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89447\OneDrive\TRABAJO\6. SANITAT VEGETAL\PLAN DE ROTACION\ok\Definitivo\"/>
    </mc:Choice>
  </mc:AlternateContent>
  <workbookProtection workbookAlgorithmName="SHA-512" workbookHashValue="+lPpRQTn6nDWVNv2oK3geembUrBC3t9EJ1DtGtnCD7exnDzXjC3KKLupYCuHii0X8bMXzcLkYsBf0uzyLsTfvw==" workbookSaltValue="gOA03hs4ZknmhQcnYTevsA==" workbookSpinCount="100000" lockStructure="1"/>
  <bookViews>
    <workbookView xWindow="0" yWindow="0" windowWidth="28800" windowHeight="12180" activeTab="1"/>
  </bookViews>
  <sheets>
    <sheet name="INSTRUCCIONS" sheetId="1" r:id="rId1"/>
    <sheet name="SOL·LICITUD" sheetId="2" r:id="rId2"/>
    <sheet name="RESUM" sheetId="3" r:id="rId3"/>
    <sheet name="Referències" sheetId="4" state="hidden" r:id="rId4"/>
  </sheets>
  <definedNames>
    <definedName name="_xlnm._FilterDatabase" localSheetId="2" hidden="1">RESUM!$B$18:$M$518</definedName>
    <definedName name="_xlnm._FilterDatabase" localSheetId="1" hidden="1">SOL·LICITUD!$A$4:$BL$504</definedName>
  </definedNames>
  <calcPr calcId="162913"/>
</workbook>
</file>

<file path=xl/calcChain.xml><?xml version="1.0" encoding="utf-8"?>
<calcChain xmlns="http://schemas.openxmlformats.org/spreadsheetml/2006/main">
  <c r="E5" i="2" l="1"/>
  <c r="O5" i="2" l="1"/>
  <c r="Q5" i="2"/>
  <c r="U5" i="2"/>
  <c r="O6" i="2"/>
  <c r="U6" i="2"/>
  <c r="O7" i="2"/>
  <c r="U7" i="2"/>
  <c r="O8" i="2"/>
  <c r="U8" i="2"/>
  <c r="O9" i="2"/>
  <c r="U9" i="2"/>
  <c r="O10" i="2"/>
  <c r="U10" i="2"/>
  <c r="O11" i="2"/>
  <c r="U11" i="2"/>
  <c r="O12" i="2"/>
  <c r="O13" i="2"/>
  <c r="O14" i="2"/>
  <c r="O15" i="2"/>
  <c r="O16" i="2"/>
  <c r="B518" i="3" l="1"/>
  <c r="B517" i="3"/>
  <c r="B516" i="3"/>
  <c r="L516" i="3" s="1"/>
  <c r="B515" i="3"/>
  <c r="B514" i="3"/>
  <c r="L514" i="3" s="1"/>
  <c r="B513" i="3"/>
  <c r="C513" i="3" s="1"/>
  <c r="B512" i="3"/>
  <c r="J512" i="3" s="1"/>
  <c r="B511" i="3"/>
  <c r="L511" i="3" s="1"/>
  <c r="B510" i="3"/>
  <c r="L510" i="3" s="1"/>
  <c r="B509" i="3"/>
  <c r="D509" i="3" s="1"/>
  <c r="B508" i="3"/>
  <c r="L508" i="3" s="1"/>
  <c r="B507" i="3"/>
  <c r="D507" i="3" s="1"/>
  <c r="B506" i="3"/>
  <c r="L506" i="3" s="1"/>
  <c r="B505" i="3"/>
  <c r="B504" i="3"/>
  <c r="L504" i="3" s="1"/>
  <c r="B503" i="3"/>
  <c r="B502" i="3"/>
  <c r="L502" i="3" s="1"/>
  <c r="B501" i="3"/>
  <c r="B500" i="3"/>
  <c r="J500" i="3" s="1"/>
  <c r="B499" i="3"/>
  <c r="L499" i="3" s="1"/>
  <c r="B498" i="3"/>
  <c r="L498" i="3" s="1"/>
  <c r="B497" i="3"/>
  <c r="D497" i="3" s="1"/>
  <c r="B496" i="3"/>
  <c r="D496" i="3" s="1"/>
  <c r="B495" i="3"/>
  <c r="L495" i="3" s="1"/>
  <c r="B494" i="3"/>
  <c r="L494" i="3" s="1"/>
  <c r="B493" i="3"/>
  <c r="B492" i="3"/>
  <c r="L492" i="3" s="1"/>
  <c r="B491" i="3"/>
  <c r="B490" i="3"/>
  <c r="L490" i="3" s="1"/>
  <c r="B489" i="3"/>
  <c r="B488" i="3"/>
  <c r="J488" i="3" s="1"/>
  <c r="B487" i="3"/>
  <c r="L487" i="3" s="1"/>
  <c r="B486" i="3"/>
  <c r="L486" i="3" s="1"/>
  <c r="B485" i="3"/>
  <c r="D485" i="3" s="1"/>
  <c r="B484" i="3"/>
  <c r="L484" i="3" s="1"/>
  <c r="B483" i="3"/>
  <c r="D483" i="3" s="1"/>
  <c r="B482" i="3"/>
  <c r="L482" i="3" s="1"/>
  <c r="B481" i="3"/>
  <c r="B480" i="3"/>
  <c r="L480" i="3" s="1"/>
  <c r="B479" i="3"/>
  <c r="B478" i="3"/>
  <c r="M478" i="3" s="1"/>
  <c r="B477" i="3"/>
  <c r="D477" i="3" s="1"/>
  <c r="B476" i="3"/>
  <c r="M476" i="3" s="1"/>
  <c r="B475" i="3"/>
  <c r="M475" i="3" s="1"/>
  <c r="B474" i="3"/>
  <c r="M474" i="3" s="1"/>
  <c r="B473" i="3"/>
  <c r="L473" i="3" s="1"/>
  <c r="B472" i="3"/>
  <c r="M472" i="3" s="1"/>
  <c r="B471" i="3"/>
  <c r="M471" i="3" s="1"/>
  <c r="B470" i="3"/>
  <c r="M470" i="3" s="1"/>
  <c r="B469" i="3"/>
  <c r="J469" i="3" s="1"/>
  <c r="B468" i="3"/>
  <c r="M468" i="3" s="1"/>
  <c r="B467" i="3"/>
  <c r="B466" i="3"/>
  <c r="M466" i="3" s="1"/>
  <c r="B465" i="3"/>
  <c r="D465" i="3" s="1"/>
  <c r="B464" i="3"/>
  <c r="K464" i="3" s="1"/>
  <c r="B463" i="3"/>
  <c r="M463" i="3" s="1"/>
  <c r="B462" i="3"/>
  <c r="K462" i="3" s="1"/>
  <c r="B461" i="3"/>
  <c r="L461" i="3" s="1"/>
  <c r="B460" i="3"/>
  <c r="C460" i="3" s="1"/>
  <c r="B459" i="3"/>
  <c r="M459" i="3" s="1"/>
  <c r="B458" i="3"/>
  <c r="B457" i="3"/>
  <c r="J457" i="3" s="1"/>
  <c r="B456" i="3"/>
  <c r="M456" i="3" s="1"/>
  <c r="B455" i="3"/>
  <c r="B454" i="3"/>
  <c r="M454" i="3" s="1"/>
  <c r="B453" i="3"/>
  <c r="D453" i="3" s="1"/>
  <c r="B452" i="3"/>
  <c r="K452" i="3" s="1"/>
  <c r="B451" i="3"/>
  <c r="M451" i="3" s="1"/>
  <c r="B450" i="3"/>
  <c r="K450" i="3" s="1"/>
  <c r="B449" i="3"/>
  <c r="L449" i="3" s="1"/>
  <c r="B448" i="3"/>
  <c r="M448" i="3" s="1"/>
  <c r="B447" i="3"/>
  <c r="M447" i="3" s="1"/>
  <c r="B446" i="3"/>
  <c r="B445" i="3"/>
  <c r="J445" i="3" s="1"/>
  <c r="B444" i="3"/>
  <c r="M444" i="3" s="1"/>
  <c r="B443" i="3"/>
  <c r="B442" i="3"/>
  <c r="M442" i="3" s="1"/>
  <c r="B441" i="3"/>
  <c r="D441" i="3" s="1"/>
  <c r="B440" i="3"/>
  <c r="D440" i="3" s="1"/>
  <c r="B439" i="3"/>
  <c r="M439" i="3" s="1"/>
  <c r="B438" i="3"/>
  <c r="M438" i="3" s="1"/>
  <c r="B437" i="3"/>
  <c r="L437" i="3" s="1"/>
  <c r="B436" i="3"/>
  <c r="M436" i="3" s="1"/>
  <c r="B435" i="3"/>
  <c r="M435" i="3" s="1"/>
  <c r="B434" i="3"/>
  <c r="B433" i="3"/>
  <c r="J433" i="3" s="1"/>
  <c r="B432" i="3"/>
  <c r="B431" i="3"/>
  <c r="B430" i="3"/>
  <c r="B429" i="3"/>
  <c r="J429" i="3" s="1"/>
  <c r="B428" i="3"/>
  <c r="B427" i="3"/>
  <c r="B426" i="3"/>
  <c r="B425" i="3"/>
  <c r="J425" i="3" s="1"/>
  <c r="B424" i="3"/>
  <c r="B423" i="3"/>
  <c r="B422" i="3"/>
  <c r="B421" i="3"/>
  <c r="B420" i="3"/>
  <c r="B419" i="3"/>
  <c r="B418" i="3"/>
  <c r="B417" i="3"/>
  <c r="B416" i="3"/>
  <c r="B415" i="3"/>
  <c r="B414" i="3"/>
  <c r="B413" i="3"/>
  <c r="B412" i="3"/>
  <c r="B411" i="3"/>
  <c r="I411" i="3" s="1"/>
  <c r="B410" i="3"/>
  <c r="J410" i="3" s="1"/>
  <c r="B409" i="3"/>
  <c r="K409" i="3" s="1"/>
  <c r="B408" i="3"/>
  <c r="J408" i="3" s="1"/>
  <c r="B407" i="3"/>
  <c r="K407" i="3" s="1"/>
  <c r="B406" i="3"/>
  <c r="L406" i="3" s="1"/>
  <c r="B405" i="3"/>
  <c r="K405" i="3" s="1"/>
  <c r="B404" i="3"/>
  <c r="L404" i="3" s="1"/>
  <c r="B403" i="3"/>
  <c r="E403" i="3" s="1"/>
  <c r="B402" i="3"/>
  <c r="K402" i="3" s="1"/>
  <c r="B401" i="3"/>
  <c r="B400" i="3"/>
  <c r="B399" i="3"/>
  <c r="K399" i="3" s="1"/>
  <c r="B398" i="3"/>
  <c r="B397" i="3"/>
  <c r="J397" i="3" s="1"/>
  <c r="B396" i="3"/>
  <c r="L396" i="3" s="1"/>
  <c r="B395" i="3"/>
  <c r="I395" i="3" s="1"/>
  <c r="B394" i="3"/>
  <c r="B393" i="3"/>
  <c r="I393" i="3" s="1"/>
  <c r="B392" i="3"/>
  <c r="L392" i="3" s="1"/>
  <c r="B391" i="3"/>
  <c r="K391" i="3" s="1"/>
  <c r="B390" i="3"/>
  <c r="K390" i="3" s="1"/>
  <c r="B389" i="3"/>
  <c r="B388" i="3"/>
  <c r="B387" i="3"/>
  <c r="B386" i="3"/>
  <c r="K386" i="3" s="1"/>
  <c r="B385" i="3"/>
  <c r="L385" i="3" s="1"/>
  <c r="B384" i="3"/>
  <c r="L384" i="3" s="1"/>
  <c r="B383" i="3"/>
  <c r="M383" i="3" s="1"/>
  <c r="B382" i="3"/>
  <c r="M382" i="3" s="1"/>
  <c r="B381" i="3"/>
  <c r="M381" i="3" s="1"/>
  <c r="B380" i="3"/>
  <c r="K380" i="3" s="1"/>
  <c r="B379" i="3"/>
  <c r="K379" i="3" s="1"/>
  <c r="B378" i="3"/>
  <c r="B377" i="3"/>
  <c r="M377" i="3" s="1"/>
  <c r="B376" i="3"/>
  <c r="G376" i="3" s="1"/>
  <c r="B375" i="3"/>
  <c r="G375" i="3" s="1"/>
  <c r="B374" i="3"/>
  <c r="M374" i="3" s="1"/>
  <c r="B373" i="3"/>
  <c r="K373" i="3" s="1"/>
  <c r="B372" i="3"/>
  <c r="L372" i="3" s="1"/>
  <c r="B371" i="3"/>
  <c r="M371" i="3" s="1"/>
  <c r="B370" i="3"/>
  <c r="M370" i="3" s="1"/>
  <c r="B369" i="3"/>
  <c r="M369" i="3" s="1"/>
  <c r="B368" i="3"/>
  <c r="H368" i="3" s="1"/>
  <c r="B367" i="3"/>
  <c r="M367" i="3" s="1"/>
  <c r="B366" i="3"/>
  <c r="B365" i="3"/>
  <c r="B364" i="3"/>
  <c r="G364" i="3" s="1"/>
  <c r="B363" i="3"/>
  <c r="K363" i="3" s="1"/>
  <c r="B362" i="3"/>
  <c r="M362" i="3" s="1"/>
  <c r="B361" i="3"/>
  <c r="K361" i="3" s="1"/>
  <c r="B360" i="3"/>
  <c r="L360" i="3" s="1"/>
  <c r="B359" i="3"/>
  <c r="G359" i="3" s="1"/>
  <c r="B358" i="3"/>
  <c r="E358" i="3" s="1"/>
  <c r="B357" i="3"/>
  <c r="M357" i="3" s="1"/>
  <c r="B356" i="3"/>
  <c r="H356" i="3" s="1"/>
  <c r="B355" i="3"/>
  <c r="C355" i="3" s="1"/>
  <c r="B354" i="3"/>
  <c r="M354" i="3" s="1"/>
  <c r="B353" i="3"/>
  <c r="K353" i="3" s="1"/>
  <c r="B352" i="3"/>
  <c r="K352" i="3" s="1"/>
  <c r="B351" i="3"/>
  <c r="G351" i="3" s="1"/>
  <c r="B350" i="3"/>
  <c r="H350" i="3" s="1"/>
  <c r="B349" i="3"/>
  <c r="I349" i="3" s="1"/>
  <c r="B348" i="3"/>
  <c r="B347" i="3"/>
  <c r="B346" i="3"/>
  <c r="L346" i="3" s="1"/>
  <c r="B345" i="3"/>
  <c r="E345" i="3" s="1"/>
  <c r="B344" i="3"/>
  <c r="K344" i="3" s="1"/>
  <c r="B343" i="3"/>
  <c r="B342" i="3"/>
  <c r="I342" i="3" s="1"/>
  <c r="B341" i="3"/>
  <c r="K341" i="3" s="1"/>
  <c r="B340" i="3"/>
  <c r="K340" i="3" s="1"/>
  <c r="B339" i="3"/>
  <c r="B338" i="3"/>
  <c r="G338" i="3" s="1"/>
  <c r="B337" i="3"/>
  <c r="B336" i="3"/>
  <c r="B335" i="3"/>
  <c r="M335" i="3" s="1"/>
  <c r="B334" i="3"/>
  <c r="B333" i="3"/>
  <c r="B332" i="3"/>
  <c r="H332" i="3" s="1"/>
  <c r="B331" i="3"/>
  <c r="G331" i="3" s="1"/>
  <c r="B330" i="3"/>
  <c r="B329" i="3"/>
  <c r="L329" i="3" s="1"/>
  <c r="B328" i="3"/>
  <c r="K328" i="3" s="1"/>
  <c r="B327" i="3"/>
  <c r="C327" i="3" s="1"/>
  <c r="B326" i="3"/>
  <c r="B325" i="3"/>
  <c r="B324" i="3"/>
  <c r="K324" i="3" s="1"/>
  <c r="B323" i="3"/>
  <c r="G323" i="3" s="1"/>
  <c r="B322" i="3"/>
  <c r="B321" i="3"/>
  <c r="L321" i="3" s="1"/>
  <c r="B320" i="3"/>
  <c r="K320" i="3" s="1"/>
  <c r="B319" i="3"/>
  <c r="M319" i="3" s="1"/>
  <c r="B318" i="3"/>
  <c r="B317" i="3"/>
  <c r="M317" i="3" s="1"/>
  <c r="B316" i="3"/>
  <c r="B315" i="3"/>
  <c r="M315" i="3" s="1"/>
  <c r="B314" i="3"/>
  <c r="B313" i="3"/>
  <c r="M313" i="3" s="1"/>
  <c r="B312" i="3"/>
  <c r="B311" i="3"/>
  <c r="B310" i="3"/>
  <c r="B309" i="3"/>
  <c r="B308" i="3"/>
  <c r="B307" i="3"/>
  <c r="H307" i="3" s="1"/>
  <c r="B306" i="3"/>
  <c r="B305" i="3"/>
  <c r="B304" i="3"/>
  <c r="B303" i="3"/>
  <c r="B302" i="3"/>
  <c r="B301" i="3"/>
  <c r="M301" i="3" s="1"/>
  <c r="B300" i="3"/>
  <c r="E300" i="3" s="1"/>
  <c r="B299" i="3"/>
  <c r="K299" i="3" s="1"/>
  <c r="B298" i="3"/>
  <c r="E298" i="3" s="1"/>
  <c r="B297" i="3"/>
  <c r="M297" i="3" s="1"/>
  <c r="B296" i="3"/>
  <c r="H296" i="3" s="1"/>
  <c r="B295" i="3"/>
  <c r="M295" i="3" s="1"/>
  <c r="B294" i="3"/>
  <c r="B293" i="3"/>
  <c r="K293" i="3" s="1"/>
  <c r="B292" i="3"/>
  <c r="H292" i="3" s="1"/>
  <c r="B291" i="3"/>
  <c r="F291" i="3" s="1"/>
  <c r="B290" i="3"/>
  <c r="L290" i="3" s="1"/>
  <c r="B289" i="3"/>
  <c r="E289" i="3" s="1"/>
  <c r="B288" i="3"/>
  <c r="K288" i="3" s="1"/>
  <c r="B287" i="3"/>
  <c r="K287" i="3" s="1"/>
  <c r="B286" i="3"/>
  <c r="B285" i="3"/>
  <c r="M285" i="3" s="1"/>
  <c r="B284" i="3"/>
  <c r="B283" i="3"/>
  <c r="K283" i="3" s="1"/>
  <c r="B282" i="3"/>
  <c r="C282" i="3" s="1"/>
  <c r="B281" i="3"/>
  <c r="H281" i="3" s="1"/>
  <c r="B280" i="3"/>
  <c r="J280" i="3" s="1"/>
  <c r="B279" i="3"/>
  <c r="B278" i="3"/>
  <c r="G278" i="3" s="1"/>
  <c r="B277" i="3"/>
  <c r="B276" i="3"/>
  <c r="K276" i="3" s="1"/>
  <c r="B275" i="3"/>
  <c r="B274" i="3"/>
  <c r="B273" i="3"/>
  <c r="J273" i="3" s="1"/>
  <c r="B272" i="3"/>
  <c r="G272" i="3" s="1"/>
  <c r="B271" i="3"/>
  <c r="J271" i="3" s="1"/>
  <c r="B270" i="3"/>
  <c r="B269" i="3"/>
  <c r="J269" i="3" s="1"/>
  <c r="B268" i="3"/>
  <c r="B267" i="3"/>
  <c r="J267" i="3" s="1"/>
  <c r="B266" i="3"/>
  <c r="B265" i="3"/>
  <c r="J265" i="3" s="1"/>
  <c r="B264" i="3"/>
  <c r="B263" i="3"/>
  <c r="J263" i="3" s="1"/>
  <c r="B262" i="3"/>
  <c r="B261" i="3"/>
  <c r="G261" i="3" s="1"/>
  <c r="B260" i="3"/>
  <c r="I260" i="3" s="1"/>
  <c r="B259" i="3"/>
  <c r="C259" i="3" s="1"/>
  <c r="B258" i="3"/>
  <c r="K258" i="3" s="1"/>
  <c r="B257" i="3"/>
  <c r="K257" i="3" s="1"/>
  <c r="B256" i="3"/>
  <c r="C256" i="3" s="1"/>
  <c r="B255" i="3"/>
  <c r="M255" i="3" s="1"/>
  <c r="B254" i="3"/>
  <c r="K254" i="3" s="1"/>
  <c r="B253" i="3"/>
  <c r="C253" i="3" s="1"/>
  <c r="B252" i="3"/>
  <c r="L252" i="3" s="1"/>
  <c r="B251" i="3"/>
  <c r="C251" i="3" s="1"/>
  <c r="B250" i="3"/>
  <c r="B249" i="3"/>
  <c r="L249" i="3" s="1"/>
  <c r="B248" i="3"/>
  <c r="I248" i="3" s="1"/>
  <c r="B247" i="3"/>
  <c r="C247" i="3" s="1"/>
  <c r="B246" i="3"/>
  <c r="L246" i="3" s="1"/>
  <c r="B245" i="3"/>
  <c r="J245" i="3" s="1"/>
  <c r="B244" i="3"/>
  <c r="C244" i="3" s="1"/>
  <c r="B243" i="3"/>
  <c r="I243" i="3" s="1"/>
  <c r="B242" i="3"/>
  <c r="H242" i="3" s="1"/>
  <c r="B241" i="3"/>
  <c r="B240" i="3"/>
  <c r="M240" i="3" s="1"/>
  <c r="B239" i="3"/>
  <c r="K239" i="3" s="1"/>
  <c r="B238" i="3"/>
  <c r="D238" i="3" s="1"/>
  <c r="B237" i="3"/>
  <c r="M237" i="3" s="1"/>
  <c r="B236" i="3"/>
  <c r="K236" i="3" s="1"/>
  <c r="B235" i="3"/>
  <c r="B234" i="3"/>
  <c r="B233" i="3"/>
  <c r="K233" i="3" s="1"/>
  <c r="B232" i="3"/>
  <c r="H232" i="3" s="1"/>
  <c r="B231" i="3"/>
  <c r="B230" i="3"/>
  <c r="M230" i="3" s="1"/>
  <c r="B229" i="3"/>
  <c r="B228" i="3"/>
  <c r="M228" i="3" s="1"/>
  <c r="B227" i="3"/>
  <c r="M227" i="3" s="1"/>
  <c r="B226" i="3"/>
  <c r="M226" i="3" s="1"/>
  <c r="B225" i="3"/>
  <c r="F225" i="3" s="1"/>
  <c r="B224" i="3"/>
  <c r="M224" i="3" s="1"/>
  <c r="B223" i="3"/>
  <c r="K223" i="3" s="1"/>
  <c r="B222" i="3"/>
  <c r="K222" i="3" s="1"/>
  <c r="B221" i="3"/>
  <c r="K221" i="3" s="1"/>
  <c r="B220" i="3"/>
  <c r="J220" i="3" s="1"/>
  <c r="B219" i="3"/>
  <c r="K219" i="3" s="1"/>
  <c r="B218" i="3"/>
  <c r="M218" i="3" s="1"/>
  <c r="B217" i="3"/>
  <c r="B216" i="3"/>
  <c r="J216" i="3" s="1"/>
  <c r="B215" i="3"/>
  <c r="B214" i="3"/>
  <c r="J214" i="3" s="1"/>
  <c r="B213" i="3"/>
  <c r="C213" i="3" s="1"/>
  <c r="B212" i="3"/>
  <c r="K212" i="3" s="1"/>
  <c r="B211" i="3"/>
  <c r="L211" i="3" s="1"/>
  <c r="B210" i="3"/>
  <c r="B209" i="3"/>
  <c r="K209" i="3" s="1"/>
  <c r="B208" i="3"/>
  <c r="L208" i="3" s="1"/>
  <c r="B207" i="3"/>
  <c r="C207" i="3" s="1"/>
  <c r="B206" i="3"/>
  <c r="K206" i="3" s="1"/>
  <c r="B205" i="3"/>
  <c r="K205" i="3" s="1"/>
  <c r="B204" i="3"/>
  <c r="B203" i="3"/>
  <c r="M203" i="3" s="1"/>
  <c r="B202" i="3"/>
  <c r="B201" i="3"/>
  <c r="M201" i="3" s="1"/>
  <c r="B200" i="3"/>
  <c r="I200" i="3" s="1"/>
  <c r="B199" i="3"/>
  <c r="K199" i="3" s="1"/>
  <c r="B198" i="3"/>
  <c r="H198" i="3" s="1"/>
  <c r="B197" i="3"/>
  <c r="B196" i="3"/>
  <c r="M196" i="3" s="1"/>
  <c r="B195" i="3"/>
  <c r="M195" i="3" s="1"/>
  <c r="B194" i="3"/>
  <c r="H194" i="3" s="1"/>
  <c r="B193" i="3"/>
  <c r="J193" i="3" s="1"/>
  <c r="B192" i="3"/>
  <c r="M192" i="3" s="1"/>
  <c r="B191" i="3"/>
  <c r="B190" i="3"/>
  <c r="K190" i="3" s="1"/>
  <c r="B189" i="3"/>
  <c r="B188" i="3"/>
  <c r="J188" i="3" s="1"/>
  <c r="B187" i="3"/>
  <c r="J187" i="3" s="1"/>
  <c r="B186" i="3"/>
  <c r="K186" i="3" s="1"/>
  <c r="B185" i="3"/>
  <c r="C185" i="3" s="1"/>
  <c r="B184" i="3"/>
  <c r="J184" i="3" s="1"/>
  <c r="B183" i="3"/>
  <c r="K183" i="3" s="1"/>
  <c r="B182" i="3"/>
  <c r="B181" i="3"/>
  <c r="J181" i="3" s="1"/>
  <c r="B180" i="3"/>
  <c r="B179" i="3"/>
  <c r="M179" i="3" s="1"/>
  <c r="B178" i="3"/>
  <c r="B177" i="3"/>
  <c r="J177" i="3" s="1"/>
  <c r="B176" i="3"/>
  <c r="C176" i="3" s="1"/>
  <c r="B175" i="3"/>
  <c r="B174" i="3"/>
  <c r="K174" i="3" s="1"/>
  <c r="B173" i="3"/>
  <c r="B172" i="3"/>
  <c r="J172" i="3" s="1"/>
  <c r="B171" i="3"/>
  <c r="B170" i="3"/>
  <c r="K170" i="3" s="1"/>
  <c r="B169" i="3"/>
  <c r="B168" i="3"/>
  <c r="J168" i="3" s="1"/>
  <c r="B167" i="3"/>
  <c r="K167" i="3" s="1"/>
  <c r="B166" i="3"/>
  <c r="B165" i="3"/>
  <c r="J165" i="3" s="1"/>
  <c r="B164" i="3"/>
  <c r="C164" i="3" s="1"/>
  <c r="B163" i="3"/>
  <c r="M163" i="3" s="1"/>
  <c r="B162" i="3"/>
  <c r="B161" i="3"/>
  <c r="J161" i="3" s="1"/>
  <c r="B160" i="3"/>
  <c r="C160" i="3" s="1"/>
  <c r="B159" i="3"/>
  <c r="B158" i="3"/>
  <c r="K158" i="3" s="1"/>
  <c r="B157" i="3"/>
  <c r="B156" i="3"/>
  <c r="C156" i="3" s="1"/>
  <c r="B155" i="3"/>
  <c r="M155" i="3" s="1"/>
  <c r="B154" i="3"/>
  <c r="J154" i="3" s="1"/>
  <c r="B153" i="3"/>
  <c r="B152" i="3"/>
  <c r="L152" i="3" s="1"/>
  <c r="B151" i="3"/>
  <c r="B150" i="3"/>
  <c r="M150" i="3" s="1"/>
  <c r="B149" i="3"/>
  <c r="C149" i="3" s="1"/>
  <c r="B148" i="3"/>
  <c r="L148" i="3" s="1"/>
  <c r="B147" i="3"/>
  <c r="J147" i="3" s="1"/>
  <c r="B146" i="3"/>
  <c r="M146" i="3" s="1"/>
  <c r="B145" i="3"/>
  <c r="K145" i="3" s="1"/>
  <c r="B144" i="3"/>
  <c r="M144" i="3" s="1"/>
  <c r="B143" i="3"/>
  <c r="L143" i="3" s="1"/>
  <c r="B142" i="3"/>
  <c r="I142" i="3" s="1"/>
  <c r="B141" i="3"/>
  <c r="L141" i="3" s="1"/>
  <c r="B140" i="3"/>
  <c r="M140" i="3" s="1"/>
  <c r="B139" i="3"/>
  <c r="H139" i="3" s="1"/>
  <c r="B138" i="3"/>
  <c r="L138" i="3" s="1"/>
  <c r="B137" i="3"/>
  <c r="H137" i="3" s="1"/>
  <c r="B136" i="3"/>
  <c r="H136" i="3" s="1"/>
  <c r="B135" i="3"/>
  <c r="L135" i="3" s="1"/>
  <c r="B134" i="3"/>
  <c r="K134" i="3" s="1"/>
  <c r="B133" i="3"/>
  <c r="M133" i="3" s="1"/>
  <c r="B132" i="3"/>
  <c r="L132" i="3" s="1"/>
  <c r="B131" i="3"/>
  <c r="L131" i="3" s="1"/>
  <c r="B130" i="3"/>
  <c r="B129" i="3"/>
  <c r="J129" i="3" s="1"/>
  <c r="B128" i="3"/>
  <c r="L128" i="3" s="1"/>
  <c r="B127" i="3"/>
  <c r="M127" i="3" s="1"/>
  <c r="B126" i="3"/>
  <c r="L126" i="3" s="1"/>
  <c r="B125" i="3"/>
  <c r="F125" i="3" s="1"/>
  <c r="B124" i="3"/>
  <c r="L124" i="3" s="1"/>
  <c r="B123" i="3"/>
  <c r="F123" i="3" s="1"/>
  <c r="B122" i="3"/>
  <c r="I122" i="3" s="1"/>
  <c r="B121" i="3"/>
  <c r="B120" i="3"/>
  <c r="B119" i="3"/>
  <c r="M119" i="3" s="1"/>
  <c r="B118" i="3"/>
  <c r="K118" i="3" s="1"/>
  <c r="B117" i="3"/>
  <c r="B116" i="3"/>
  <c r="B115" i="3"/>
  <c r="B114" i="3"/>
  <c r="B113" i="3"/>
  <c r="J113" i="3" s="1"/>
  <c r="B112" i="3"/>
  <c r="G112" i="3" s="1"/>
  <c r="B111" i="3"/>
  <c r="F111" i="3" s="1"/>
  <c r="B110" i="3"/>
  <c r="L110" i="3" s="1"/>
  <c r="B109" i="3"/>
  <c r="F109" i="3" s="1"/>
  <c r="B108" i="3"/>
  <c r="F108" i="3" s="1"/>
  <c r="B107" i="3"/>
  <c r="B106" i="3"/>
  <c r="F106" i="3" s="1"/>
  <c r="B105" i="3"/>
  <c r="F105" i="3" s="1"/>
  <c r="B104" i="3"/>
  <c r="I104" i="3" s="1"/>
  <c r="B103" i="3"/>
  <c r="F103" i="3" s="1"/>
  <c r="B102" i="3"/>
  <c r="F102" i="3" s="1"/>
  <c r="B101" i="3"/>
  <c r="E101" i="3" s="1"/>
  <c r="B100" i="3"/>
  <c r="F100" i="3" s="1"/>
  <c r="B99" i="3"/>
  <c r="F99" i="3" s="1"/>
  <c r="B98" i="3"/>
  <c r="E98" i="3" s="1"/>
  <c r="B97" i="3"/>
  <c r="F97" i="3" s="1"/>
  <c r="B96" i="3"/>
  <c r="F96" i="3" s="1"/>
  <c r="B95" i="3"/>
  <c r="L95" i="3" s="1"/>
  <c r="B94" i="3"/>
  <c r="F94" i="3" s="1"/>
  <c r="B93" i="3"/>
  <c r="F93" i="3" s="1"/>
  <c r="B92" i="3"/>
  <c r="L92" i="3" s="1"/>
  <c r="B91" i="3"/>
  <c r="F91" i="3" s="1"/>
  <c r="B90" i="3"/>
  <c r="F90" i="3" s="1"/>
  <c r="B89" i="3"/>
  <c r="K89" i="3" s="1"/>
  <c r="B88" i="3"/>
  <c r="F88" i="3" s="1"/>
  <c r="B87" i="3"/>
  <c r="F87" i="3" s="1"/>
  <c r="B86" i="3"/>
  <c r="L86" i="3" s="1"/>
  <c r="B85" i="3"/>
  <c r="F85" i="3" s="1"/>
  <c r="B84" i="3"/>
  <c r="F84" i="3" s="1"/>
  <c r="B83" i="3"/>
  <c r="B82" i="3"/>
  <c r="F82" i="3" s="1"/>
  <c r="B81" i="3"/>
  <c r="M81" i="3" s="1"/>
  <c r="B80" i="3"/>
  <c r="B79" i="3"/>
  <c r="L79" i="3" s="1"/>
  <c r="B78" i="3"/>
  <c r="M78" i="3" s="1"/>
  <c r="B77" i="3"/>
  <c r="B76" i="3"/>
  <c r="L76" i="3" s="1"/>
  <c r="B75" i="3"/>
  <c r="M75" i="3" s="1"/>
  <c r="B74" i="3"/>
  <c r="B73" i="3"/>
  <c r="L73" i="3" s="1"/>
  <c r="B72" i="3"/>
  <c r="M72" i="3" s="1"/>
  <c r="B71" i="3"/>
  <c r="B70" i="3"/>
  <c r="L70" i="3" s="1"/>
  <c r="B69" i="3"/>
  <c r="M69" i="3" s="1"/>
  <c r="B68" i="3"/>
  <c r="B67" i="3"/>
  <c r="L67" i="3" s="1"/>
  <c r="B66" i="3"/>
  <c r="B65" i="3"/>
  <c r="B64" i="3"/>
  <c r="L64" i="3" s="1"/>
  <c r="B63" i="3"/>
  <c r="G63" i="3" s="1"/>
  <c r="B62" i="3"/>
  <c r="B61" i="3"/>
  <c r="L61" i="3" s="1"/>
  <c r="B60" i="3"/>
  <c r="B59" i="3"/>
  <c r="B58" i="3"/>
  <c r="J58" i="3" s="1"/>
  <c r="B57" i="3"/>
  <c r="B56" i="3"/>
  <c r="B55" i="3"/>
  <c r="J55" i="3" s="1"/>
  <c r="B54" i="3"/>
  <c r="G54" i="3" s="1"/>
  <c r="B53" i="3"/>
  <c r="J53" i="3" s="1"/>
  <c r="B52" i="3"/>
  <c r="B51" i="3"/>
  <c r="B50" i="3"/>
  <c r="B49" i="3"/>
  <c r="J49" i="3" s="1"/>
  <c r="B48" i="3"/>
  <c r="B47" i="3"/>
  <c r="B46" i="3"/>
  <c r="J46" i="3" s="1"/>
  <c r="B45" i="3"/>
  <c r="J45" i="3" s="1"/>
  <c r="B44" i="3"/>
  <c r="J44" i="3" s="1"/>
  <c r="B43" i="3"/>
  <c r="B42" i="3"/>
  <c r="B41" i="3"/>
  <c r="B40" i="3"/>
  <c r="J40" i="3" s="1"/>
  <c r="B39" i="3"/>
  <c r="B38" i="3"/>
  <c r="B37" i="3"/>
  <c r="J37" i="3" s="1"/>
  <c r="B36" i="3"/>
  <c r="G36" i="3" s="1"/>
  <c r="B35" i="3"/>
  <c r="J35" i="3" s="1"/>
  <c r="B34" i="3"/>
  <c r="B33" i="3"/>
  <c r="B32" i="3"/>
  <c r="B31" i="3"/>
  <c r="J31" i="3" s="1"/>
  <c r="B30" i="3"/>
  <c r="M30" i="3" s="1"/>
  <c r="B29" i="3"/>
  <c r="D29" i="3" s="1"/>
  <c r="B28" i="3"/>
  <c r="I28" i="3" s="1"/>
  <c r="B27" i="3"/>
  <c r="L27" i="3" s="1"/>
  <c r="B26" i="3"/>
  <c r="M26" i="3" s="1"/>
  <c r="B25" i="3"/>
  <c r="K25" i="3" s="1"/>
  <c r="B24" i="3"/>
  <c r="L24" i="3" s="1"/>
  <c r="B23" i="3"/>
  <c r="M23" i="3" s="1"/>
  <c r="B22" i="3"/>
  <c r="M22" i="3" s="1"/>
  <c r="B21" i="3"/>
  <c r="K21" i="3" s="1"/>
  <c r="B20" i="3"/>
  <c r="K20" i="3" s="1"/>
  <c r="B19" i="3"/>
  <c r="B10" i="3"/>
  <c r="B9" i="3"/>
  <c r="BF504" i="2"/>
  <c r="BE504" i="2"/>
  <c r="BC504" i="2"/>
  <c r="U504" i="2"/>
  <c r="O504" i="2"/>
  <c r="BI504" i="2" s="1"/>
  <c r="BH503" i="2"/>
  <c r="BE503" i="2"/>
  <c r="U503" i="2"/>
  <c r="O503" i="2"/>
  <c r="U502" i="2"/>
  <c r="O502" i="2"/>
  <c r="BJ501" i="2"/>
  <c r="BI501" i="2"/>
  <c r="BH501" i="2"/>
  <c r="BG501" i="2"/>
  <c r="BF501" i="2"/>
  <c r="BD501" i="2"/>
  <c r="U501" i="2"/>
  <c r="O501" i="2"/>
  <c r="BJ500" i="2"/>
  <c r="BI500" i="2"/>
  <c r="BH500" i="2"/>
  <c r="BF500" i="2"/>
  <c r="BE500" i="2"/>
  <c r="BD500" i="2"/>
  <c r="BC500" i="2"/>
  <c r="U500" i="2"/>
  <c r="BG500" i="2" s="1"/>
  <c r="O500" i="2"/>
  <c r="BI499" i="2"/>
  <c r="BE499" i="2"/>
  <c r="BD499" i="2"/>
  <c r="BC499" i="2"/>
  <c r="U499" i="2"/>
  <c r="O499" i="2"/>
  <c r="BG498" i="2"/>
  <c r="BF498" i="2"/>
  <c r="U498" i="2"/>
  <c r="BH498" i="2" s="1"/>
  <c r="O498" i="2"/>
  <c r="BE497" i="2"/>
  <c r="U497" i="2"/>
  <c r="O497" i="2"/>
  <c r="BI497" i="2" s="1"/>
  <c r="BH496" i="2"/>
  <c r="BC496" i="2"/>
  <c r="U496" i="2"/>
  <c r="BG496" i="2" s="1"/>
  <c r="O496" i="2"/>
  <c r="BJ495" i="2"/>
  <c r="BH495" i="2"/>
  <c r="BG495" i="2"/>
  <c r="BF495" i="2"/>
  <c r="U495" i="2"/>
  <c r="O495" i="2"/>
  <c r="BI494" i="2"/>
  <c r="BH494" i="2"/>
  <c r="BG494" i="2"/>
  <c r="BF494" i="2"/>
  <c r="BE494" i="2"/>
  <c r="BD494" i="2"/>
  <c r="BC494" i="2"/>
  <c r="U494" i="2"/>
  <c r="BJ494" i="2" s="1"/>
  <c r="O494" i="2"/>
  <c r="BI493" i="2"/>
  <c r="BH493" i="2"/>
  <c r="BG493" i="2"/>
  <c r="BF493" i="2"/>
  <c r="BE493" i="2"/>
  <c r="BD493" i="2"/>
  <c r="BC493" i="2"/>
  <c r="U493" i="2"/>
  <c r="O493" i="2"/>
  <c r="BD492" i="2"/>
  <c r="U492" i="2"/>
  <c r="O492" i="2"/>
  <c r="BI492" i="2" s="1"/>
  <c r="BJ491" i="2"/>
  <c r="BH491" i="2"/>
  <c r="BE491" i="2"/>
  <c r="BD491" i="2"/>
  <c r="BC491" i="2"/>
  <c r="U491" i="2"/>
  <c r="O491" i="2"/>
  <c r="BI491" i="2" s="1"/>
  <c r="BI490" i="2"/>
  <c r="BF490" i="2"/>
  <c r="U490" i="2"/>
  <c r="O490" i="2"/>
  <c r="BH489" i="2"/>
  <c r="BG489" i="2"/>
  <c r="BF489" i="2"/>
  <c r="U489" i="2"/>
  <c r="O489" i="2"/>
  <c r="BJ489" i="2" s="1"/>
  <c r="BJ488" i="2"/>
  <c r="BI488" i="2"/>
  <c r="BH488" i="2"/>
  <c r="BG488" i="2"/>
  <c r="BF488" i="2"/>
  <c r="BE488" i="2"/>
  <c r="BD488" i="2"/>
  <c r="BC488" i="2"/>
  <c r="U488" i="2"/>
  <c r="O488" i="2"/>
  <c r="BI487" i="2"/>
  <c r="BH487" i="2"/>
  <c r="BG487" i="2"/>
  <c r="BF487" i="2"/>
  <c r="BE487" i="2"/>
  <c r="BD487" i="2"/>
  <c r="BC487" i="2"/>
  <c r="U487" i="2"/>
  <c r="O487" i="2"/>
  <c r="BJ487" i="2" s="1"/>
  <c r="U486" i="2"/>
  <c r="BH486" i="2" s="1"/>
  <c r="O486" i="2"/>
  <c r="BJ485" i="2"/>
  <c r="BH485" i="2"/>
  <c r="BD485" i="2"/>
  <c r="BC485" i="2"/>
  <c r="U485" i="2"/>
  <c r="O485" i="2"/>
  <c r="BI485" i="2" s="1"/>
  <c r="BC484" i="2"/>
  <c r="U484" i="2"/>
  <c r="O484" i="2"/>
  <c r="BI483" i="2"/>
  <c r="BH483" i="2"/>
  <c r="BG483" i="2"/>
  <c r="BF483" i="2"/>
  <c r="BD483" i="2"/>
  <c r="U483" i="2"/>
  <c r="O483" i="2"/>
  <c r="BJ482" i="2"/>
  <c r="BI482" i="2"/>
  <c r="BH482" i="2"/>
  <c r="BE482" i="2"/>
  <c r="BD482" i="2"/>
  <c r="BC482" i="2"/>
  <c r="U482" i="2"/>
  <c r="BF482" i="2" s="1"/>
  <c r="O482" i="2"/>
  <c r="BI481" i="2"/>
  <c r="BH481" i="2"/>
  <c r="BF481" i="2"/>
  <c r="BE481" i="2"/>
  <c r="BD481" i="2"/>
  <c r="BC481" i="2"/>
  <c r="U481" i="2"/>
  <c r="BG481" i="2" s="1"/>
  <c r="O481" i="2"/>
  <c r="BD480" i="2"/>
  <c r="U480" i="2"/>
  <c r="O480" i="2"/>
  <c r="BE479" i="2"/>
  <c r="U479" i="2"/>
  <c r="O479" i="2"/>
  <c r="BI478" i="2"/>
  <c r="BH478" i="2"/>
  <c r="BF478" i="2"/>
  <c r="BC478" i="2"/>
  <c r="U478" i="2"/>
  <c r="BG478" i="2" s="1"/>
  <c r="O478" i="2"/>
  <c r="BJ477" i="2"/>
  <c r="BH477" i="2"/>
  <c r="BG477" i="2"/>
  <c r="BF477" i="2"/>
  <c r="U477" i="2"/>
  <c r="O477" i="2"/>
  <c r="BI476" i="2"/>
  <c r="BE476" i="2"/>
  <c r="BD476" i="2"/>
  <c r="BC476" i="2"/>
  <c r="U476" i="2"/>
  <c r="O476" i="2"/>
  <c r="BI475" i="2"/>
  <c r="BH475" i="2"/>
  <c r="BG475" i="2"/>
  <c r="BF475" i="2"/>
  <c r="BE475" i="2"/>
  <c r="BD475" i="2"/>
  <c r="BC475" i="2"/>
  <c r="U475" i="2"/>
  <c r="O475" i="2"/>
  <c r="BE474" i="2"/>
  <c r="BD474" i="2"/>
  <c r="BC474" i="2"/>
  <c r="U474" i="2"/>
  <c r="O474" i="2"/>
  <c r="BI474" i="2" s="1"/>
  <c r="BH473" i="2"/>
  <c r="BE473" i="2"/>
  <c r="BC473" i="2"/>
  <c r="U473" i="2"/>
  <c r="O473" i="2"/>
  <c r="BI473" i="2" s="1"/>
  <c r="BH472" i="2"/>
  <c r="BF472" i="2"/>
  <c r="U472" i="2"/>
  <c r="BG472" i="2" s="1"/>
  <c r="O472" i="2"/>
  <c r="BH471" i="2"/>
  <c r="BG471" i="2"/>
  <c r="BF471" i="2"/>
  <c r="U471" i="2"/>
  <c r="O471" i="2"/>
  <c r="BJ470" i="2"/>
  <c r="BI470" i="2"/>
  <c r="BG470" i="2"/>
  <c r="BF470" i="2"/>
  <c r="BE470" i="2"/>
  <c r="BD470" i="2"/>
  <c r="BC470" i="2"/>
  <c r="U470" i="2"/>
  <c r="BH470" i="2" s="1"/>
  <c r="O470" i="2"/>
  <c r="BI469" i="2"/>
  <c r="BH469" i="2"/>
  <c r="BG469" i="2"/>
  <c r="BF469" i="2"/>
  <c r="BE469" i="2"/>
  <c r="BD469" i="2"/>
  <c r="BC469" i="2"/>
  <c r="U469" i="2"/>
  <c r="O469" i="2"/>
  <c r="BJ469" i="2" s="1"/>
  <c r="BJ468" i="2"/>
  <c r="BF468" i="2"/>
  <c r="BE468" i="2"/>
  <c r="BD468" i="2"/>
  <c r="BC468" i="2"/>
  <c r="U468" i="2"/>
  <c r="BH468" i="2" s="1"/>
  <c r="O468" i="2"/>
  <c r="BI468" i="2" s="1"/>
  <c r="BH467" i="2"/>
  <c r="BC467" i="2"/>
  <c r="U467" i="2"/>
  <c r="O467" i="2"/>
  <c r="BI466" i="2"/>
  <c r="U466" i="2"/>
  <c r="BH466" i="2" s="1"/>
  <c r="O466" i="2"/>
  <c r="BH465" i="2"/>
  <c r="BG465" i="2"/>
  <c r="BF465" i="2"/>
  <c r="BE465" i="2"/>
  <c r="BD465" i="2"/>
  <c r="U465" i="2"/>
  <c r="O465" i="2"/>
  <c r="BC465" i="2" s="1"/>
  <c r="BI464" i="2"/>
  <c r="BE464" i="2"/>
  <c r="BD464" i="2"/>
  <c r="BC464" i="2"/>
  <c r="U464" i="2"/>
  <c r="BJ464" i="2" s="1"/>
  <c r="O464" i="2"/>
  <c r="BI463" i="2"/>
  <c r="BF463" i="2"/>
  <c r="BE463" i="2"/>
  <c r="U463" i="2"/>
  <c r="O463" i="2"/>
  <c r="BJ462" i="2"/>
  <c r="BF462" i="2"/>
  <c r="BE462" i="2"/>
  <c r="U462" i="2"/>
  <c r="O462" i="2"/>
  <c r="BI462" i="2" s="1"/>
  <c r="U461" i="2"/>
  <c r="O461" i="2"/>
  <c r="BH460" i="2"/>
  <c r="U460" i="2"/>
  <c r="O460" i="2"/>
  <c r="BJ460" i="2" s="1"/>
  <c r="BJ459" i="2"/>
  <c r="BI459" i="2"/>
  <c r="BH459" i="2"/>
  <c r="BG459" i="2"/>
  <c r="BF459" i="2"/>
  <c r="BE459" i="2"/>
  <c r="BD459" i="2"/>
  <c r="U459" i="2"/>
  <c r="O459" i="2"/>
  <c r="BC459" i="2" s="1"/>
  <c r="BJ458" i="2"/>
  <c r="BI458" i="2"/>
  <c r="BH458" i="2"/>
  <c r="BG458" i="2"/>
  <c r="BF458" i="2"/>
  <c r="BE458" i="2"/>
  <c r="BD458" i="2"/>
  <c r="BC458" i="2"/>
  <c r="U458" i="2"/>
  <c r="O458" i="2"/>
  <c r="BD457" i="2"/>
  <c r="U457" i="2"/>
  <c r="O457" i="2"/>
  <c r="BF456" i="2"/>
  <c r="BE456" i="2"/>
  <c r="U456" i="2"/>
  <c r="O456" i="2"/>
  <c r="BI456" i="2" s="1"/>
  <c r="BJ455" i="2"/>
  <c r="BI455" i="2"/>
  <c r="BE455" i="2"/>
  <c r="U455" i="2"/>
  <c r="O455" i="2"/>
  <c r="BC455" i="2" s="1"/>
  <c r="U454" i="2"/>
  <c r="BG454" i="2" s="1"/>
  <c r="O454" i="2"/>
  <c r="BH453" i="2"/>
  <c r="BG453" i="2"/>
  <c r="BF453" i="2"/>
  <c r="BD453" i="2"/>
  <c r="U453" i="2"/>
  <c r="O453" i="2"/>
  <c r="BJ452" i="2"/>
  <c r="BI452" i="2"/>
  <c r="BH452" i="2"/>
  <c r="BG452" i="2"/>
  <c r="BE452" i="2"/>
  <c r="BD452" i="2"/>
  <c r="BC452" i="2"/>
  <c r="U452" i="2"/>
  <c r="BF452" i="2" s="1"/>
  <c r="O452" i="2"/>
  <c r="BH451" i="2"/>
  <c r="BE451" i="2"/>
  <c r="U451" i="2"/>
  <c r="BG451" i="2" s="1"/>
  <c r="O451" i="2"/>
  <c r="BI451" i="2" s="1"/>
  <c r="U450" i="2"/>
  <c r="O450" i="2"/>
  <c r="BH449" i="2"/>
  <c r="BE449" i="2"/>
  <c r="U449" i="2"/>
  <c r="O449" i="2"/>
  <c r="BI449" i="2" s="1"/>
  <c r="U448" i="2"/>
  <c r="BF448" i="2" s="1"/>
  <c r="O448" i="2"/>
  <c r="BI448" i="2" s="1"/>
  <c r="BH447" i="2"/>
  <c r="BG447" i="2"/>
  <c r="BF447" i="2"/>
  <c r="BE447" i="2"/>
  <c r="BD447" i="2"/>
  <c r="U447" i="2"/>
  <c r="O447" i="2"/>
  <c r="BC447" i="2" s="1"/>
  <c r="BI446" i="2"/>
  <c r="BE446" i="2"/>
  <c r="BD446" i="2"/>
  <c r="BC446" i="2"/>
  <c r="U446" i="2"/>
  <c r="BJ446" i="2" s="1"/>
  <c r="O446" i="2"/>
  <c r="BI445" i="2"/>
  <c r="BE445" i="2"/>
  <c r="U445" i="2"/>
  <c r="O445" i="2"/>
  <c r="BJ444" i="2"/>
  <c r="BI444" i="2"/>
  <c r="BG444" i="2"/>
  <c r="BF444" i="2"/>
  <c r="BE444" i="2"/>
  <c r="BD444" i="2"/>
  <c r="BC444" i="2"/>
  <c r="U444" i="2"/>
  <c r="BH444" i="2" s="1"/>
  <c r="O444" i="2"/>
  <c r="BI443" i="2"/>
  <c r="BH443" i="2"/>
  <c r="BG443" i="2"/>
  <c r="BE443" i="2"/>
  <c r="BD443" i="2"/>
  <c r="BC443" i="2"/>
  <c r="U443" i="2"/>
  <c r="BF443" i="2" s="1"/>
  <c r="O443" i="2"/>
  <c r="BD442" i="2"/>
  <c r="U442" i="2"/>
  <c r="O442" i="2"/>
  <c r="BH441" i="2"/>
  <c r="BD441" i="2"/>
  <c r="U441" i="2"/>
  <c r="O441" i="2"/>
  <c r="BI441" i="2" s="1"/>
  <c r="BI440" i="2"/>
  <c r="BF440" i="2"/>
  <c r="BE440" i="2"/>
  <c r="U440" i="2"/>
  <c r="O440" i="2"/>
  <c r="BD440" i="2" s="1"/>
  <c r="BJ439" i="2"/>
  <c r="BI439" i="2"/>
  <c r="BH439" i="2"/>
  <c r="BG439" i="2"/>
  <c r="BF439" i="2"/>
  <c r="BD439" i="2"/>
  <c r="BC439" i="2"/>
  <c r="U439" i="2"/>
  <c r="O439" i="2"/>
  <c r="BE439" i="2" s="1"/>
  <c r="BF438" i="2"/>
  <c r="BE438" i="2"/>
  <c r="U438" i="2"/>
  <c r="BG438" i="2" s="1"/>
  <c r="O438" i="2"/>
  <c r="BC438" i="2" s="1"/>
  <c r="BI437" i="2"/>
  <c r="BH437" i="2"/>
  <c r="BG437" i="2"/>
  <c r="BF437" i="2"/>
  <c r="BE437" i="2"/>
  <c r="BD437" i="2"/>
  <c r="BC437" i="2"/>
  <c r="U437" i="2"/>
  <c r="O437" i="2"/>
  <c r="BJ437" i="2" s="1"/>
  <c r="BF436" i="2"/>
  <c r="BD436" i="2"/>
  <c r="U436" i="2"/>
  <c r="O436" i="2"/>
  <c r="BJ436" i="2" s="1"/>
  <c r="BD435" i="2"/>
  <c r="U435" i="2"/>
  <c r="O435" i="2"/>
  <c r="BI435" i="2" s="1"/>
  <c r="BI434" i="2"/>
  <c r="BF434" i="2"/>
  <c r="BE434" i="2"/>
  <c r="U434" i="2"/>
  <c r="O434" i="2"/>
  <c r="BD434" i="2" s="1"/>
  <c r="BJ433" i="2"/>
  <c r="BI433" i="2"/>
  <c r="BH433" i="2"/>
  <c r="BG433" i="2"/>
  <c r="BF433" i="2"/>
  <c r="BD433" i="2"/>
  <c r="BC433" i="2"/>
  <c r="U433" i="2"/>
  <c r="O433" i="2"/>
  <c r="BE433" i="2" s="1"/>
  <c r="BJ432" i="2"/>
  <c r="BH432" i="2"/>
  <c r="BG432" i="2"/>
  <c r="BF432" i="2"/>
  <c r="BE432" i="2"/>
  <c r="U432" i="2"/>
  <c r="O432" i="2"/>
  <c r="BI431" i="2"/>
  <c r="BH431" i="2"/>
  <c r="BG431" i="2"/>
  <c r="BF431" i="2"/>
  <c r="BE431" i="2"/>
  <c r="BD431" i="2"/>
  <c r="BC431" i="2"/>
  <c r="U431" i="2"/>
  <c r="O431" i="2"/>
  <c r="BJ431" i="2" s="1"/>
  <c r="BJ430" i="2"/>
  <c r="BD430" i="2"/>
  <c r="BC430" i="2"/>
  <c r="U430" i="2"/>
  <c r="O430" i="2"/>
  <c r="BE430" i="2" s="1"/>
  <c r="BD429" i="2"/>
  <c r="U429" i="2"/>
  <c r="BF429" i="2" s="1"/>
  <c r="O429" i="2"/>
  <c r="BJ428" i="2"/>
  <c r="BI428" i="2"/>
  <c r="BE428" i="2"/>
  <c r="U428" i="2"/>
  <c r="O428" i="2"/>
  <c r="BD428" i="2" s="1"/>
  <c r="BJ427" i="2"/>
  <c r="BI427" i="2"/>
  <c r="BH427" i="2"/>
  <c r="BG427" i="2"/>
  <c r="BF427" i="2"/>
  <c r="BD427" i="2"/>
  <c r="BC427" i="2"/>
  <c r="U427" i="2"/>
  <c r="O427" i="2"/>
  <c r="BE427" i="2" s="1"/>
  <c r="BG426" i="2"/>
  <c r="BE426" i="2"/>
  <c r="U426" i="2"/>
  <c r="BH426" i="2" s="1"/>
  <c r="O426" i="2"/>
  <c r="BI425" i="2"/>
  <c r="BH425" i="2"/>
  <c r="BG425" i="2"/>
  <c r="BF425" i="2"/>
  <c r="BE425" i="2"/>
  <c r="BD425" i="2"/>
  <c r="BC425" i="2"/>
  <c r="U425" i="2"/>
  <c r="O425" i="2"/>
  <c r="BJ425" i="2" s="1"/>
  <c r="BJ424" i="2"/>
  <c r="BI424" i="2"/>
  <c r="BF424" i="2"/>
  <c r="BD424" i="2"/>
  <c r="BC424" i="2"/>
  <c r="U424" i="2"/>
  <c r="O424" i="2"/>
  <c r="BE424" i="2" s="1"/>
  <c r="BD423" i="2"/>
  <c r="U423" i="2"/>
  <c r="BF423" i="2" s="1"/>
  <c r="O423" i="2"/>
  <c r="BJ422" i="2"/>
  <c r="BI422" i="2"/>
  <c r="BF422" i="2"/>
  <c r="BE422" i="2"/>
  <c r="U422" i="2"/>
  <c r="O422" i="2"/>
  <c r="BD422" i="2" s="1"/>
  <c r="BJ421" i="2"/>
  <c r="BI421" i="2"/>
  <c r="BH421" i="2"/>
  <c r="BG421" i="2"/>
  <c r="BF421" i="2"/>
  <c r="BD421" i="2"/>
  <c r="BC421" i="2"/>
  <c r="U421" i="2"/>
  <c r="O421" i="2"/>
  <c r="BE421" i="2" s="1"/>
  <c r="BJ420" i="2"/>
  <c r="BH420" i="2"/>
  <c r="BG420" i="2"/>
  <c r="U420" i="2"/>
  <c r="BF420" i="2" s="1"/>
  <c r="O420" i="2"/>
  <c r="BI419" i="2"/>
  <c r="BH419" i="2"/>
  <c r="BG419" i="2"/>
  <c r="BF419" i="2"/>
  <c r="BE419" i="2"/>
  <c r="BD419" i="2"/>
  <c r="BC419" i="2"/>
  <c r="U419" i="2"/>
  <c r="O419" i="2"/>
  <c r="BJ419" i="2" s="1"/>
  <c r="BD418" i="2"/>
  <c r="U418" i="2"/>
  <c r="O418" i="2"/>
  <c r="BE418" i="2" s="1"/>
  <c r="BH417" i="2"/>
  <c r="BG417" i="2"/>
  <c r="BD417" i="2"/>
  <c r="U417" i="2"/>
  <c r="BF417" i="2" s="1"/>
  <c r="O417" i="2"/>
  <c r="BI416" i="2"/>
  <c r="BF416" i="2"/>
  <c r="BE416" i="2"/>
  <c r="U416" i="2"/>
  <c r="O416" i="2"/>
  <c r="BD416" i="2" s="1"/>
  <c r="BJ415" i="2"/>
  <c r="BI415" i="2"/>
  <c r="BH415" i="2"/>
  <c r="BG415" i="2"/>
  <c r="BF415" i="2"/>
  <c r="BD415" i="2"/>
  <c r="BC415" i="2"/>
  <c r="U415" i="2"/>
  <c r="O415" i="2"/>
  <c r="BE415" i="2" s="1"/>
  <c r="BE414" i="2"/>
  <c r="U414" i="2"/>
  <c r="BJ414" i="2" s="1"/>
  <c r="O414" i="2"/>
  <c r="BI413" i="2"/>
  <c r="BH413" i="2"/>
  <c r="BG413" i="2"/>
  <c r="BF413" i="2"/>
  <c r="BE413" i="2"/>
  <c r="BD413" i="2"/>
  <c r="BC413" i="2"/>
  <c r="U413" i="2"/>
  <c r="O413" i="2"/>
  <c r="BJ413" i="2" s="1"/>
  <c r="BJ412" i="2"/>
  <c r="BI412" i="2"/>
  <c r="BF412" i="2"/>
  <c r="BD412" i="2"/>
  <c r="U412" i="2"/>
  <c r="O412" i="2"/>
  <c r="BE412" i="2" s="1"/>
  <c r="U411" i="2"/>
  <c r="BF411" i="2" s="1"/>
  <c r="O411" i="2"/>
  <c r="BJ410" i="2"/>
  <c r="BI410" i="2"/>
  <c r="BF410" i="2"/>
  <c r="BE410" i="2"/>
  <c r="U410" i="2"/>
  <c r="O410" i="2"/>
  <c r="BD410" i="2" s="1"/>
  <c r="BJ409" i="2"/>
  <c r="BI409" i="2"/>
  <c r="BH409" i="2"/>
  <c r="BG409" i="2"/>
  <c r="BF409" i="2"/>
  <c r="BD409" i="2"/>
  <c r="BC409" i="2"/>
  <c r="U409" i="2"/>
  <c r="O409" i="2"/>
  <c r="BE409" i="2" s="1"/>
  <c r="BJ408" i="2"/>
  <c r="BE408" i="2"/>
  <c r="U408" i="2"/>
  <c r="BH408" i="2" s="1"/>
  <c r="O408" i="2"/>
  <c r="BI407" i="2"/>
  <c r="BH407" i="2"/>
  <c r="BG407" i="2"/>
  <c r="BF407" i="2"/>
  <c r="BE407" i="2"/>
  <c r="BD407" i="2"/>
  <c r="BC407" i="2"/>
  <c r="U407" i="2"/>
  <c r="O407" i="2"/>
  <c r="BJ407" i="2" s="1"/>
  <c r="U406" i="2"/>
  <c r="O406" i="2"/>
  <c r="BE406" i="2" s="1"/>
  <c r="BH405" i="2"/>
  <c r="BG405" i="2"/>
  <c r="U405" i="2"/>
  <c r="BF405" i="2" s="1"/>
  <c r="O405" i="2"/>
  <c r="BF404" i="2"/>
  <c r="U404" i="2"/>
  <c r="O404" i="2"/>
  <c r="BJ403" i="2"/>
  <c r="BI403" i="2"/>
  <c r="BH403" i="2"/>
  <c r="BG403" i="2"/>
  <c r="BF403" i="2"/>
  <c r="BD403" i="2"/>
  <c r="BC403" i="2"/>
  <c r="U403" i="2"/>
  <c r="O403" i="2"/>
  <c r="BE403" i="2" s="1"/>
  <c r="BJ402" i="2"/>
  <c r="BI402" i="2"/>
  <c r="BH402" i="2"/>
  <c r="BG402" i="2"/>
  <c r="BF402" i="2"/>
  <c r="U402" i="2"/>
  <c r="O402" i="2"/>
  <c r="BI401" i="2"/>
  <c r="BH401" i="2"/>
  <c r="BG401" i="2"/>
  <c r="BF401" i="2"/>
  <c r="BE401" i="2"/>
  <c r="BD401" i="2"/>
  <c r="BC401" i="2"/>
  <c r="U401" i="2"/>
  <c r="O401" i="2"/>
  <c r="BJ401" i="2" s="1"/>
  <c r="U400" i="2"/>
  <c r="O400" i="2"/>
  <c r="BJ400" i="2" s="1"/>
  <c r="BH399" i="2"/>
  <c r="BG399" i="2"/>
  <c r="BD399" i="2"/>
  <c r="BC399" i="2"/>
  <c r="U399" i="2"/>
  <c r="BF399" i="2" s="1"/>
  <c r="O399" i="2"/>
  <c r="U398" i="2"/>
  <c r="O398" i="2"/>
  <c r="BJ397" i="2"/>
  <c r="BI397" i="2"/>
  <c r="BH397" i="2"/>
  <c r="BG397" i="2"/>
  <c r="BF397" i="2"/>
  <c r="BD397" i="2"/>
  <c r="BC397" i="2"/>
  <c r="U397" i="2"/>
  <c r="O397" i="2"/>
  <c r="BE397" i="2" s="1"/>
  <c r="BI396" i="2"/>
  <c r="BG396" i="2"/>
  <c r="BF396" i="2"/>
  <c r="BE396" i="2"/>
  <c r="U396" i="2"/>
  <c r="BH396" i="2" s="1"/>
  <c r="O396" i="2"/>
  <c r="BJ396" i="2" s="1"/>
  <c r="BI395" i="2"/>
  <c r="BH395" i="2"/>
  <c r="BG395" i="2"/>
  <c r="BF395" i="2"/>
  <c r="BE395" i="2"/>
  <c r="BD395" i="2"/>
  <c r="BC395" i="2"/>
  <c r="U395" i="2"/>
  <c r="O395" i="2"/>
  <c r="BJ395" i="2" s="1"/>
  <c r="BI394" i="2"/>
  <c r="BD394" i="2"/>
  <c r="BC394" i="2"/>
  <c r="U394" i="2"/>
  <c r="BJ394" i="2" s="1"/>
  <c r="O394" i="2"/>
  <c r="BE394" i="2" s="1"/>
  <c r="BH393" i="2"/>
  <c r="BG393" i="2"/>
  <c r="BD393" i="2"/>
  <c r="BC393" i="2"/>
  <c r="U393" i="2"/>
  <c r="BF393" i="2" s="1"/>
  <c r="O393" i="2"/>
  <c r="BE392" i="2"/>
  <c r="U392" i="2"/>
  <c r="O392" i="2"/>
  <c r="BJ391" i="2"/>
  <c r="BI391" i="2"/>
  <c r="BH391" i="2"/>
  <c r="BG391" i="2"/>
  <c r="BF391" i="2"/>
  <c r="BD391" i="2"/>
  <c r="BC391" i="2"/>
  <c r="U391" i="2"/>
  <c r="O391" i="2"/>
  <c r="BE391" i="2" s="1"/>
  <c r="BI390" i="2"/>
  <c r="BE390" i="2"/>
  <c r="U390" i="2"/>
  <c r="O390" i="2"/>
  <c r="BI389" i="2"/>
  <c r="BH389" i="2"/>
  <c r="BG389" i="2"/>
  <c r="BF389" i="2"/>
  <c r="BE389" i="2"/>
  <c r="BD389" i="2"/>
  <c r="BC389" i="2"/>
  <c r="U389" i="2"/>
  <c r="O389" i="2"/>
  <c r="BJ389" i="2" s="1"/>
  <c r="BJ388" i="2"/>
  <c r="BI388" i="2"/>
  <c r="BG388" i="2"/>
  <c r="BF388" i="2"/>
  <c r="U388" i="2"/>
  <c r="BH388" i="2" s="1"/>
  <c r="O388" i="2"/>
  <c r="BE388" i="2" s="1"/>
  <c r="BH387" i="2"/>
  <c r="BE387" i="2"/>
  <c r="BD387" i="2"/>
  <c r="BC387" i="2"/>
  <c r="U387" i="2"/>
  <c r="BF387" i="2" s="1"/>
  <c r="O387" i="2"/>
  <c r="BI387" i="2" s="1"/>
  <c r="BF386" i="2"/>
  <c r="BC386" i="2"/>
  <c r="U386" i="2"/>
  <c r="BG386" i="2" s="1"/>
  <c r="O386" i="2"/>
  <c r="BD386" i="2" s="1"/>
  <c r="BJ385" i="2"/>
  <c r="BI385" i="2"/>
  <c r="BH385" i="2"/>
  <c r="BG385" i="2"/>
  <c r="BF385" i="2"/>
  <c r="BD385" i="2"/>
  <c r="BC385" i="2"/>
  <c r="U385" i="2"/>
  <c r="O385" i="2"/>
  <c r="BE385" i="2" s="1"/>
  <c r="BJ384" i="2"/>
  <c r="BI384" i="2"/>
  <c r="BH384" i="2"/>
  <c r="BG384" i="2"/>
  <c r="BF384" i="2"/>
  <c r="BE384" i="2"/>
  <c r="U384" i="2"/>
  <c r="O384" i="2"/>
  <c r="BC384" i="2" s="1"/>
  <c r="BI383" i="2"/>
  <c r="BH383" i="2"/>
  <c r="BF383" i="2"/>
  <c r="BE383" i="2"/>
  <c r="BD383" i="2"/>
  <c r="BC383" i="2"/>
  <c r="U383" i="2"/>
  <c r="BG383" i="2" s="1"/>
  <c r="O383" i="2"/>
  <c r="BJ383" i="2" s="1"/>
  <c r="BC382" i="2"/>
  <c r="U382" i="2"/>
  <c r="BH382" i="2" s="1"/>
  <c r="O382" i="2"/>
  <c r="BJ382" i="2" s="1"/>
  <c r="BJ381" i="2"/>
  <c r="BH381" i="2"/>
  <c r="BG381" i="2"/>
  <c r="U381" i="2"/>
  <c r="BF381" i="2" s="1"/>
  <c r="O381" i="2"/>
  <c r="BI381" i="2" s="1"/>
  <c r="BI380" i="2"/>
  <c r="BF380" i="2"/>
  <c r="BE380" i="2"/>
  <c r="BC380" i="2"/>
  <c r="U380" i="2"/>
  <c r="BG380" i="2" s="1"/>
  <c r="O380" i="2"/>
  <c r="BD380" i="2" s="1"/>
  <c r="BH379" i="2"/>
  <c r="BG379" i="2"/>
  <c r="BF379" i="2"/>
  <c r="U379" i="2"/>
  <c r="O379" i="2"/>
  <c r="BH378" i="2"/>
  <c r="BF378" i="2"/>
  <c r="U378" i="2"/>
  <c r="BG378" i="2" s="1"/>
  <c r="O378" i="2"/>
  <c r="BC378" i="2" s="1"/>
  <c r="BI377" i="2"/>
  <c r="BH377" i="2"/>
  <c r="BG377" i="2"/>
  <c r="BF377" i="2"/>
  <c r="BE377" i="2"/>
  <c r="BD377" i="2"/>
  <c r="BC377" i="2"/>
  <c r="U377" i="2"/>
  <c r="O377" i="2"/>
  <c r="BJ377" i="2" s="1"/>
  <c r="BG376" i="2"/>
  <c r="BE376" i="2"/>
  <c r="BD376" i="2"/>
  <c r="BC376" i="2"/>
  <c r="U376" i="2"/>
  <c r="BH376" i="2" s="1"/>
  <c r="O376" i="2"/>
  <c r="BI376" i="2" s="1"/>
  <c r="BC375" i="2"/>
  <c r="U375" i="2"/>
  <c r="BF375" i="2" s="1"/>
  <c r="O375" i="2"/>
  <c r="BI375" i="2" s="1"/>
  <c r="BJ374" i="2"/>
  <c r="BH374" i="2"/>
  <c r="U374" i="2"/>
  <c r="BG374" i="2" s="1"/>
  <c r="O374" i="2"/>
  <c r="BD374" i="2" s="1"/>
  <c r="BJ373" i="2"/>
  <c r="BI373" i="2"/>
  <c r="BH373" i="2"/>
  <c r="BG373" i="2"/>
  <c r="BF373" i="2"/>
  <c r="BD373" i="2"/>
  <c r="BC373" i="2"/>
  <c r="U373" i="2"/>
  <c r="O373" i="2"/>
  <c r="BE373" i="2" s="1"/>
  <c r="BF372" i="2"/>
  <c r="BE372" i="2"/>
  <c r="BD372" i="2"/>
  <c r="U372" i="2"/>
  <c r="O372" i="2"/>
  <c r="BC372" i="2" s="1"/>
  <c r="BI371" i="2"/>
  <c r="BE371" i="2"/>
  <c r="BD371" i="2"/>
  <c r="BC371" i="2"/>
  <c r="U371" i="2"/>
  <c r="O371" i="2"/>
  <c r="BJ370" i="2"/>
  <c r="BI370" i="2"/>
  <c r="BG370" i="2"/>
  <c r="BF370" i="2"/>
  <c r="U370" i="2"/>
  <c r="BH370" i="2" s="1"/>
  <c r="O370" i="2"/>
  <c r="BE370" i="2" s="1"/>
  <c r="BH369" i="2"/>
  <c r="BE369" i="2"/>
  <c r="BD369" i="2"/>
  <c r="BC369" i="2"/>
  <c r="U369" i="2"/>
  <c r="BF369" i="2" s="1"/>
  <c r="O369" i="2"/>
  <c r="BI369" i="2" s="1"/>
  <c r="BC368" i="2"/>
  <c r="U368" i="2"/>
  <c r="BG368" i="2" s="1"/>
  <c r="O368" i="2"/>
  <c r="BD368" i="2" s="1"/>
  <c r="BJ367" i="2"/>
  <c r="BI367" i="2"/>
  <c r="BH367" i="2"/>
  <c r="BG367" i="2"/>
  <c r="BF367" i="2"/>
  <c r="BD367" i="2"/>
  <c r="BC367" i="2"/>
  <c r="U367" i="2"/>
  <c r="O367" i="2"/>
  <c r="BE367" i="2" s="1"/>
  <c r="BJ366" i="2"/>
  <c r="BI366" i="2"/>
  <c r="BH366" i="2"/>
  <c r="BG366" i="2"/>
  <c r="BF366" i="2"/>
  <c r="BE366" i="2"/>
  <c r="U366" i="2"/>
  <c r="O366" i="2"/>
  <c r="BC366" i="2" s="1"/>
  <c r="BI365" i="2"/>
  <c r="BH365" i="2"/>
  <c r="BF365" i="2"/>
  <c r="BE365" i="2"/>
  <c r="BD365" i="2"/>
  <c r="BC365" i="2"/>
  <c r="U365" i="2"/>
  <c r="BG365" i="2" s="1"/>
  <c r="O365" i="2"/>
  <c r="BJ365" i="2" s="1"/>
  <c r="BC364" i="2"/>
  <c r="U364" i="2"/>
  <c r="BH364" i="2" s="1"/>
  <c r="O364" i="2"/>
  <c r="BJ363" i="2"/>
  <c r="BH363" i="2"/>
  <c r="BG363" i="2"/>
  <c r="U363" i="2"/>
  <c r="BF363" i="2" s="1"/>
  <c r="O363" i="2"/>
  <c r="BI363" i="2" s="1"/>
  <c r="BI362" i="2"/>
  <c r="BF362" i="2"/>
  <c r="BE362" i="2"/>
  <c r="BC362" i="2"/>
  <c r="U362" i="2"/>
  <c r="O362" i="2"/>
  <c r="BD362" i="2" s="1"/>
  <c r="BH361" i="2"/>
  <c r="BG361" i="2"/>
  <c r="BF361" i="2"/>
  <c r="U361" i="2"/>
  <c r="O361" i="2"/>
  <c r="BI360" i="2"/>
  <c r="BH360" i="2"/>
  <c r="BF360" i="2"/>
  <c r="U360" i="2"/>
  <c r="BG360" i="2" s="1"/>
  <c r="O360" i="2"/>
  <c r="BI359" i="2"/>
  <c r="BH359" i="2"/>
  <c r="BG359" i="2"/>
  <c r="BF359" i="2"/>
  <c r="BE359" i="2"/>
  <c r="BD359" i="2"/>
  <c r="BC359" i="2"/>
  <c r="U359" i="2"/>
  <c r="O359" i="2"/>
  <c r="BJ359" i="2" s="1"/>
  <c r="BG358" i="2"/>
  <c r="BE358" i="2"/>
  <c r="BD358" i="2"/>
  <c r="BC358" i="2"/>
  <c r="U358" i="2"/>
  <c r="O358" i="2"/>
  <c r="BI358" i="2" s="1"/>
  <c r="U357" i="2"/>
  <c r="BF357" i="2" s="1"/>
  <c r="O357" i="2"/>
  <c r="BJ356" i="2"/>
  <c r="BH356" i="2"/>
  <c r="U356" i="2"/>
  <c r="BG356" i="2" s="1"/>
  <c r="O356" i="2"/>
  <c r="BD356" i="2" s="1"/>
  <c r="BJ355" i="2"/>
  <c r="BI355" i="2"/>
  <c r="BH355" i="2"/>
  <c r="BG355" i="2"/>
  <c r="BF355" i="2"/>
  <c r="BD355" i="2"/>
  <c r="BC355" i="2"/>
  <c r="U355" i="2"/>
  <c r="O355" i="2"/>
  <c r="BE355" i="2" s="1"/>
  <c r="BE354" i="2"/>
  <c r="BD354" i="2"/>
  <c r="U354" i="2"/>
  <c r="O354" i="2"/>
  <c r="BC354" i="2" s="1"/>
  <c r="BI353" i="2"/>
  <c r="BE353" i="2"/>
  <c r="BD353" i="2"/>
  <c r="BC353" i="2"/>
  <c r="U353" i="2"/>
  <c r="O353" i="2"/>
  <c r="BJ352" i="2"/>
  <c r="BI352" i="2"/>
  <c r="BG352" i="2"/>
  <c r="BF352" i="2"/>
  <c r="U352" i="2"/>
  <c r="BH352" i="2" s="1"/>
  <c r="O352" i="2"/>
  <c r="BE352" i="2" s="1"/>
  <c r="BE351" i="2"/>
  <c r="BD351" i="2"/>
  <c r="BC351" i="2"/>
  <c r="U351" i="2"/>
  <c r="O351" i="2"/>
  <c r="BI351" i="2" s="1"/>
  <c r="U350" i="2"/>
  <c r="BG350" i="2" s="1"/>
  <c r="O350" i="2"/>
  <c r="BJ349" i="2"/>
  <c r="BI349" i="2"/>
  <c r="BH349" i="2"/>
  <c r="BG349" i="2"/>
  <c r="BF349" i="2"/>
  <c r="BD349" i="2"/>
  <c r="BC349" i="2"/>
  <c r="U349" i="2"/>
  <c r="O349" i="2"/>
  <c r="BE349" i="2" s="1"/>
  <c r="BJ348" i="2"/>
  <c r="BI348" i="2"/>
  <c r="BH348" i="2"/>
  <c r="BG348" i="2"/>
  <c r="BF348" i="2"/>
  <c r="BE348" i="2"/>
  <c r="U348" i="2"/>
  <c r="O348" i="2"/>
  <c r="BC348" i="2" s="1"/>
  <c r="BI347" i="2"/>
  <c r="BH347" i="2"/>
  <c r="BF347" i="2"/>
  <c r="BE347" i="2"/>
  <c r="BD347" i="2"/>
  <c r="BC347" i="2"/>
  <c r="U347" i="2"/>
  <c r="BG347" i="2" s="1"/>
  <c r="O347" i="2"/>
  <c r="BJ347" i="2" s="1"/>
  <c r="BC346" i="2"/>
  <c r="U346" i="2"/>
  <c r="BH346" i="2" s="1"/>
  <c r="O346" i="2"/>
  <c r="BJ345" i="2"/>
  <c r="BH345" i="2"/>
  <c r="BG345" i="2"/>
  <c r="U345" i="2"/>
  <c r="BF345" i="2" s="1"/>
  <c r="O345" i="2"/>
  <c r="BI345" i="2" s="1"/>
  <c r="BI344" i="2"/>
  <c r="BH344" i="2"/>
  <c r="BF344" i="2"/>
  <c r="BE344" i="2"/>
  <c r="BC344" i="2"/>
  <c r="U344" i="2"/>
  <c r="BG344" i="2" s="1"/>
  <c r="O344" i="2"/>
  <c r="BD344" i="2" s="1"/>
  <c r="BH343" i="2"/>
  <c r="BG343" i="2"/>
  <c r="BF343" i="2"/>
  <c r="U343" i="2"/>
  <c r="O343" i="2"/>
  <c r="BI342" i="2"/>
  <c r="BH342" i="2"/>
  <c r="BF342" i="2"/>
  <c r="U342" i="2"/>
  <c r="BG342" i="2" s="1"/>
  <c r="O342" i="2"/>
  <c r="BI341" i="2"/>
  <c r="BH341" i="2"/>
  <c r="BG341" i="2"/>
  <c r="BF341" i="2"/>
  <c r="BE341" i="2"/>
  <c r="U341" i="2"/>
  <c r="O341" i="2"/>
  <c r="BJ341" i="2" s="1"/>
  <c r="BG340" i="2"/>
  <c r="BF340" i="2"/>
  <c r="BE340" i="2"/>
  <c r="BD340" i="2"/>
  <c r="BC340" i="2"/>
  <c r="U340" i="2"/>
  <c r="O340" i="2"/>
  <c r="BI340" i="2" s="1"/>
  <c r="U339" i="2"/>
  <c r="O339" i="2"/>
  <c r="BI338" i="2"/>
  <c r="BH338" i="2"/>
  <c r="BF338" i="2"/>
  <c r="BC338" i="2"/>
  <c r="U338" i="2"/>
  <c r="BG338" i="2" s="1"/>
  <c r="O338" i="2"/>
  <c r="BH337" i="2"/>
  <c r="BG337" i="2"/>
  <c r="BF337" i="2"/>
  <c r="U337" i="2"/>
  <c r="O337" i="2"/>
  <c r="BI336" i="2"/>
  <c r="BH336" i="2"/>
  <c r="BG336" i="2"/>
  <c r="BF336" i="2"/>
  <c r="BE336" i="2"/>
  <c r="BD336" i="2"/>
  <c r="U336" i="2"/>
  <c r="O336" i="2"/>
  <c r="BC336" i="2" s="1"/>
  <c r="BH335" i="2"/>
  <c r="BF335" i="2"/>
  <c r="U335" i="2"/>
  <c r="BG335" i="2" s="1"/>
  <c r="O335" i="2"/>
  <c r="BE334" i="2"/>
  <c r="U334" i="2"/>
  <c r="O334" i="2"/>
  <c r="BI333" i="2"/>
  <c r="BD333" i="2"/>
  <c r="BC333" i="2"/>
  <c r="U333" i="2"/>
  <c r="O333" i="2"/>
  <c r="BE333" i="2" s="1"/>
  <c r="BJ332" i="2"/>
  <c r="BI332" i="2"/>
  <c r="BH332" i="2"/>
  <c r="BG332" i="2"/>
  <c r="BF332" i="2"/>
  <c r="BE332" i="2"/>
  <c r="U332" i="2"/>
  <c r="O332" i="2"/>
  <c r="BD332" i="2" s="1"/>
  <c r="BJ331" i="2"/>
  <c r="BI331" i="2"/>
  <c r="BH331" i="2"/>
  <c r="BG331" i="2"/>
  <c r="BF331" i="2"/>
  <c r="BE331" i="2"/>
  <c r="BD331" i="2"/>
  <c r="BC331" i="2"/>
  <c r="U331" i="2"/>
  <c r="O331" i="2"/>
  <c r="BE330" i="2"/>
  <c r="BD330" i="2"/>
  <c r="BC330" i="2"/>
  <c r="U330" i="2"/>
  <c r="O330" i="2"/>
  <c r="BJ330" i="2" s="1"/>
  <c r="BI329" i="2"/>
  <c r="BD329" i="2"/>
  <c r="U329" i="2"/>
  <c r="O329" i="2"/>
  <c r="BG328" i="2"/>
  <c r="BF328" i="2"/>
  <c r="U328" i="2"/>
  <c r="BH328" i="2" s="1"/>
  <c r="O328" i="2"/>
  <c r="BI327" i="2"/>
  <c r="BH327" i="2"/>
  <c r="BG327" i="2"/>
  <c r="BE327" i="2"/>
  <c r="BD327" i="2"/>
  <c r="BC327" i="2"/>
  <c r="U327" i="2"/>
  <c r="BF327" i="2" s="1"/>
  <c r="O327" i="2"/>
  <c r="BE326" i="2"/>
  <c r="BC326" i="2"/>
  <c r="U326" i="2"/>
  <c r="BG326" i="2" s="1"/>
  <c r="O326" i="2"/>
  <c r="BD326" i="2" s="1"/>
  <c r="BJ325" i="2"/>
  <c r="BH325" i="2"/>
  <c r="BG325" i="2"/>
  <c r="BF325" i="2"/>
  <c r="U325" i="2"/>
  <c r="O325" i="2"/>
  <c r="BH324" i="2"/>
  <c r="BG324" i="2"/>
  <c r="BC324" i="2"/>
  <c r="U324" i="2"/>
  <c r="BF324" i="2" s="1"/>
  <c r="O324" i="2"/>
  <c r="BI323" i="2"/>
  <c r="BH323" i="2"/>
  <c r="BG323" i="2"/>
  <c r="BF323" i="2"/>
  <c r="BE323" i="2"/>
  <c r="U323" i="2"/>
  <c r="O323" i="2"/>
  <c r="BJ323" i="2" s="1"/>
  <c r="BJ322" i="2"/>
  <c r="BG322" i="2"/>
  <c r="BF322" i="2"/>
  <c r="BE322" i="2"/>
  <c r="BD322" i="2"/>
  <c r="BC322" i="2"/>
  <c r="U322" i="2"/>
  <c r="BH322" i="2" s="1"/>
  <c r="O322" i="2"/>
  <c r="BI322" i="2" s="1"/>
  <c r="U321" i="2"/>
  <c r="O321" i="2"/>
  <c r="BJ320" i="2"/>
  <c r="BI320" i="2"/>
  <c r="BH320" i="2"/>
  <c r="BF320" i="2"/>
  <c r="U320" i="2"/>
  <c r="BG320" i="2" s="1"/>
  <c r="O320" i="2"/>
  <c r="BH319" i="2"/>
  <c r="BG319" i="2"/>
  <c r="BF319" i="2"/>
  <c r="U319" i="2"/>
  <c r="O319" i="2"/>
  <c r="BI318" i="2"/>
  <c r="BH318" i="2"/>
  <c r="BG318" i="2"/>
  <c r="BF318" i="2"/>
  <c r="BE318" i="2"/>
  <c r="BD318" i="2"/>
  <c r="U318" i="2"/>
  <c r="O318" i="2"/>
  <c r="BC318" i="2" s="1"/>
  <c r="BH317" i="2"/>
  <c r="BF317" i="2"/>
  <c r="BE317" i="2"/>
  <c r="BD317" i="2"/>
  <c r="BC317" i="2"/>
  <c r="U317" i="2"/>
  <c r="BG317" i="2" s="1"/>
  <c r="O317" i="2"/>
  <c r="BJ317" i="2" s="1"/>
  <c r="U316" i="2"/>
  <c r="O316" i="2"/>
  <c r="BJ315" i="2"/>
  <c r="BI315" i="2"/>
  <c r="BH315" i="2"/>
  <c r="BD315" i="2"/>
  <c r="BC315" i="2"/>
  <c r="U315" i="2"/>
  <c r="O315" i="2"/>
  <c r="BE315" i="2" s="1"/>
  <c r="BJ314" i="2"/>
  <c r="BI314" i="2"/>
  <c r="BH314" i="2"/>
  <c r="BG314" i="2"/>
  <c r="BF314" i="2"/>
  <c r="BE314" i="2"/>
  <c r="U314" i="2"/>
  <c r="O314" i="2"/>
  <c r="BD314" i="2" s="1"/>
  <c r="BJ313" i="2"/>
  <c r="BI313" i="2"/>
  <c r="BE313" i="2"/>
  <c r="BD313" i="2"/>
  <c r="BC313" i="2"/>
  <c r="U313" i="2"/>
  <c r="BH313" i="2" s="1"/>
  <c r="O313" i="2"/>
  <c r="BH312" i="2"/>
  <c r="BG312" i="2"/>
  <c r="BE312" i="2"/>
  <c r="BD312" i="2"/>
  <c r="BC312" i="2"/>
  <c r="U312" i="2"/>
  <c r="BF312" i="2" s="1"/>
  <c r="O312" i="2"/>
  <c r="U311" i="2"/>
  <c r="O311" i="2"/>
  <c r="BJ310" i="2"/>
  <c r="BI310" i="2"/>
  <c r="BH310" i="2"/>
  <c r="BG310" i="2"/>
  <c r="BC310" i="2"/>
  <c r="U310" i="2"/>
  <c r="BF310" i="2" s="1"/>
  <c r="O310" i="2"/>
  <c r="BE310" i="2" s="1"/>
  <c r="BG309" i="2"/>
  <c r="BF309" i="2"/>
  <c r="U309" i="2"/>
  <c r="BH309" i="2" s="1"/>
  <c r="O309" i="2"/>
  <c r="BI308" i="2"/>
  <c r="BH308" i="2"/>
  <c r="BG308" i="2"/>
  <c r="BF308" i="2"/>
  <c r="BE308" i="2"/>
  <c r="BD308" i="2"/>
  <c r="U308" i="2"/>
  <c r="O308" i="2"/>
  <c r="BC308" i="2" s="1"/>
  <c r="BJ307" i="2"/>
  <c r="BI307" i="2"/>
  <c r="BG307" i="2"/>
  <c r="BF307" i="2"/>
  <c r="BE307" i="2"/>
  <c r="BD307" i="2"/>
  <c r="BC307" i="2"/>
  <c r="U307" i="2"/>
  <c r="BH307" i="2" s="1"/>
  <c r="O307" i="2"/>
  <c r="U306" i="2"/>
  <c r="BF306" i="2" s="1"/>
  <c r="O306" i="2"/>
  <c r="BJ305" i="2"/>
  <c r="BE305" i="2"/>
  <c r="BC305" i="2"/>
  <c r="U305" i="2"/>
  <c r="O305" i="2"/>
  <c r="BJ304" i="2"/>
  <c r="BI304" i="2"/>
  <c r="BH304" i="2"/>
  <c r="BG304" i="2"/>
  <c r="BD304" i="2"/>
  <c r="BC304" i="2"/>
  <c r="U304" i="2"/>
  <c r="BF304" i="2" s="1"/>
  <c r="O304" i="2"/>
  <c r="BE304" i="2" s="1"/>
  <c r="BF303" i="2"/>
  <c r="U303" i="2"/>
  <c r="BH303" i="2" s="1"/>
  <c r="O303" i="2"/>
  <c r="BI302" i="2"/>
  <c r="BH302" i="2"/>
  <c r="BG302" i="2"/>
  <c r="BF302" i="2"/>
  <c r="BE302" i="2"/>
  <c r="BD302" i="2"/>
  <c r="U302" i="2"/>
  <c r="O302" i="2"/>
  <c r="BC302" i="2" s="1"/>
  <c r="BI301" i="2"/>
  <c r="BF301" i="2"/>
  <c r="BE301" i="2"/>
  <c r="BD301" i="2"/>
  <c r="BC301" i="2"/>
  <c r="U301" i="2"/>
  <c r="BH301" i="2" s="1"/>
  <c r="O301" i="2"/>
  <c r="BH300" i="2"/>
  <c r="BG300" i="2"/>
  <c r="U300" i="2"/>
  <c r="BF300" i="2" s="1"/>
  <c r="O300" i="2"/>
  <c r="BJ299" i="2"/>
  <c r="BF299" i="2"/>
  <c r="BE299" i="2"/>
  <c r="BC299" i="2"/>
  <c r="U299" i="2"/>
  <c r="O299" i="2"/>
  <c r="BH298" i="2"/>
  <c r="BG298" i="2"/>
  <c r="U298" i="2"/>
  <c r="BF298" i="2" s="1"/>
  <c r="O298" i="2"/>
  <c r="BE298" i="2" s="1"/>
  <c r="BJ297" i="2"/>
  <c r="BI297" i="2"/>
  <c r="BH297" i="2"/>
  <c r="BG297" i="2"/>
  <c r="BF297" i="2"/>
  <c r="U297" i="2"/>
  <c r="O297" i="2"/>
  <c r="BI296" i="2"/>
  <c r="BH296" i="2"/>
  <c r="BG296" i="2"/>
  <c r="BF296" i="2"/>
  <c r="BE296" i="2"/>
  <c r="BD296" i="2"/>
  <c r="U296" i="2"/>
  <c r="O296" i="2"/>
  <c r="BC296" i="2" s="1"/>
  <c r="BI295" i="2"/>
  <c r="BE295" i="2"/>
  <c r="BD295" i="2"/>
  <c r="BC295" i="2"/>
  <c r="U295" i="2"/>
  <c r="BH295" i="2" s="1"/>
  <c r="O295" i="2"/>
  <c r="BH294" i="2"/>
  <c r="BG294" i="2"/>
  <c r="BD294" i="2"/>
  <c r="BC294" i="2"/>
  <c r="U294" i="2"/>
  <c r="BF294" i="2" s="1"/>
  <c r="O294" i="2"/>
  <c r="U293" i="2"/>
  <c r="O293" i="2"/>
  <c r="BJ292" i="2"/>
  <c r="BH292" i="2"/>
  <c r="BG292" i="2"/>
  <c r="U292" i="2"/>
  <c r="BF292" i="2" s="1"/>
  <c r="O292" i="2"/>
  <c r="BE292" i="2" s="1"/>
  <c r="BJ291" i="2"/>
  <c r="BI291" i="2"/>
  <c r="BH291" i="2"/>
  <c r="BG291" i="2"/>
  <c r="BF291" i="2"/>
  <c r="U291" i="2"/>
  <c r="O291" i="2"/>
  <c r="BI290" i="2"/>
  <c r="BH290" i="2"/>
  <c r="BG290" i="2"/>
  <c r="BF290" i="2"/>
  <c r="BE290" i="2"/>
  <c r="BD290" i="2"/>
  <c r="U290" i="2"/>
  <c r="O290" i="2"/>
  <c r="BC290" i="2" s="1"/>
  <c r="BJ289" i="2"/>
  <c r="BI289" i="2"/>
  <c r="BE289" i="2"/>
  <c r="BD289" i="2"/>
  <c r="BC289" i="2"/>
  <c r="U289" i="2"/>
  <c r="BH289" i="2" s="1"/>
  <c r="O289" i="2"/>
  <c r="BH288" i="2"/>
  <c r="BG288" i="2"/>
  <c r="BE288" i="2"/>
  <c r="BD288" i="2"/>
  <c r="BC288" i="2"/>
  <c r="U288" i="2"/>
  <c r="BF288" i="2" s="1"/>
  <c r="O288" i="2"/>
  <c r="U287" i="2"/>
  <c r="O287" i="2"/>
  <c r="BJ286" i="2"/>
  <c r="BI286" i="2"/>
  <c r="BH286" i="2"/>
  <c r="BG286" i="2"/>
  <c r="BC286" i="2"/>
  <c r="U286" i="2"/>
  <c r="BF286" i="2" s="1"/>
  <c r="O286" i="2"/>
  <c r="BE286" i="2" s="1"/>
  <c r="BG285" i="2"/>
  <c r="U285" i="2"/>
  <c r="BH285" i="2" s="1"/>
  <c r="O285" i="2"/>
  <c r="BI284" i="2"/>
  <c r="BH284" i="2"/>
  <c r="BG284" i="2"/>
  <c r="BF284" i="2"/>
  <c r="BE284" i="2"/>
  <c r="BD284" i="2"/>
  <c r="U284" i="2"/>
  <c r="O284" i="2"/>
  <c r="BC284" i="2" s="1"/>
  <c r="BJ283" i="2"/>
  <c r="BI283" i="2"/>
  <c r="BG283" i="2"/>
  <c r="BF283" i="2"/>
  <c r="BE283" i="2"/>
  <c r="BD283" i="2"/>
  <c r="BC283" i="2"/>
  <c r="U283" i="2"/>
  <c r="BH283" i="2" s="1"/>
  <c r="O283" i="2"/>
  <c r="U282" i="2"/>
  <c r="BF282" i="2" s="1"/>
  <c r="O282" i="2"/>
  <c r="BJ281" i="2"/>
  <c r="BE281" i="2"/>
  <c r="BC281" i="2"/>
  <c r="U281" i="2"/>
  <c r="O281" i="2"/>
  <c r="BJ280" i="2"/>
  <c r="BI280" i="2"/>
  <c r="BH280" i="2"/>
  <c r="BG280" i="2"/>
  <c r="BD280" i="2"/>
  <c r="BC280" i="2"/>
  <c r="U280" i="2"/>
  <c r="BF280" i="2" s="1"/>
  <c r="O280" i="2"/>
  <c r="BE280" i="2" s="1"/>
  <c r="BF279" i="2"/>
  <c r="U279" i="2"/>
  <c r="BH279" i="2" s="1"/>
  <c r="O279" i="2"/>
  <c r="BI278" i="2"/>
  <c r="BH278" i="2"/>
  <c r="BG278" i="2"/>
  <c r="BF278" i="2"/>
  <c r="BE278" i="2"/>
  <c r="BD278" i="2"/>
  <c r="U278" i="2"/>
  <c r="O278" i="2"/>
  <c r="BC278" i="2" s="1"/>
  <c r="BI277" i="2"/>
  <c r="BF277" i="2"/>
  <c r="BE277" i="2"/>
  <c r="BD277" i="2"/>
  <c r="BC277" i="2"/>
  <c r="U277" i="2"/>
  <c r="BH277" i="2" s="1"/>
  <c r="O277" i="2"/>
  <c r="BH276" i="2"/>
  <c r="BG276" i="2"/>
  <c r="U276" i="2"/>
  <c r="BF276" i="2" s="1"/>
  <c r="O276" i="2"/>
  <c r="BJ275" i="2"/>
  <c r="BF275" i="2"/>
  <c r="BE275" i="2"/>
  <c r="BC275" i="2"/>
  <c r="U275" i="2"/>
  <c r="O275" i="2"/>
  <c r="BH274" i="2"/>
  <c r="BG274" i="2"/>
  <c r="U274" i="2"/>
  <c r="BF274" i="2" s="1"/>
  <c r="O274" i="2"/>
  <c r="BE274" i="2" s="1"/>
  <c r="BJ273" i="2"/>
  <c r="BI273" i="2"/>
  <c r="BG273" i="2"/>
  <c r="BF273" i="2"/>
  <c r="U273" i="2"/>
  <c r="BH273" i="2" s="1"/>
  <c r="O273" i="2"/>
  <c r="BI272" i="2"/>
  <c r="BH272" i="2"/>
  <c r="BG272" i="2"/>
  <c r="BF272" i="2"/>
  <c r="BE272" i="2"/>
  <c r="BD272" i="2"/>
  <c r="U272" i="2"/>
  <c r="O272" i="2"/>
  <c r="BC272" i="2" s="1"/>
  <c r="BI271" i="2"/>
  <c r="BE271" i="2"/>
  <c r="BD271" i="2"/>
  <c r="BC271" i="2"/>
  <c r="U271" i="2"/>
  <c r="BH271" i="2" s="1"/>
  <c r="O271" i="2"/>
  <c r="BI270" i="2"/>
  <c r="BH270" i="2"/>
  <c r="BG270" i="2"/>
  <c r="U270" i="2"/>
  <c r="BF270" i="2" s="1"/>
  <c r="O270" i="2"/>
  <c r="BJ270" i="2" s="1"/>
  <c r="BG269" i="2"/>
  <c r="BF269" i="2"/>
  <c r="BE269" i="2"/>
  <c r="BC269" i="2"/>
  <c r="U269" i="2"/>
  <c r="BH269" i="2" s="1"/>
  <c r="O269" i="2"/>
  <c r="BH268" i="2"/>
  <c r="BG268" i="2"/>
  <c r="U268" i="2"/>
  <c r="BF268" i="2" s="1"/>
  <c r="O268" i="2"/>
  <c r="BJ268" i="2" s="1"/>
  <c r="BJ267" i="2"/>
  <c r="BI267" i="2"/>
  <c r="BH267" i="2"/>
  <c r="BG267" i="2"/>
  <c r="BF267" i="2"/>
  <c r="U267" i="2"/>
  <c r="O267" i="2"/>
  <c r="BH266" i="2"/>
  <c r="BG266" i="2"/>
  <c r="BF266" i="2"/>
  <c r="BE266" i="2"/>
  <c r="BD266" i="2"/>
  <c r="U266" i="2"/>
  <c r="O266" i="2"/>
  <c r="BI266" i="2" s="1"/>
  <c r="BI265" i="2"/>
  <c r="BE265" i="2"/>
  <c r="BD265" i="2"/>
  <c r="BC265" i="2"/>
  <c r="U265" i="2"/>
  <c r="BH265" i="2" s="1"/>
  <c r="O265" i="2"/>
  <c r="BI264" i="2"/>
  <c r="BE264" i="2"/>
  <c r="U264" i="2"/>
  <c r="BF264" i="2" s="1"/>
  <c r="O264" i="2"/>
  <c r="BJ263" i="2"/>
  <c r="BG263" i="2"/>
  <c r="BF263" i="2"/>
  <c r="BE263" i="2"/>
  <c r="BC263" i="2"/>
  <c r="U263" i="2"/>
  <c r="BH263" i="2" s="1"/>
  <c r="O263" i="2"/>
  <c r="BH262" i="2"/>
  <c r="BG262" i="2"/>
  <c r="U262" i="2"/>
  <c r="BF262" i="2" s="1"/>
  <c r="O262" i="2"/>
  <c r="BJ262" i="2" s="1"/>
  <c r="BJ261" i="2"/>
  <c r="U261" i="2"/>
  <c r="BH261" i="2" s="1"/>
  <c r="O261" i="2"/>
  <c r="BI260" i="2"/>
  <c r="BH260" i="2"/>
  <c r="BG260" i="2"/>
  <c r="BF260" i="2"/>
  <c r="BE260" i="2"/>
  <c r="U260" i="2"/>
  <c r="O260" i="2"/>
  <c r="BI259" i="2"/>
  <c r="BE259" i="2"/>
  <c r="BD259" i="2"/>
  <c r="BC259" i="2"/>
  <c r="U259" i="2"/>
  <c r="BH259" i="2" s="1"/>
  <c r="O259" i="2"/>
  <c r="BH258" i="2"/>
  <c r="BG258" i="2"/>
  <c r="U258" i="2"/>
  <c r="BF258" i="2" s="1"/>
  <c r="O258" i="2"/>
  <c r="BJ258" i="2" s="1"/>
  <c r="BJ257" i="2"/>
  <c r="BG257" i="2"/>
  <c r="BF257" i="2"/>
  <c r="BE257" i="2"/>
  <c r="U257" i="2"/>
  <c r="BH257" i="2" s="1"/>
  <c r="O257" i="2"/>
  <c r="BH256" i="2"/>
  <c r="BG256" i="2"/>
  <c r="BE256" i="2"/>
  <c r="BD256" i="2"/>
  <c r="BC256" i="2"/>
  <c r="U256" i="2"/>
  <c r="BF256" i="2" s="1"/>
  <c r="O256" i="2"/>
  <c r="BJ256" i="2" s="1"/>
  <c r="BH255" i="2"/>
  <c r="U255" i="2"/>
  <c r="BG255" i="2" s="1"/>
  <c r="O255" i="2"/>
  <c r="BI254" i="2"/>
  <c r="BH254" i="2"/>
  <c r="BG254" i="2"/>
  <c r="BF254" i="2"/>
  <c r="BE254" i="2"/>
  <c r="BD254" i="2"/>
  <c r="U254" i="2"/>
  <c r="O254" i="2"/>
  <c r="BI253" i="2"/>
  <c r="BF253" i="2"/>
  <c r="BE253" i="2"/>
  <c r="BD253" i="2"/>
  <c r="BC253" i="2"/>
  <c r="U253" i="2"/>
  <c r="BH253" i="2" s="1"/>
  <c r="O253" i="2"/>
  <c r="U252" i="2"/>
  <c r="BF252" i="2" s="1"/>
  <c r="O252" i="2"/>
  <c r="BJ251" i="2"/>
  <c r="BG251" i="2"/>
  <c r="BF251" i="2"/>
  <c r="BE251" i="2"/>
  <c r="BC251" i="2"/>
  <c r="U251" i="2"/>
  <c r="BH251" i="2" s="1"/>
  <c r="O251" i="2"/>
  <c r="BI250" i="2"/>
  <c r="BH250" i="2"/>
  <c r="BG250" i="2"/>
  <c r="BE250" i="2"/>
  <c r="BD250" i="2"/>
  <c r="BC250" i="2"/>
  <c r="U250" i="2"/>
  <c r="BF250" i="2" s="1"/>
  <c r="O250" i="2"/>
  <c r="BJ250" i="2" s="1"/>
  <c r="U249" i="2"/>
  <c r="BH249" i="2" s="1"/>
  <c r="O249" i="2"/>
  <c r="BI248" i="2"/>
  <c r="BH248" i="2"/>
  <c r="BG248" i="2"/>
  <c r="BF248" i="2"/>
  <c r="BE248" i="2"/>
  <c r="BD248" i="2"/>
  <c r="U248" i="2"/>
  <c r="O248" i="2"/>
  <c r="BJ247" i="2"/>
  <c r="BI247" i="2"/>
  <c r="BG247" i="2"/>
  <c r="BF247" i="2"/>
  <c r="BE247" i="2"/>
  <c r="BD247" i="2"/>
  <c r="BC247" i="2"/>
  <c r="U247" i="2"/>
  <c r="BH247" i="2" s="1"/>
  <c r="O247" i="2"/>
  <c r="U246" i="2"/>
  <c r="BF246" i="2" s="1"/>
  <c r="O246" i="2"/>
  <c r="BJ246" i="2" s="1"/>
  <c r="BJ245" i="2"/>
  <c r="BG245" i="2"/>
  <c r="BF245" i="2"/>
  <c r="BE245" i="2"/>
  <c r="BC245" i="2"/>
  <c r="U245" i="2"/>
  <c r="BH245" i="2" s="1"/>
  <c r="O245" i="2"/>
  <c r="BJ244" i="2"/>
  <c r="BH244" i="2"/>
  <c r="BG244" i="2"/>
  <c r="BE244" i="2"/>
  <c r="BD244" i="2"/>
  <c r="BC244" i="2"/>
  <c r="U244" i="2"/>
  <c r="BF244" i="2" s="1"/>
  <c r="O244" i="2"/>
  <c r="BI244" i="2" s="1"/>
  <c r="U243" i="2"/>
  <c r="BH243" i="2" s="1"/>
  <c r="O243" i="2"/>
  <c r="BI242" i="2"/>
  <c r="BH242" i="2"/>
  <c r="BG242" i="2"/>
  <c r="BF242" i="2"/>
  <c r="U242" i="2"/>
  <c r="O242" i="2"/>
  <c r="BI241" i="2"/>
  <c r="BG241" i="2"/>
  <c r="BF241" i="2"/>
  <c r="BE241" i="2"/>
  <c r="BD241" i="2"/>
  <c r="BC241" i="2"/>
  <c r="U241" i="2"/>
  <c r="BH241" i="2" s="1"/>
  <c r="O241" i="2"/>
  <c r="U240" i="2"/>
  <c r="BF240" i="2" s="1"/>
  <c r="O240" i="2"/>
  <c r="BJ239" i="2"/>
  <c r="BG239" i="2"/>
  <c r="BF239" i="2"/>
  <c r="U239" i="2"/>
  <c r="BH239" i="2" s="1"/>
  <c r="O239" i="2"/>
  <c r="BI238" i="2"/>
  <c r="BH238" i="2"/>
  <c r="BG238" i="2"/>
  <c r="BE238" i="2"/>
  <c r="BD238" i="2"/>
  <c r="U238" i="2"/>
  <c r="BF238" i="2" s="1"/>
  <c r="O238" i="2"/>
  <c r="BC238" i="2" s="1"/>
  <c r="U237" i="2"/>
  <c r="BH237" i="2" s="1"/>
  <c r="O237" i="2"/>
  <c r="BI236" i="2"/>
  <c r="BH236" i="2"/>
  <c r="BG236" i="2"/>
  <c r="BF236" i="2"/>
  <c r="U236" i="2"/>
  <c r="O236" i="2"/>
  <c r="BJ235" i="2"/>
  <c r="BI235" i="2"/>
  <c r="BG235" i="2"/>
  <c r="BF235" i="2"/>
  <c r="BE235" i="2"/>
  <c r="BD235" i="2"/>
  <c r="BC235" i="2"/>
  <c r="U235" i="2"/>
  <c r="BH235" i="2" s="1"/>
  <c r="O235" i="2"/>
  <c r="BE234" i="2"/>
  <c r="BD234" i="2"/>
  <c r="BC234" i="2"/>
  <c r="U234" i="2"/>
  <c r="BF234" i="2" s="1"/>
  <c r="O234" i="2"/>
  <c r="U233" i="2"/>
  <c r="BH233" i="2" s="1"/>
  <c r="O233" i="2"/>
  <c r="BJ232" i="2"/>
  <c r="BI232" i="2"/>
  <c r="BH232" i="2"/>
  <c r="BG232" i="2"/>
  <c r="BE232" i="2"/>
  <c r="BD232" i="2"/>
  <c r="BC232" i="2"/>
  <c r="U232" i="2"/>
  <c r="BF232" i="2" s="1"/>
  <c r="O232" i="2"/>
  <c r="BC231" i="2"/>
  <c r="U231" i="2"/>
  <c r="BH231" i="2" s="1"/>
  <c r="O231" i="2"/>
  <c r="BH230" i="2"/>
  <c r="BG230" i="2"/>
  <c r="BF230" i="2"/>
  <c r="U230" i="2"/>
  <c r="O230" i="2"/>
  <c r="BJ229" i="2"/>
  <c r="BI229" i="2"/>
  <c r="BG229" i="2"/>
  <c r="BF229" i="2"/>
  <c r="BE229" i="2"/>
  <c r="BD229" i="2"/>
  <c r="BC229" i="2"/>
  <c r="U229" i="2"/>
  <c r="BH229" i="2" s="1"/>
  <c r="O229" i="2"/>
  <c r="BI228" i="2"/>
  <c r="BG228" i="2"/>
  <c r="BE228" i="2"/>
  <c r="BD228" i="2"/>
  <c r="BC228" i="2"/>
  <c r="U228" i="2"/>
  <c r="BF228" i="2" s="1"/>
  <c r="O228" i="2"/>
  <c r="BG227" i="2"/>
  <c r="U227" i="2"/>
  <c r="BH227" i="2" s="1"/>
  <c r="O227" i="2"/>
  <c r="BJ226" i="2"/>
  <c r="BI226" i="2"/>
  <c r="BH226" i="2"/>
  <c r="BG226" i="2"/>
  <c r="BE226" i="2"/>
  <c r="BD226" i="2"/>
  <c r="BC226" i="2"/>
  <c r="U226" i="2"/>
  <c r="BF226" i="2" s="1"/>
  <c r="O226" i="2"/>
  <c r="BI225" i="2"/>
  <c r="BH225" i="2"/>
  <c r="BG225" i="2"/>
  <c r="BF225" i="2"/>
  <c r="BC225" i="2"/>
  <c r="U225" i="2"/>
  <c r="BJ225" i="2" s="1"/>
  <c r="O225" i="2"/>
  <c r="BH224" i="2"/>
  <c r="BG224" i="2"/>
  <c r="BF224" i="2"/>
  <c r="U224" i="2"/>
  <c r="O224" i="2"/>
  <c r="BJ223" i="2"/>
  <c r="BI223" i="2"/>
  <c r="BG223" i="2"/>
  <c r="BF223" i="2"/>
  <c r="U223" i="2"/>
  <c r="BH223" i="2" s="1"/>
  <c r="O223" i="2"/>
  <c r="BE223" i="2" s="1"/>
  <c r="BH222" i="2"/>
  <c r="BG222" i="2"/>
  <c r="BE222" i="2"/>
  <c r="BD222" i="2"/>
  <c r="BC222" i="2"/>
  <c r="U222" i="2"/>
  <c r="BF222" i="2" s="1"/>
  <c r="O222" i="2"/>
  <c r="BJ222" i="2" s="1"/>
  <c r="U221" i="2"/>
  <c r="BH221" i="2" s="1"/>
  <c r="O221" i="2"/>
  <c r="BD221" i="2" s="1"/>
  <c r="BJ220" i="2"/>
  <c r="BI220" i="2"/>
  <c r="BH220" i="2"/>
  <c r="BG220" i="2"/>
  <c r="BE220" i="2"/>
  <c r="U220" i="2"/>
  <c r="BF220" i="2" s="1"/>
  <c r="O220" i="2"/>
  <c r="BD220" i="2" s="1"/>
  <c r="BJ219" i="2"/>
  <c r="BI219" i="2"/>
  <c r="BH219" i="2"/>
  <c r="BG219" i="2"/>
  <c r="BF219" i="2"/>
  <c r="BE219" i="2"/>
  <c r="BC219" i="2"/>
  <c r="U219" i="2"/>
  <c r="O219" i="2"/>
  <c r="BD219" i="2" s="1"/>
  <c r="BH218" i="2"/>
  <c r="BG218" i="2"/>
  <c r="BF218" i="2"/>
  <c r="BE218" i="2"/>
  <c r="BD218" i="2"/>
  <c r="BC218" i="2"/>
  <c r="U218" i="2"/>
  <c r="O218" i="2"/>
  <c r="BJ218" i="2" s="1"/>
  <c r="U217" i="2"/>
  <c r="BH217" i="2" s="1"/>
  <c r="O217" i="2"/>
  <c r="BJ217" i="2" s="1"/>
  <c r="BI216" i="2"/>
  <c r="BH216" i="2"/>
  <c r="BG216" i="2"/>
  <c r="U216" i="2"/>
  <c r="BF216" i="2" s="1"/>
  <c r="O216" i="2"/>
  <c r="BJ216" i="2" s="1"/>
  <c r="BI215" i="2"/>
  <c r="BG215" i="2"/>
  <c r="BF215" i="2"/>
  <c r="BE215" i="2"/>
  <c r="BC215" i="2"/>
  <c r="U215" i="2"/>
  <c r="BH215" i="2" s="1"/>
  <c r="O215" i="2"/>
  <c r="BD215" i="2" s="1"/>
  <c r="BH214" i="2"/>
  <c r="BG214" i="2"/>
  <c r="U214" i="2"/>
  <c r="BF214" i="2" s="1"/>
  <c r="O214" i="2"/>
  <c r="BJ214" i="2" s="1"/>
  <c r="BH213" i="2"/>
  <c r="BG213" i="2"/>
  <c r="U213" i="2"/>
  <c r="BF213" i="2" s="1"/>
  <c r="O213" i="2"/>
  <c r="BD213" i="2" s="1"/>
  <c r="BI212" i="2"/>
  <c r="BH212" i="2"/>
  <c r="BG212" i="2"/>
  <c r="BF212" i="2"/>
  <c r="BE212" i="2"/>
  <c r="BD212" i="2"/>
  <c r="BC212" i="2"/>
  <c r="U212" i="2"/>
  <c r="O212" i="2"/>
  <c r="BJ212" i="2" s="1"/>
  <c r="BG211" i="2"/>
  <c r="BF211" i="2"/>
  <c r="BE211" i="2"/>
  <c r="BD211" i="2"/>
  <c r="BC211" i="2"/>
  <c r="U211" i="2"/>
  <c r="BH211" i="2" s="1"/>
  <c r="O211" i="2"/>
  <c r="BJ211" i="2" s="1"/>
  <c r="U210" i="2"/>
  <c r="BF210" i="2" s="1"/>
  <c r="O210" i="2"/>
  <c r="BJ210" i="2" s="1"/>
  <c r="BJ209" i="2"/>
  <c r="BI209" i="2"/>
  <c r="BG209" i="2"/>
  <c r="BF209" i="2"/>
  <c r="U209" i="2"/>
  <c r="BH209" i="2" s="1"/>
  <c r="O209" i="2"/>
  <c r="BD209" i="2" s="1"/>
  <c r="BI208" i="2"/>
  <c r="BH208" i="2"/>
  <c r="BG208" i="2"/>
  <c r="BE208" i="2"/>
  <c r="BD208" i="2"/>
  <c r="U208" i="2"/>
  <c r="BF208" i="2" s="1"/>
  <c r="O208" i="2"/>
  <c r="BC208" i="2" s="1"/>
  <c r="BE207" i="2"/>
  <c r="BC207" i="2"/>
  <c r="U207" i="2"/>
  <c r="BH207" i="2" s="1"/>
  <c r="O207" i="2"/>
  <c r="BD207" i="2" s="1"/>
  <c r="BH206" i="2"/>
  <c r="BG206" i="2"/>
  <c r="BF206" i="2"/>
  <c r="U206" i="2"/>
  <c r="O206" i="2"/>
  <c r="BJ206" i="2" s="1"/>
  <c r="BJ205" i="2"/>
  <c r="BI205" i="2"/>
  <c r="BG205" i="2"/>
  <c r="BF205" i="2"/>
  <c r="U205" i="2"/>
  <c r="BH205" i="2" s="1"/>
  <c r="O205" i="2"/>
  <c r="BE205" i="2" s="1"/>
  <c r="BH204" i="2"/>
  <c r="BG204" i="2"/>
  <c r="BE204" i="2"/>
  <c r="BD204" i="2"/>
  <c r="BC204" i="2"/>
  <c r="U204" i="2"/>
  <c r="BF204" i="2" s="1"/>
  <c r="O204" i="2"/>
  <c r="BJ204" i="2" s="1"/>
  <c r="U203" i="2"/>
  <c r="BH203" i="2" s="1"/>
  <c r="O203" i="2"/>
  <c r="BD203" i="2" s="1"/>
  <c r="BJ202" i="2"/>
  <c r="BI202" i="2"/>
  <c r="BH202" i="2"/>
  <c r="BG202" i="2"/>
  <c r="BE202" i="2"/>
  <c r="U202" i="2"/>
  <c r="BF202" i="2" s="1"/>
  <c r="O202" i="2"/>
  <c r="BD202" i="2" s="1"/>
  <c r="BJ201" i="2"/>
  <c r="BI201" i="2"/>
  <c r="BH201" i="2"/>
  <c r="BG201" i="2"/>
  <c r="BF201" i="2"/>
  <c r="BE201" i="2"/>
  <c r="BC201" i="2"/>
  <c r="U201" i="2"/>
  <c r="O201" i="2"/>
  <c r="BD201" i="2" s="1"/>
  <c r="BH200" i="2"/>
  <c r="BG200" i="2"/>
  <c r="BF200" i="2"/>
  <c r="BE200" i="2"/>
  <c r="BD200" i="2"/>
  <c r="BC200" i="2"/>
  <c r="U200" i="2"/>
  <c r="O200" i="2"/>
  <c r="BJ200" i="2" s="1"/>
  <c r="U199" i="2"/>
  <c r="BH199" i="2" s="1"/>
  <c r="O199" i="2"/>
  <c r="BJ199" i="2" s="1"/>
  <c r="BI198" i="2"/>
  <c r="BH198" i="2"/>
  <c r="BG198" i="2"/>
  <c r="BE198" i="2"/>
  <c r="U198" i="2"/>
  <c r="BF198" i="2" s="1"/>
  <c r="O198" i="2"/>
  <c r="BJ198" i="2" s="1"/>
  <c r="BI197" i="2"/>
  <c r="BG197" i="2"/>
  <c r="BF197" i="2"/>
  <c r="BE197" i="2"/>
  <c r="BC197" i="2"/>
  <c r="U197" i="2"/>
  <c r="BH197" i="2" s="1"/>
  <c r="O197" i="2"/>
  <c r="BD197" i="2" s="1"/>
  <c r="BH196" i="2"/>
  <c r="BG196" i="2"/>
  <c r="U196" i="2"/>
  <c r="BF196" i="2" s="1"/>
  <c r="O196" i="2"/>
  <c r="BJ196" i="2" s="1"/>
  <c r="BH195" i="2"/>
  <c r="BG195" i="2"/>
  <c r="U195" i="2"/>
  <c r="BF195" i="2" s="1"/>
  <c r="O195" i="2"/>
  <c r="BD195" i="2" s="1"/>
  <c r="BI194" i="2"/>
  <c r="BH194" i="2"/>
  <c r="BG194" i="2"/>
  <c r="BF194" i="2"/>
  <c r="BE194" i="2"/>
  <c r="BD194" i="2"/>
  <c r="BC194" i="2"/>
  <c r="U194" i="2"/>
  <c r="O194" i="2"/>
  <c r="BJ194" i="2" s="1"/>
  <c r="BG193" i="2"/>
  <c r="BF193" i="2"/>
  <c r="BE193" i="2"/>
  <c r="BD193" i="2"/>
  <c r="BC193" i="2"/>
  <c r="U193" i="2"/>
  <c r="BH193" i="2" s="1"/>
  <c r="O193" i="2"/>
  <c r="BJ193" i="2" s="1"/>
  <c r="U192" i="2"/>
  <c r="BF192" i="2" s="1"/>
  <c r="O192" i="2"/>
  <c r="BJ191" i="2"/>
  <c r="BI191" i="2"/>
  <c r="BG191" i="2"/>
  <c r="BF191" i="2"/>
  <c r="U191" i="2"/>
  <c r="BH191" i="2" s="1"/>
  <c r="O191" i="2"/>
  <c r="BD191" i="2" s="1"/>
  <c r="BI190" i="2"/>
  <c r="BH190" i="2"/>
  <c r="BG190" i="2"/>
  <c r="BE190" i="2"/>
  <c r="BD190" i="2"/>
  <c r="U190" i="2"/>
  <c r="BF190" i="2" s="1"/>
  <c r="O190" i="2"/>
  <c r="BC190" i="2" s="1"/>
  <c r="BE189" i="2"/>
  <c r="BC189" i="2"/>
  <c r="U189" i="2"/>
  <c r="O189" i="2"/>
  <c r="BD189" i="2" s="1"/>
  <c r="BH188" i="2"/>
  <c r="BG188" i="2"/>
  <c r="BF188" i="2"/>
  <c r="U188" i="2"/>
  <c r="O188" i="2"/>
  <c r="BJ188" i="2" s="1"/>
  <c r="BJ187" i="2"/>
  <c r="BI187" i="2"/>
  <c r="BG187" i="2"/>
  <c r="BF187" i="2"/>
  <c r="BE187" i="2"/>
  <c r="U187" i="2"/>
  <c r="BH187" i="2" s="1"/>
  <c r="O187" i="2"/>
  <c r="BD187" i="2" s="1"/>
  <c r="BH186" i="2"/>
  <c r="BG186" i="2"/>
  <c r="BE186" i="2"/>
  <c r="BD186" i="2"/>
  <c r="BC186" i="2"/>
  <c r="U186" i="2"/>
  <c r="BF186" i="2" s="1"/>
  <c r="O186" i="2"/>
  <c r="BJ186" i="2" s="1"/>
  <c r="U185" i="2"/>
  <c r="O185" i="2"/>
  <c r="BJ184" i="2"/>
  <c r="BI184" i="2"/>
  <c r="BH184" i="2"/>
  <c r="BG184" i="2"/>
  <c r="BE184" i="2"/>
  <c r="U184" i="2"/>
  <c r="BF184" i="2" s="1"/>
  <c r="O184" i="2"/>
  <c r="BD184" i="2" s="1"/>
  <c r="BJ183" i="2"/>
  <c r="BI183" i="2"/>
  <c r="BH183" i="2"/>
  <c r="BG183" i="2"/>
  <c r="BF183" i="2"/>
  <c r="BE183" i="2"/>
  <c r="BC183" i="2"/>
  <c r="U183" i="2"/>
  <c r="O183" i="2"/>
  <c r="BD183" i="2" s="1"/>
  <c r="BH182" i="2"/>
  <c r="BG182" i="2"/>
  <c r="BF182" i="2"/>
  <c r="BE182" i="2"/>
  <c r="BD182" i="2"/>
  <c r="BC182" i="2"/>
  <c r="U182" i="2"/>
  <c r="O182" i="2"/>
  <c r="BJ182" i="2" s="1"/>
  <c r="BE181" i="2"/>
  <c r="BD181" i="2"/>
  <c r="BC181" i="2"/>
  <c r="U181" i="2"/>
  <c r="O181" i="2"/>
  <c r="BJ181" i="2" s="1"/>
  <c r="U180" i="2"/>
  <c r="BH180" i="2" s="1"/>
  <c r="O180" i="2"/>
  <c r="BJ179" i="2"/>
  <c r="BI179" i="2"/>
  <c r="BG179" i="2"/>
  <c r="BF179" i="2"/>
  <c r="BE179" i="2"/>
  <c r="U179" i="2"/>
  <c r="BH179" i="2" s="1"/>
  <c r="O179" i="2"/>
  <c r="BD179" i="2" s="1"/>
  <c r="BI178" i="2"/>
  <c r="BH178" i="2"/>
  <c r="BG178" i="2"/>
  <c r="BE178" i="2"/>
  <c r="BD178" i="2"/>
  <c r="U178" i="2"/>
  <c r="BF178" i="2" s="1"/>
  <c r="O178" i="2"/>
  <c r="BC178" i="2" s="1"/>
  <c r="BE177" i="2"/>
  <c r="BC177" i="2"/>
  <c r="U177" i="2"/>
  <c r="O177" i="2"/>
  <c r="BD177" i="2" s="1"/>
  <c r="BH176" i="2"/>
  <c r="BG176" i="2"/>
  <c r="BF176" i="2"/>
  <c r="U176" i="2"/>
  <c r="O176" i="2"/>
  <c r="BJ175" i="2"/>
  <c r="BH175" i="2"/>
  <c r="BG175" i="2"/>
  <c r="BF175" i="2"/>
  <c r="U175" i="2"/>
  <c r="O175" i="2"/>
  <c r="BE175" i="2" s="1"/>
  <c r="BI174" i="2"/>
  <c r="BH174" i="2"/>
  <c r="BG174" i="2"/>
  <c r="BF174" i="2"/>
  <c r="BE174" i="2"/>
  <c r="BD174" i="2"/>
  <c r="BC174" i="2"/>
  <c r="U174" i="2"/>
  <c r="O174" i="2"/>
  <c r="BJ174" i="2" s="1"/>
  <c r="BG173" i="2"/>
  <c r="BF173" i="2"/>
  <c r="BE173" i="2"/>
  <c r="BD173" i="2"/>
  <c r="BC173" i="2"/>
  <c r="U173" i="2"/>
  <c r="BH173" i="2" s="1"/>
  <c r="O173" i="2"/>
  <c r="BJ173" i="2" s="1"/>
  <c r="U172" i="2"/>
  <c r="O172" i="2"/>
  <c r="BJ171" i="2"/>
  <c r="BH171" i="2"/>
  <c r="BG171" i="2"/>
  <c r="U171" i="2"/>
  <c r="BF171" i="2" s="1"/>
  <c r="O171" i="2"/>
  <c r="BJ170" i="2"/>
  <c r="BI170" i="2"/>
  <c r="BH170" i="2"/>
  <c r="BG170" i="2"/>
  <c r="BF170" i="2"/>
  <c r="BE170" i="2"/>
  <c r="U170" i="2"/>
  <c r="O170" i="2"/>
  <c r="BD170" i="2" s="1"/>
  <c r="BI169" i="2"/>
  <c r="BH169" i="2"/>
  <c r="BG169" i="2"/>
  <c r="BF169" i="2"/>
  <c r="BE169" i="2"/>
  <c r="BD169" i="2"/>
  <c r="BC169" i="2"/>
  <c r="U169" i="2"/>
  <c r="BJ169" i="2" s="1"/>
  <c r="O169" i="2"/>
  <c r="BF168" i="2"/>
  <c r="BE168" i="2"/>
  <c r="BD168" i="2"/>
  <c r="BC168" i="2"/>
  <c r="U168" i="2"/>
  <c r="O168" i="2"/>
  <c r="BI168" i="2" s="1"/>
  <c r="U167" i="2"/>
  <c r="O167" i="2"/>
  <c r="BJ166" i="2"/>
  <c r="BI166" i="2"/>
  <c r="BG166" i="2"/>
  <c r="BE166" i="2"/>
  <c r="U166" i="2"/>
  <c r="BF166" i="2" s="1"/>
  <c r="O166" i="2"/>
  <c r="BD166" i="2" s="1"/>
  <c r="BJ165" i="2"/>
  <c r="BI165" i="2"/>
  <c r="BH165" i="2"/>
  <c r="BG165" i="2"/>
  <c r="BF165" i="2"/>
  <c r="BE165" i="2"/>
  <c r="BC165" i="2"/>
  <c r="U165" i="2"/>
  <c r="O165" i="2"/>
  <c r="BD165" i="2" s="1"/>
  <c r="BH164" i="2"/>
  <c r="BG164" i="2"/>
  <c r="BF164" i="2"/>
  <c r="BE164" i="2"/>
  <c r="BD164" i="2"/>
  <c r="BC164" i="2"/>
  <c r="U164" i="2"/>
  <c r="O164" i="2"/>
  <c r="BJ164" i="2" s="1"/>
  <c r="U163" i="2"/>
  <c r="O163" i="2"/>
  <c r="U162" i="2"/>
  <c r="O162" i="2"/>
  <c r="BJ161" i="2"/>
  <c r="BI161" i="2"/>
  <c r="BG161" i="2"/>
  <c r="BF161" i="2"/>
  <c r="BE161" i="2"/>
  <c r="U161" i="2"/>
  <c r="BH161" i="2" s="1"/>
  <c r="O161" i="2"/>
  <c r="BD161" i="2" s="1"/>
  <c r="BI160" i="2"/>
  <c r="BH160" i="2"/>
  <c r="BG160" i="2"/>
  <c r="BE160" i="2"/>
  <c r="BD160" i="2"/>
  <c r="U160" i="2"/>
  <c r="BF160" i="2" s="1"/>
  <c r="O160" i="2"/>
  <c r="BC160" i="2" s="1"/>
  <c r="BF159" i="2"/>
  <c r="U159" i="2"/>
  <c r="O159" i="2"/>
  <c r="BH158" i="2"/>
  <c r="BG158" i="2"/>
  <c r="BF158" i="2"/>
  <c r="U158" i="2"/>
  <c r="O158" i="2"/>
  <c r="BJ157" i="2"/>
  <c r="BH157" i="2"/>
  <c r="BG157" i="2"/>
  <c r="BF157" i="2"/>
  <c r="U157" i="2"/>
  <c r="O157" i="2"/>
  <c r="BI156" i="2"/>
  <c r="BH156" i="2"/>
  <c r="BG156" i="2"/>
  <c r="BF156" i="2"/>
  <c r="BE156" i="2"/>
  <c r="BD156" i="2"/>
  <c r="BC156" i="2"/>
  <c r="U156" i="2"/>
  <c r="O156" i="2"/>
  <c r="BJ156" i="2" s="1"/>
  <c r="BH155" i="2"/>
  <c r="BG155" i="2"/>
  <c r="BF155" i="2"/>
  <c r="BE155" i="2"/>
  <c r="BD155" i="2"/>
  <c r="U155" i="2"/>
  <c r="BJ155" i="2" s="1"/>
  <c r="O155" i="2"/>
  <c r="BC155" i="2" s="1"/>
  <c r="BF154" i="2"/>
  <c r="BE154" i="2"/>
  <c r="BD154" i="2"/>
  <c r="BC154" i="2"/>
  <c r="U154" i="2"/>
  <c r="O154" i="2"/>
  <c r="BJ154" i="2" s="1"/>
  <c r="U153" i="2"/>
  <c r="O153" i="2"/>
  <c r="U152" i="2"/>
  <c r="O152" i="2"/>
  <c r="BJ151" i="2"/>
  <c r="BI151" i="2"/>
  <c r="BH151" i="2"/>
  <c r="BF151" i="2"/>
  <c r="BE151" i="2"/>
  <c r="U151" i="2"/>
  <c r="BG151" i="2" s="1"/>
  <c r="O151" i="2"/>
  <c r="BD151" i="2" s="1"/>
  <c r="BJ150" i="2"/>
  <c r="BI150" i="2"/>
  <c r="BH150" i="2"/>
  <c r="BG150" i="2"/>
  <c r="BF150" i="2"/>
  <c r="BE150" i="2"/>
  <c r="BD150" i="2"/>
  <c r="BC150" i="2"/>
  <c r="U150" i="2"/>
  <c r="O150" i="2"/>
  <c r="BE149" i="2"/>
  <c r="BD149" i="2"/>
  <c r="U149" i="2"/>
  <c r="BJ149" i="2" s="1"/>
  <c r="O149" i="2"/>
  <c r="BC149" i="2" s="1"/>
  <c r="BF148" i="2"/>
  <c r="BE148" i="2"/>
  <c r="BD148" i="2"/>
  <c r="BC148" i="2"/>
  <c r="U148" i="2"/>
  <c r="O148" i="2"/>
  <c r="BJ148" i="2" s="1"/>
  <c r="U147" i="2"/>
  <c r="O147" i="2"/>
  <c r="BJ146" i="2"/>
  <c r="BH146" i="2"/>
  <c r="U146" i="2"/>
  <c r="O146" i="2"/>
  <c r="BJ145" i="2"/>
  <c r="BI145" i="2"/>
  <c r="BH145" i="2"/>
  <c r="BF145" i="2"/>
  <c r="BE145" i="2"/>
  <c r="U145" i="2"/>
  <c r="BG145" i="2" s="1"/>
  <c r="O145" i="2"/>
  <c r="BD145" i="2" s="1"/>
  <c r="BJ144" i="2"/>
  <c r="BI144" i="2"/>
  <c r="BH144" i="2"/>
  <c r="BG144" i="2"/>
  <c r="BF144" i="2"/>
  <c r="BE144" i="2"/>
  <c r="BD144" i="2"/>
  <c r="BC144" i="2"/>
  <c r="U144" i="2"/>
  <c r="O144" i="2"/>
  <c r="BH143" i="2"/>
  <c r="BG143" i="2"/>
  <c r="BF143" i="2"/>
  <c r="BE143" i="2"/>
  <c r="BD143" i="2"/>
  <c r="U143" i="2"/>
  <c r="BJ143" i="2" s="1"/>
  <c r="O143" i="2"/>
  <c r="BC143" i="2" s="1"/>
  <c r="BE142" i="2"/>
  <c r="BD142" i="2"/>
  <c r="BC142" i="2"/>
  <c r="U142" i="2"/>
  <c r="O142" i="2"/>
  <c r="BJ142" i="2" s="1"/>
  <c r="BJ141" i="2"/>
  <c r="BD141" i="2"/>
  <c r="BC141" i="2"/>
  <c r="U141" i="2"/>
  <c r="O141" i="2"/>
  <c r="U140" i="2"/>
  <c r="O140" i="2"/>
  <c r="BJ139" i="2"/>
  <c r="BI139" i="2"/>
  <c r="BH139" i="2"/>
  <c r="BF139" i="2"/>
  <c r="BE139" i="2"/>
  <c r="U139" i="2"/>
  <c r="BG139" i="2" s="1"/>
  <c r="O139" i="2"/>
  <c r="BD139" i="2" s="1"/>
  <c r="BJ138" i="2"/>
  <c r="BI138" i="2"/>
  <c r="BH138" i="2"/>
  <c r="BG138" i="2"/>
  <c r="BF138" i="2"/>
  <c r="BE138" i="2"/>
  <c r="BD138" i="2"/>
  <c r="BC138" i="2"/>
  <c r="U138" i="2"/>
  <c r="O138" i="2"/>
  <c r="BH137" i="2"/>
  <c r="BG137" i="2"/>
  <c r="BF137" i="2"/>
  <c r="BE137" i="2"/>
  <c r="BD137" i="2"/>
  <c r="U137" i="2"/>
  <c r="BJ137" i="2" s="1"/>
  <c r="O137" i="2"/>
  <c r="BC137" i="2" s="1"/>
  <c r="BE136" i="2"/>
  <c r="BD136" i="2"/>
  <c r="BC136" i="2"/>
  <c r="U136" i="2"/>
  <c r="O136" i="2"/>
  <c r="BJ136" i="2" s="1"/>
  <c r="BJ135" i="2"/>
  <c r="BD135" i="2"/>
  <c r="U135" i="2"/>
  <c r="O135" i="2"/>
  <c r="U134" i="2"/>
  <c r="O134" i="2"/>
  <c r="BJ133" i="2"/>
  <c r="BI133" i="2"/>
  <c r="BH133" i="2"/>
  <c r="BF133" i="2"/>
  <c r="BE133" i="2"/>
  <c r="U133" i="2"/>
  <c r="BG133" i="2" s="1"/>
  <c r="O133" i="2"/>
  <c r="BD133" i="2" s="1"/>
  <c r="BJ132" i="2"/>
  <c r="BI132" i="2"/>
  <c r="BH132" i="2"/>
  <c r="BG132" i="2"/>
  <c r="BF132" i="2"/>
  <c r="BE132" i="2"/>
  <c r="BD132" i="2"/>
  <c r="BC132" i="2"/>
  <c r="U132" i="2"/>
  <c r="O132" i="2"/>
  <c r="BE131" i="2"/>
  <c r="BD131" i="2"/>
  <c r="U131" i="2"/>
  <c r="BJ131" i="2" s="1"/>
  <c r="O131" i="2"/>
  <c r="BC131" i="2" s="1"/>
  <c r="BF130" i="2"/>
  <c r="BE130" i="2"/>
  <c r="BD130" i="2"/>
  <c r="BC130" i="2"/>
  <c r="U130" i="2"/>
  <c r="O130" i="2"/>
  <c r="U129" i="2"/>
  <c r="O129" i="2"/>
  <c r="U128" i="2"/>
  <c r="O128" i="2"/>
  <c r="BJ127" i="2"/>
  <c r="BI127" i="2"/>
  <c r="BH127" i="2"/>
  <c r="BF127" i="2"/>
  <c r="BE127" i="2"/>
  <c r="U127" i="2"/>
  <c r="BG127" i="2" s="1"/>
  <c r="O127" i="2"/>
  <c r="BD127" i="2" s="1"/>
  <c r="BJ126" i="2"/>
  <c r="BI126" i="2"/>
  <c r="BH126" i="2"/>
  <c r="BG126" i="2"/>
  <c r="BF126" i="2"/>
  <c r="BE126" i="2"/>
  <c r="BD126" i="2"/>
  <c r="BC126" i="2"/>
  <c r="U126" i="2"/>
  <c r="O126" i="2"/>
  <c r="BE125" i="2"/>
  <c r="BD125" i="2"/>
  <c r="U125" i="2"/>
  <c r="BJ125" i="2" s="1"/>
  <c r="O125" i="2"/>
  <c r="BC125" i="2" s="1"/>
  <c r="BF124" i="2"/>
  <c r="BE124" i="2"/>
  <c r="BD124" i="2"/>
  <c r="BC124" i="2"/>
  <c r="U124" i="2"/>
  <c r="O124" i="2"/>
  <c r="BJ124" i="2" s="1"/>
  <c r="U123" i="2"/>
  <c r="O123" i="2"/>
  <c r="BJ122" i="2"/>
  <c r="BH122" i="2"/>
  <c r="U122" i="2"/>
  <c r="O122" i="2"/>
  <c r="BJ121" i="2"/>
  <c r="BI121" i="2"/>
  <c r="BH121" i="2"/>
  <c r="BF121" i="2"/>
  <c r="BE121" i="2"/>
  <c r="U121" i="2"/>
  <c r="BG121" i="2" s="1"/>
  <c r="O121" i="2"/>
  <c r="BD121" i="2" s="1"/>
  <c r="BJ120" i="2"/>
  <c r="BI120" i="2"/>
  <c r="BH120" i="2"/>
  <c r="BG120" i="2"/>
  <c r="BF120" i="2"/>
  <c r="BE120" i="2"/>
  <c r="BD120" i="2"/>
  <c r="BC120" i="2"/>
  <c r="U120" i="2"/>
  <c r="O120" i="2"/>
  <c r="BH119" i="2"/>
  <c r="BG119" i="2"/>
  <c r="BF119" i="2"/>
  <c r="BE119" i="2"/>
  <c r="BD119" i="2"/>
  <c r="U119" i="2"/>
  <c r="BJ119" i="2" s="1"/>
  <c r="O119" i="2"/>
  <c r="BC119" i="2" s="1"/>
  <c r="BE118" i="2"/>
  <c r="BD118" i="2"/>
  <c r="BC118" i="2"/>
  <c r="U118" i="2"/>
  <c r="O118" i="2"/>
  <c r="BJ118" i="2" s="1"/>
  <c r="BJ117" i="2"/>
  <c r="BD117" i="2"/>
  <c r="BC117" i="2"/>
  <c r="U117" i="2"/>
  <c r="O117" i="2"/>
  <c r="U116" i="2"/>
  <c r="O116" i="2"/>
  <c r="BJ115" i="2"/>
  <c r="BI115" i="2"/>
  <c r="BH115" i="2"/>
  <c r="BF115" i="2"/>
  <c r="BE115" i="2"/>
  <c r="U115" i="2"/>
  <c r="BG115" i="2" s="1"/>
  <c r="O115" i="2"/>
  <c r="BD115" i="2" s="1"/>
  <c r="BJ114" i="2"/>
  <c r="BI114" i="2"/>
  <c r="BH114" i="2"/>
  <c r="BG114" i="2"/>
  <c r="BF114" i="2"/>
  <c r="BE114" i="2"/>
  <c r="BD114" i="2"/>
  <c r="BC114" i="2"/>
  <c r="U114" i="2"/>
  <c r="O114" i="2"/>
  <c r="BH113" i="2"/>
  <c r="BG113" i="2"/>
  <c r="BF113" i="2"/>
  <c r="BE113" i="2"/>
  <c r="BD113" i="2"/>
  <c r="U113" i="2"/>
  <c r="BJ113" i="2" s="1"/>
  <c r="O113" i="2"/>
  <c r="BC113" i="2" s="1"/>
  <c r="BE112" i="2"/>
  <c r="BD112" i="2"/>
  <c r="BC112" i="2"/>
  <c r="U112" i="2"/>
  <c r="O112" i="2"/>
  <c r="BJ111" i="2"/>
  <c r="BD111" i="2"/>
  <c r="U111" i="2"/>
  <c r="O111" i="2"/>
  <c r="U110" i="2"/>
  <c r="O110" i="2"/>
  <c r="BJ109" i="2"/>
  <c r="BI109" i="2"/>
  <c r="BH109" i="2"/>
  <c r="BF109" i="2"/>
  <c r="BE109" i="2"/>
  <c r="U109" i="2"/>
  <c r="BG109" i="2" s="1"/>
  <c r="O109" i="2"/>
  <c r="BD109" i="2" s="1"/>
  <c r="BJ108" i="2"/>
  <c r="BI108" i="2"/>
  <c r="BH108" i="2"/>
  <c r="BG108" i="2"/>
  <c r="BF108" i="2"/>
  <c r="BE108" i="2"/>
  <c r="BD108" i="2"/>
  <c r="BC108" i="2"/>
  <c r="U108" i="2"/>
  <c r="O108" i="2"/>
  <c r="BE107" i="2"/>
  <c r="BD107" i="2"/>
  <c r="U107" i="2"/>
  <c r="BJ107" i="2" s="1"/>
  <c r="O107" i="2"/>
  <c r="BC107" i="2" s="1"/>
  <c r="BF106" i="2"/>
  <c r="BE106" i="2"/>
  <c r="BD106" i="2"/>
  <c r="BC106" i="2"/>
  <c r="U106" i="2"/>
  <c r="O106" i="2"/>
  <c r="U105" i="2"/>
  <c r="O105" i="2"/>
  <c r="U104" i="2"/>
  <c r="O104" i="2"/>
  <c r="BJ103" i="2"/>
  <c r="BI103" i="2"/>
  <c r="BH103" i="2"/>
  <c r="BF103" i="2"/>
  <c r="BE103" i="2"/>
  <c r="U103" i="2"/>
  <c r="BG103" i="2" s="1"/>
  <c r="O103" i="2"/>
  <c r="BD103" i="2" s="1"/>
  <c r="BJ102" i="2"/>
  <c r="BI102" i="2"/>
  <c r="BH102" i="2"/>
  <c r="BG102" i="2"/>
  <c r="BF102" i="2"/>
  <c r="BE102" i="2"/>
  <c r="BD102" i="2"/>
  <c r="BC102" i="2"/>
  <c r="U102" i="2"/>
  <c r="O102" i="2"/>
  <c r="BE101" i="2"/>
  <c r="BD101" i="2"/>
  <c r="U101" i="2"/>
  <c r="BJ101" i="2" s="1"/>
  <c r="O101" i="2"/>
  <c r="BC101" i="2" s="1"/>
  <c r="BH100" i="2"/>
  <c r="BE100" i="2"/>
  <c r="BD100" i="2"/>
  <c r="BC100" i="2"/>
  <c r="U100" i="2"/>
  <c r="BG100" i="2" s="1"/>
  <c r="O100" i="2"/>
  <c r="BJ100" i="2" s="1"/>
  <c r="BJ99" i="2"/>
  <c r="BF99" i="2"/>
  <c r="BD99" i="2"/>
  <c r="BC99" i="2"/>
  <c r="U99" i="2"/>
  <c r="O99" i="2"/>
  <c r="U98" i="2"/>
  <c r="BF98" i="2" s="1"/>
  <c r="O98" i="2"/>
  <c r="BJ97" i="2"/>
  <c r="BI97" i="2"/>
  <c r="BH97" i="2"/>
  <c r="BF97" i="2"/>
  <c r="BE97" i="2"/>
  <c r="U97" i="2"/>
  <c r="BG97" i="2" s="1"/>
  <c r="O97" i="2"/>
  <c r="BD97" i="2" s="1"/>
  <c r="BJ96" i="2"/>
  <c r="BI96" i="2"/>
  <c r="BH96" i="2"/>
  <c r="BG96" i="2"/>
  <c r="BF96" i="2"/>
  <c r="BE96" i="2"/>
  <c r="BD96" i="2"/>
  <c r="BC96" i="2"/>
  <c r="U96" i="2"/>
  <c r="O96" i="2"/>
  <c r="U95" i="2"/>
  <c r="BH95" i="2" s="1"/>
  <c r="O95" i="2"/>
  <c r="BH94" i="2"/>
  <c r="BF94" i="2"/>
  <c r="BE94" i="2"/>
  <c r="BD94" i="2"/>
  <c r="BC94" i="2"/>
  <c r="U94" i="2"/>
  <c r="BG94" i="2" s="1"/>
  <c r="O94" i="2"/>
  <c r="BJ94" i="2" s="1"/>
  <c r="U93" i="2"/>
  <c r="O93" i="2"/>
  <c r="BE93" i="2" s="1"/>
  <c r="BJ92" i="2"/>
  <c r="BH92" i="2"/>
  <c r="BG92" i="2"/>
  <c r="U92" i="2"/>
  <c r="BF92" i="2" s="1"/>
  <c r="O92" i="2"/>
  <c r="BI91" i="2"/>
  <c r="BE91" i="2"/>
  <c r="U91" i="2"/>
  <c r="BG91" i="2" s="1"/>
  <c r="O91" i="2"/>
  <c r="BD91" i="2" s="1"/>
  <c r="BJ90" i="2"/>
  <c r="BI90" i="2"/>
  <c r="BH90" i="2"/>
  <c r="BG90" i="2"/>
  <c r="BF90" i="2"/>
  <c r="BE90" i="2"/>
  <c r="BD90" i="2"/>
  <c r="BC90" i="2"/>
  <c r="U90" i="2"/>
  <c r="O90" i="2"/>
  <c r="BJ89" i="2"/>
  <c r="BH89" i="2"/>
  <c r="BG89" i="2"/>
  <c r="BF89" i="2"/>
  <c r="U89" i="2"/>
  <c r="O89" i="2"/>
  <c r="BE88" i="2"/>
  <c r="BD88" i="2"/>
  <c r="BC88" i="2"/>
  <c r="U88" i="2"/>
  <c r="BG88" i="2" s="1"/>
  <c r="O88" i="2"/>
  <c r="U87" i="2"/>
  <c r="O87" i="2"/>
  <c r="BE87" i="2" s="1"/>
  <c r="BJ86" i="2"/>
  <c r="BH86" i="2"/>
  <c r="BG86" i="2"/>
  <c r="BD86" i="2"/>
  <c r="U86" i="2"/>
  <c r="BF86" i="2" s="1"/>
  <c r="O86" i="2"/>
  <c r="BI85" i="2"/>
  <c r="BE85" i="2"/>
  <c r="U85" i="2"/>
  <c r="BG85" i="2" s="1"/>
  <c r="O85" i="2"/>
  <c r="BD85" i="2" s="1"/>
  <c r="BJ84" i="2"/>
  <c r="BI84" i="2"/>
  <c r="BH84" i="2"/>
  <c r="BG84" i="2"/>
  <c r="BF84" i="2"/>
  <c r="BE84" i="2"/>
  <c r="BD84" i="2"/>
  <c r="BC84" i="2"/>
  <c r="U84" i="2"/>
  <c r="O84" i="2"/>
  <c r="BJ83" i="2"/>
  <c r="BH83" i="2"/>
  <c r="BG83" i="2"/>
  <c r="BF83" i="2"/>
  <c r="BE83" i="2"/>
  <c r="BD83" i="2"/>
  <c r="U83" i="2"/>
  <c r="O83" i="2"/>
  <c r="BE82" i="2"/>
  <c r="BD82" i="2"/>
  <c r="BC82" i="2"/>
  <c r="U82" i="2"/>
  <c r="BG82" i="2" s="1"/>
  <c r="O82" i="2"/>
  <c r="BJ81" i="2"/>
  <c r="BI81" i="2"/>
  <c r="BF81" i="2"/>
  <c r="BD81" i="2"/>
  <c r="U81" i="2"/>
  <c r="O81" i="2"/>
  <c r="BE81" i="2" s="1"/>
  <c r="U80" i="2"/>
  <c r="BF80" i="2" s="1"/>
  <c r="O80" i="2"/>
  <c r="BJ79" i="2"/>
  <c r="BI79" i="2"/>
  <c r="BH79" i="2"/>
  <c r="BE79" i="2"/>
  <c r="U79" i="2"/>
  <c r="BG79" i="2" s="1"/>
  <c r="O79" i="2"/>
  <c r="BD79" i="2" s="1"/>
  <c r="BJ78" i="2"/>
  <c r="BI78" i="2"/>
  <c r="BH78" i="2"/>
  <c r="BG78" i="2"/>
  <c r="BF78" i="2"/>
  <c r="BE78" i="2"/>
  <c r="BD78" i="2"/>
  <c r="BC78" i="2"/>
  <c r="U78" i="2"/>
  <c r="O78" i="2"/>
  <c r="U77" i="2"/>
  <c r="BH77" i="2" s="1"/>
  <c r="O77" i="2"/>
  <c r="BH76" i="2"/>
  <c r="BF76" i="2"/>
  <c r="BE76" i="2"/>
  <c r="BD76" i="2"/>
  <c r="BC76" i="2"/>
  <c r="U76" i="2"/>
  <c r="BG76" i="2" s="1"/>
  <c r="O76" i="2"/>
  <c r="BJ76" i="2" s="1"/>
  <c r="BI75" i="2"/>
  <c r="BF75" i="2"/>
  <c r="BD75" i="2"/>
  <c r="BC75" i="2"/>
  <c r="U75" i="2"/>
  <c r="O75" i="2"/>
  <c r="BE75" i="2" s="1"/>
  <c r="U74" i="2"/>
  <c r="BF74" i="2" s="1"/>
  <c r="O74" i="2"/>
  <c r="BJ73" i="2"/>
  <c r="BI73" i="2"/>
  <c r="BH73" i="2"/>
  <c r="BG73" i="2"/>
  <c r="BF73" i="2"/>
  <c r="BE73" i="2"/>
  <c r="U73" i="2"/>
  <c r="O73" i="2"/>
  <c r="BD73" i="2" s="1"/>
  <c r="BJ72" i="2"/>
  <c r="BI72" i="2"/>
  <c r="BH72" i="2"/>
  <c r="BG72" i="2"/>
  <c r="BF72" i="2"/>
  <c r="BE72" i="2"/>
  <c r="BD72" i="2"/>
  <c r="BC72" i="2"/>
  <c r="U72" i="2"/>
  <c r="O72" i="2"/>
  <c r="U71" i="2"/>
  <c r="BH71" i="2" s="1"/>
  <c r="O71" i="2"/>
  <c r="BI71" i="2" s="1"/>
  <c r="BH70" i="2"/>
  <c r="BF70" i="2"/>
  <c r="U70" i="2"/>
  <c r="BG70" i="2" s="1"/>
  <c r="O70" i="2"/>
  <c r="BI69" i="2"/>
  <c r="BF69" i="2"/>
  <c r="BD69" i="2"/>
  <c r="BC69" i="2"/>
  <c r="U69" i="2"/>
  <c r="O69" i="2"/>
  <c r="BE69" i="2" s="1"/>
  <c r="U68" i="2"/>
  <c r="BF68" i="2" s="1"/>
  <c r="O68" i="2"/>
  <c r="BJ67" i="2"/>
  <c r="BI67" i="2"/>
  <c r="BH67" i="2"/>
  <c r="BG67" i="2"/>
  <c r="BF67" i="2"/>
  <c r="BE67" i="2"/>
  <c r="U67" i="2"/>
  <c r="O67" i="2"/>
  <c r="BD67" i="2" s="1"/>
  <c r="BJ66" i="2"/>
  <c r="BI66" i="2"/>
  <c r="BH66" i="2"/>
  <c r="BG66" i="2"/>
  <c r="BF66" i="2"/>
  <c r="BE66" i="2"/>
  <c r="BD66" i="2"/>
  <c r="BC66" i="2"/>
  <c r="U66" i="2"/>
  <c r="O66" i="2"/>
  <c r="U65" i="2"/>
  <c r="BH65" i="2" s="1"/>
  <c r="O65" i="2"/>
  <c r="BI65" i="2" s="1"/>
  <c r="BH64" i="2"/>
  <c r="BF64" i="2"/>
  <c r="U64" i="2"/>
  <c r="BG64" i="2" s="1"/>
  <c r="O64" i="2"/>
  <c r="BI63" i="2"/>
  <c r="BF63" i="2"/>
  <c r="BD63" i="2"/>
  <c r="BC63" i="2"/>
  <c r="U63" i="2"/>
  <c r="O63" i="2"/>
  <c r="BE63" i="2" s="1"/>
  <c r="U62" i="2"/>
  <c r="BF62" i="2" s="1"/>
  <c r="O62" i="2"/>
  <c r="BJ61" i="2"/>
  <c r="BI61" i="2"/>
  <c r="BH61" i="2"/>
  <c r="BG61" i="2"/>
  <c r="BF61" i="2"/>
  <c r="BE61" i="2"/>
  <c r="U61" i="2"/>
  <c r="O61" i="2"/>
  <c r="BD61" i="2" s="1"/>
  <c r="BJ60" i="2"/>
  <c r="BI60" i="2"/>
  <c r="BH60" i="2"/>
  <c r="BG60" i="2"/>
  <c r="BF60" i="2"/>
  <c r="BE60" i="2"/>
  <c r="BD60" i="2"/>
  <c r="BC60" i="2"/>
  <c r="U60" i="2"/>
  <c r="O60" i="2"/>
  <c r="U59" i="2"/>
  <c r="BH59" i="2" s="1"/>
  <c r="O59" i="2"/>
  <c r="BI59" i="2" s="1"/>
  <c r="BH58" i="2"/>
  <c r="BF58" i="2"/>
  <c r="U58" i="2"/>
  <c r="BG58" i="2" s="1"/>
  <c r="O58" i="2"/>
  <c r="BI57" i="2"/>
  <c r="BF57" i="2"/>
  <c r="BD57" i="2"/>
  <c r="BC57" i="2"/>
  <c r="U57" i="2"/>
  <c r="O57" i="2"/>
  <c r="BE57" i="2" s="1"/>
  <c r="U56" i="2"/>
  <c r="BF56" i="2" s="1"/>
  <c r="O56" i="2"/>
  <c r="BJ55" i="2"/>
  <c r="BI55" i="2"/>
  <c r="BH55" i="2"/>
  <c r="BG55" i="2"/>
  <c r="BF55" i="2"/>
  <c r="BE55" i="2"/>
  <c r="U55" i="2"/>
  <c r="O55" i="2"/>
  <c r="BD55" i="2" s="1"/>
  <c r="BJ54" i="2"/>
  <c r="BI54" i="2"/>
  <c r="BH54" i="2"/>
  <c r="BG54" i="2"/>
  <c r="BF54" i="2"/>
  <c r="BE54" i="2"/>
  <c r="BD54" i="2"/>
  <c r="BC54" i="2"/>
  <c r="U54" i="2"/>
  <c r="O54" i="2"/>
  <c r="U53" i="2"/>
  <c r="BH53" i="2" s="1"/>
  <c r="O53" i="2"/>
  <c r="BI53" i="2" s="1"/>
  <c r="BH52" i="2"/>
  <c r="BF52" i="2"/>
  <c r="U52" i="2"/>
  <c r="BG52" i="2" s="1"/>
  <c r="O52" i="2"/>
  <c r="BI51" i="2"/>
  <c r="BF51" i="2"/>
  <c r="BD51" i="2"/>
  <c r="BC51" i="2"/>
  <c r="U51" i="2"/>
  <c r="O51" i="2"/>
  <c r="BE51" i="2" s="1"/>
  <c r="U50" i="2"/>
  <c r="BF50" i="2" s="1"/>
  <c r="O50" i="2"/>
  <c r="BJ49" i="2"/>
  <c r="BI49" i="2"/>
  <c r="BH49" i="2"/>
  <c r="BG49" i="2"/>
  <c r="BF49" i="2"/>
  <c r="BE49" i="2"/>
  <c r="U49" i="2"/>
  <c r="O49" i="2"/>
  <c r="BD49" i="2" s="1"/>
  <c r="BJ48" i="2"/>
  <c r="BI48" i="2"/>
  <c r="BH48" i="2"/>
  <c r="BG48" i="2"/>
  <c r="BF48" i="2"/>
  <c r="BE48" i="2"/>
  <c r="BD48" i="2"/>
  <c r="BC48" i="2"/>
  <c r="U48" i="2"/>
  <c r="O48" i="2"/>
  <c r="U47" i="2"/>
  <c r="BH47" i="2" s="1"/>
  <c r="O47" i="2"/>
  <c r="BI47" i="2" s="1"/>
  <c r="BH46" i="2"/>
  <c r="BF46" i="2"/>
  <c r="U46" i="2"/>
  <c r="BG46" i="2" s="1"/>
  <c r="O46" i="2"/>
  <c r="BI45" i="2"/>
  <c r="BF45" i="2"/>
  <c r="BD45" i="2"/>
  <c r="BC45" i="2"/>
  <c r="U45" i="2"/>
  <c r="O45" i="2"/>
  <c r="BE45" i="2" s="1"/>
  <c r="U44" i="2"/>
  <c r="BF44" i="2" s="1"/>
  <c r="O44" i="2"/>
  <c r="BI44" i="2" s="1"/>
  <c r="BE43" i="2"/>
  <c r="U43" i="2"/>
  <c r="BG43" i="2" s="1"/>
  <c r="O43" i="2"/>
  <c r="BD43" i="2" s="1"/>
  <c r="U42" i="2"/>
  <c r="BG42" i="2" s="1"/>
  <c r="O42" i="2"/>
  <c r="BE42" i="2" s="1"/>
  <c r="U41" i="2"/>
  <c r="BH41" i="2" s="1"/>
  <c r="O41" i="2"/>
  <c r="U40" i="2"/>
  <c r="BG40" i="2" s="1"/>
  <c r="O40" i="2"/>
  <c r="U39" i="2"/>
  <c r="O39" i="2"/>
  <c r="BE39" i="2" s="1"/>
  <c r="U38" i="2"/>
  <c r="BF38" i="2" s="1"/>
  <c r="O38" i="2"/>
  <c r="U37" i="2"/>
  <c r="BH37" i="2" s="1"/>
  <c r="O37" i="2"/>
  <c r="BD37" i="2" s="1"/>
  <c r="BE36" i="2"/>
  <c r="BD36" i="2"/>
  <c r="U36" i="2"/>
  <c r="BH36" i="2" s="1"/>
  <c r="O36" i="2"/>
  <c r="BC36" i="2" s="1"/>
  <c r="U35" i="2"/>
  <c r="BH35" i="2" s="1"/>
  <c r="O35" i="2"/>
  <c r="U34" i="2"/>
  <c r="BG34" i="2" s="1"/>
  <c r="O34" i="2"/>
  <c r="BF33" i="2"/>
  <c r="U33" i="2"/>
  <c r="O33" i="2"/>
  <c r="BE33" i="2" s="1"/>
  <c r="U32" i="2"/>
  <c r="BF32" i="2" s="1"/>
  <c r="O32" i="2"/>
  <c r="BD32" i="2" s="1"/>
  <c r="U31" i="2"/>
  <c r="BH31" i="2" s="1"/>
  <c r="O31" i="2"/>
  <c r="BD31" i="2" s="1"/>
  <c r="BH30" i="2"/>
  <c r="U30" i="2"/>
  <c r="O30" i="2"/>
  <c r="BI30" i="2" s="1"/>
  <c r="U29" i="2"/>
  <c r="BH29" i="2" s="1"/>
  <c r="O29" i="2"/>
  <c r="U28" i="2"/>
  <c r="BG28" i="2" s="1"/>
  <c r="O28" i="2"/>
  <c r="U27" i="2"/>
  <c r="BF27" i="2" s="1"/>
  <c r="O27" i="2"/>
  <c r="BE27" i="2" s="1"/>
  <c r="U26" i="2"/>
  <c r="BF26" i="2" s="1"/>
  <c r="O26" i="2"/>
  <c r="U25" i="2"/>
  <c r="O25" i="2"/>
  <c r="BD25" i="2" s="1"/>
  <c r="U24" i="2"/>
  <c r="BF24" i="2" s="1"/>
  <c r="O24" i="2"/>
  <c r="BE24" i="2" s="1"/>
  <c r="U23" i="2"/>
  <c r="BH23" i="2" s="1"/>
  <c r="O23" i="2"/>
  <c r="U22" i="2"/>
  <c r="BG22" i="2" s="1"/>
  <c r="O22" i="2"/>
  <c r="BF21" i="2"/>
  <c r="U21" i="2"/>
  <c r="O21" i="2"/>
  <c r="BC21" i="2" s="1"/>
  <c r="U20" i="2"/>
  <c r="BF20" i="2" s="1"/>
  <c r="O20" i="2"/>
  <c r="BE20" i="2" s="1"/>
  <c r="U19" i="2"/>
  <c r="BH19" i="2" s="1"/>
  <c r="O19" i="2"/>
  <c r="BD19" i="2" s="1"/>
  <c r="BF18" i="2"/>
  <c r="U18" i="2"/>
  <c r="O18" i="2"/>
  <c r="BE18" i="2" s="1"/>
  <c r="U17" i="2"/>
  <c r="O17" i="2"/>
  <c r="BD17" i="2" s="1"/>
  <c r="BI16" i="2"/>
  <c r="BE16" i="2"/>
  <c r="BD16" i="2"/>
  <c r="BC16" i="2"/>
  <c r="U16" i="2"/>
  <c r="BG16" i="2" s="1"/>
  <c r="U15" i="2"/>
  <c r="BH15" i="2" s="1"/>
  <c r="BD15" i="2"/>
  <c r="U14" i="2"/>
  <c r="BF14" i="2" s="1"/>
  <c r="BC14" i="2"/>
  <c r="BJ13" i="2"/>
  <c r="BH13" i="2"/>
  <c r="U13" i="2"/>
  <c r="BG13" i="2" s="1"/>
  <c r="BD13" i="2"/>
  <c r="BE12" i="2"/>
  <c r="BD12" i="2"/>
  <c r="BC12" i="2"/>
  <c r="U12" i="2"/>
  <c r="BI12" i="2" s="1"/>
  <c r="BD11" i="2"/>
  <c r="BC11" i="2"/>
  <c r="BG11" i="2"/>
  <c r="BI11" i="2"/>
  <c r="BH10" i="2"/>
  <c r="BJ10" i="2"/>
  <c r="BG9" i="2"/>
  <c r="BH9" i="2"/>
  <c r="BE9" i="2"/>
  <c r="BH8" i="2"/>
  <c r="BG8" i="2"/>
  <c r="BE8" i="2"/>
  <c r="BD8" i="2"/>
  <c r="BF8" i="2"/>
  <c r="BI8" i="2" s="1"/>
  <c r="BJ8" i="2" s="1"/>
  <c r="BC8" i="2"/>
  <c r="BE7" i="2"/>
  <c r="BC7" i="2"/>
  <c r="BG7" i="2"/>
  <c r="BD7" i="2"/>
  <c r="BH6" i="2"/>
  <c r="BG6" i="2"/>
  <c r="BF6" i="2"/>
  <c r="BJ6" i="2"/>
  <c r="BF5" i="2"/>
  <c r="AJ5" i="2"/>
  <c r="AI5" i="2"/>
  <c r="AE5" i="2"/>
  <c r="AD5" i="2"/>
  <c r="AB5" i="2"/>
  <c r="AA5" i="2"/>
  <c r="Y5" i="2"/>
  <c r="BH5" i="2"/>
  <c r="BI18" i="2" l="1"/>
  <c r="L28" i="3"/>
  <c r="H244" i="3"/>
  <c r="BD33" i="2"/>
  <c r="BE37" i="2"/>
  <c r="BI43" i="2"/>
  <c r="BC20" i="2"/>
  <c r="BJ30" i="2"/>
  <c r="J105" i="3"/>
  <c r="BI25" i="2"/>
  <c r="BI39" i="2"/>
  <c r="BJ21" i="2"/>
  <c r="BE25" i="2"/>
  <c r="BD21" i="2"/>
  <c r="BJ17" i="2"/>
  <c r="BE21" i="2"/>
  <c r="BE31" i="2"/>
  <c r="M216" i="3"/>
  <c r="E123" i="3"/>
  <c r="BF16" i="2"/>
  <c r="BF34" i="2"/>
  <c r="BF31" i="2"/>
  <c r="BH34" i="2"/>
  <c r="BI13" i="2"/>
  <c r="BG24" i="2"/>
  <c r="BH28" i="2"/>
  <c r="BG31" i="2"/>
  <c r="BH24" i="2"/>
  <c r="BI31" i="2"/>
  <c r="BI24" i="2"/>
  <c r="BF12" i="2"/>
  <c r="BG18" i="2"/>
  <c r="BI21" i="2"/>
  <c r="BF30" i="2"/>
  <c r="BG12" i="2"/>
  <c r="BH18" i="2"/>
  <c r="BG30" i="2"/>
  <c r="BH12" i="2"/>
  <c r="BJ12" i="2"/>
  <c r="BJ23" i="2"/>
  <c r="BH43" i="2"/>
  <c r="BJ43" i="2"/>
  <c r="BF36" i="2"/>
  <c r="BI36" i="2" s="1"/>
  <c r="BJ36" i="2" s="1"/>
  <c r="BF42" i="2"/>
  <c r="BI42" i="2" s="1"/>
  <c r="BJ42" i="2" s="1"/>
  <c r="BG36" i="2"/>
  <c r="BF39" i="2"/>
  <c r="BH42" i="2"/>
  <c r="BF17" i="2"/>
  <c r="BG17" i="2"/>
  <c r="BH22" i="2"/>
  <c r="BF25" i="2"/>
  <c r="BF28" i="2"/>
  <c r="BH17" i="2"/>
  <c r="BI17" i="2"/>
  <c r="BH25" i="2"/>
  <c r="BG25" i="2"/>
  <c r="BI35" i="2"/>
  <c r="BF37" i="2"/>
  <c r="BF40" i="2"/>
  <c r="BF13" i="2"/>
  <c r="BJ25" i="2"/>
  <c r="BG37" i="2"/>
  <c r="BH40" i="2"/>
  <c r="BF43" i="2"/>
  <c r="BI33" i="2"/>
  <c r="BD20" i="2"/>
  <c r="BC30" i="2"/>
  <c r="K85" i="3"/>
  <c r="BJ24" i="2"/>
  <c r="BC23" i="2"/>
  <c r="BC27" i="2"/>
  <c r="BD23" i="2"/>
  <c r="BD27" i="2"/>
  <c r="BD30" i="2"/>
  <c r="J108" i="3"/>
  <c r="BE30" i="2"/>
  <c r="BJ31" i="2"/>
  <c r="F249" i="3"/>
  <c r="BC24" i="2"/>
  <c r="BC39" i="2"/>
  <c r="BC42" i="2"/>
  <c r="BE17" i="2"/>
  <c r="BJ18" i="2"/>
  <c r="BD24" i="2"/>
  <c r="BD39" i="2"/>
  <c r="BD42" i="2"/>
  <c r="BC33" i="2"/>
  <c r="H149" i="3"/>
  <c r="K149" i="3"/>
  <c r="L355" i="3"/>
  <c r="D88" i="3"/>
  <c r="D99" i="3"/>
  <c r="M462" i="3"/>
  <c r="J211" i="3"/>
  <c r="F219" i="3"/>
  <c r="M211" i="3"/>
  <c r="E406" i="3"/>
  <c r="E112" i="3"/>
  <c r="K267" i="3"/>
  <c r="K360" i="3"/>
  <c r="G28" i="3"/>
  <c r="M112" i="3"/>
  <c r="J73" i="3"/>
  <c r="D214" i="3"/>
  <c r="G20" i="3"/>
  <c r="M64" i="3"/>
  <c r="H106" i="3"/>
  <c r="G149" i="3"/>
  <c r="M134" i="3"/>
  <c r="H211" i="3"/>
  <c r="I216" i="3"/>
  <c r="L245" i="3"/>
  <c r="E288" i="3"/>
  <c r="E355" i="3"/>
  <c r="J461" i="3"/>
  <c r="C483" i="3"/>
  <c r="G93" i="3"/>
  <c r="J127" i="3"/>
  <c r="C208" i="3"/>
  <c r="C227" i="3"/>
  <c r="J79" i="3"/>
  <c r="I111" i="3"/>
  <c r="I136" i="3"/>
  <c r="G156" i="3"/>
  <c r="D208" i="3"/>
  <c r="D258" i="3"/>
  <c r="K375" i="3"/>
  <c r="J36" i="3"/>
  <c r="M79" i="3"/>
  <c r="H87" i="3"/>
  <c r="J111" i="3"/>
  <c r="K156" i="3"/>
  <c r="G200" i="3"/>
  <c r="I208" i="3"/>
  <c r="C228" i="3"/>
  <c r="L258" i="3"/>
  <c r="H301" i="3"/>
  <c r="D399" i="3"/>
  <c r="M87" i="3"/>
  <c r="J208" i="3"/>
  <c r="E399" i="3"/>
  <c r="E359" i="3"/>
  <c r="K112" i="3"/>
  <c r="H131" i="3"/>
  <c r="G181" i="3"/>
  <c r="H214" i="3"/>
  <c r="H315" i="3"/>
  <c r="G369" i="3"/>
  <c r="L435" i="3"/>
  <c r="C21" i="3"/>
  <c r="M73" i="3"/>
  <c r="D82" i="3"/>
  <c r="I88" i="3"/>
  <c r="L369" i="3"/>
  <c r="L21" i="3"/>
  <c r="H82" i="3"/>
  <c r="C211" i="3"/>
  <c r="G99" i="3"/>
  <c r="K133" i="3"/>
  <c r="H205" i="3"/>
  <c r="D211" i="3"/>
  <c r="C216" i="3"/>
  <c r="I99" i="3"/>
  <c r="G125" i="3"/>
  <c r="J196" i="3"/>
  <c r="G211" i="3"/>
  <c r="D216" i="3"/>
  <c r="H245" i="3"/>
  <c r="M450" i="3"/>
  <c r="F295" i="3"/>
  <c r="K301" i="3"/>
  <c r="G355" i="3"/>
  <c r="K369" i="3"/>
  <c r="M440" i="3"/>
  <c r="D450" i="3"/>
  <c r="C485" i="3"/>
  <c r="C22" i="3"/>
  <c r="E86" i="3"/>
  <c r="G90" i="3"/>
  <c r="C113" i="3"/>
  <c r="G123" i="3"/>
  <c r="J128" i="3"/>
  <c r="C142" i="3"/>
  <c r="I149" i="3"/>
  <c r="M214" i="3"/>
  <c r="D220" i="3"/>
  <c r="D246" i="3"/>
  <c r="M252" i="3"/>
  <c r="M269" i="3"/>
  <c r="K296" i="3"/>
  <c r="M355" i="3"/>
  <c r="K466" i="3"/>
  <c r="C497" i="3"/>
  <c r="I22" i="3"/>
  <c r="I90" i="3"/>
  <c r="K123" i="3"/>
  <c r="M128" i="3"/>
  <c r="H220" i="3"/>
  <c r="F246" i="3"/>
  <c r="C30" i="3"/>
  <c r="C82" i="3"/>
  <c r="E87" i="3"/>
  <c r="K90" i="3"/>
  <c r="C99" i="3"/>
  <c r="H111" i="3"/>
  <c r="L123" i="3"/>
  <c r="G136" i="3"/>
  <c r="C168" i="3"/>
  <c r="I220" i="3"/>
  <c r="M246" i="3"/>
  <c r="D253" i="3"/>
  <c r="J261" i="3"/>
  <c r="H289" i="3"/>
  <c r="M452" i="3"/>
  <c r="M123" i="3"/>
  <c r="M220" i="3"/>
  <c r="C352" i="3"/>
  <c r="M358" i="3"/>
  <c r="K82" i="3"/>
  <c r="H99" i="3"/>
  <c r="C106" i="3"/>
  <c r="C131" i="3"/>
  <c r="I170" i="3"/>
  <c r="J200" i="3"/>
  <c r="G208" i="3"/>
  <c r="H255" i="3"/>
  <c r="F283" i="3"/>
  <c r="K384" i="3"/>
  <c r="K463" i="3"/>
  <c r="C447" i="3"/>
  <c r="D492" i="3"/>
  <c r="L20" i="3"/>
  <c r="M27" i="3"/>
  <c r="E88" i="3"/>
  <c r="J93" i="3"/>
  <c r="J99" i="3"/>
  <c r="M106" i="3"/>
  <c r="I112" i="3"/>
  <c r="I125" i="3"/>
  <c r="E139" i="3"/>
  <c r="C148" i="3"/>
  <c r="H154" i="3"/>
  <c r="H193" i="3"/>
  <c r="J244" i="3"/>
  <c r="I249" i="3"/>
  <c r="K332" i="3"/>
  <c r="M359" i="3"/>
  <c r="D464" i="3"/>
  <c r="C472" i="3"/>
  <c r="G84" i="3"/>
  <c r="G88" i="3"/>
  <c r="M99" i="3"/>
  <c r="J112" i="3"/>
  <c r="K139" i="3"/>
  <c r="I148" i="3"/>
  <c r="K163" i="3"/>
  <c r="C172" i="3"/>
  <c r="K208" i="3"/>
  <c r="J249" i="3"/>
  <c r="G276" i="3"/>
  <c r="E301" i="3"/>
  <c r="E369" i="3"/>
  <c r="D397" i="3"/>
  <c r="C439" i="3"/>
  <c r="M464" i="3"/>
  <c r="M208" i="3"/>
  <c r="J276" i="3"/>
  <c r="G85" i="3"/>
  <c r="C88" i="3"/>
  <c r="K94" i="3"/>
  <c r="K102" i="3"/>
  <c r="G111" i="3"/>
  <c r="C128" i="3"/>
  <c r="I133" i="3"/>
  <c r="L144" i="3"/>
  <c r="E149" i="3"/>
  <c r="G244" i="3"/>
  <c r="J252" i="3"/>
  <c r="I261" i="3"/>
  <c r="K346" i="3"/>
  <c r="D435" i="3"/>
  <c r="K440" i="3"/>
  <c r="L509" i="3"/>
  <c r="J67" i="3"/>
  <c r="J91" i="3"/>
  <c r="G103" i="3"/>
  <c r="E145" i="3"/>
  <c r="I190" i="3"/>
  <c r="M232" i="3"/>
  <c r="I244" i="3"/>
  <c r="E256" i="3"/>
  <c r="L261" i="3"/>
  <c r="K342" i="3"/>
  <c r="I352" i="3"/>
  <c r="H367" i="3"/>
  <c r="H379" i="3"/>
  <c r="E393" i="3"/>
  <c r="L483" i="3"/>
  <c r="J497" i="3"/>
  <c r="C510" i="3"/>
  <c r="M67" i="3"/>
  <c r="L91" i="3"/>
  <c r="I103" i="3"/>
  <c r="F256" i="3"/>
  <c r="L367" i="3"/>
  <c r="K393" i="3"/>
  <c r="J449" i="3"/>
  <c r="L497" i="3"/>
  <c r="J510" i="3"/>
  <c r="I30" i="3"/>
  <c r="J61" i="3"/>
  <c r="D100" i="3"/>
  <c r="J103" i="3"/>
  <c r="K111" i="3"/>
  <c r="I113" i="3"/>
  <c r="E129" i="3"/>
  <c r="H140" i="3"/>
  <c r="M199" i="3"/>
  <c r="F209" i="3"/>
  <c r="F213" i="3"/>
  <c r="C222" i="3"/>
  <c r="D227" i="3"/>
  <c r="H233" i="3"/>
  <c r="K244" i="3"/>
  <c r="D247" i="3"/>
  <c r="H253" i="3"/>
  <c r="G256" i="3"/>
  <c r="K271" i="3"/>
  <c r="E293" i="3"/>
  <c r="C349" i="3"/>
  <c r="C353" i="3"/>
  <c r="E408" i="3"/>
  <c r="M437" i="3"/>
  <c r="M449" i="3"/>
  <c r="D468" i="3"/>
  <c r="C484" i="3"/>
  <c r="J30" i="3"/>
  <c r="M61" i="3"/>
  <c r="M82" i="3"/>
  <c r="J88" i="3"/>
  <c r="L98" i="3"/>
  <c r="G100" i="3"/>
  <c r="L103" i="3"/>
  <c r="D109" i="3"/>
  <c r="L111" i="3"/>
  <c r="K113" i="3"/>
  <c r="J125" i="3"/>
  <c r="G135" i="3"/>
  <c r="E147" i="3"/>
  <c r="C184" i="3"/>
  <c r="C192" i="3"/>
  <c r="I213" i="3"/>
  <c r="I222" i="3"/>
  <c r="J227" i="3"/>
  <c r="M233" i="3"/>
  <c r="G242" i="3"/>
  <c r="L244" i="3"/>
  <c r="H247" i="3"/>
  <c r="D251" i="3"/>
  <c r="J253" i="3"/>
  <c r="H256" i="3"/>
  <c r="F260" i="3"/>
  <c r="K263" i="3"/>
  <c r="E287" i="3"/>
  <c r="H293" i="3"/>
  <c r="F299" i="3"/>
  <c r="G344" i="3"/>
  <c r="E349" i="3"/>
  <c r="H353" i="3"/>
  <c r="G362" i="3"/>
  <c r="K368" i="3"/>
  <c r="E381" i="3"/>
  <c r="E390" i="3"/>
  <c r="K408" i="3"/>
  <c r="C463" i="3"/>
  <c r="L468" i="3"/>
  <c r="C498" i="3"/>
  <c r="C79" i="3"/>
  <c r="C87" i="3"/>
  <c r="K88" i="3"/>
  <c r="C93" i="3"/>
  <c r="H100" i="3"/>
  <c r="H109" i="3"/>
  <c r="M111" i="3"/>
  <c r="L113" i="3"/>
  <c r="C123" i="3"/>
  <c r="L125" i="3"/>
  <c r="H141" i="3"/>
  <c r="G184" i="3"/>
  <c r="J192" i="3"/>
  <c r="C200" i="3"/>
  <c r="G218" i="3"/>
  <c r="J222" i="3"/>
  <c r="K227" i="3"/>
  <c r="K242" i="3"/>
  <c r="M244" i="3"/>
  <c r="I247" i="3"/>
  <c r="F251" i="3"/>
  <c r="K253" i="3"/>
  <c r="I256" i="3"/>
  <c r="H260" i="3"/>
  <c r="K280" i="3"/>
  <c r="M299" i="3"/>
  <c r="H317" i="3"/>
  <c r="H344" i="3"/>
  <c r="G349" i="3"/>
  <c r="L353" i="3"/>
  <c r="H362" i="3"/>
  <c r="E375" i="3"/>
  <c r="H381" i="3"/>
  <c r="J390" i="3"/>
  <c r="L408" i="3"/>
  <c r="D438" i="3"/>
  <c r="D444" i="3"/>
  <c r="J498" i="3"/>
  <c r="L88" i="3"/>
  <c r="J100" i="3"/>
  <c r="M113" i="3"/>
  <c r="J247" i="3"/>
  <c r="M251" i="3"/>
  <c r="M253" i="3"/>
  <c r="J256" i="3"/>
  <c r="M260" i="3"/>
  <c r="K349" i="3"/>
  <c r="M353" i="3"/>
  <c r="K362" i="3"/>
  <c r="H375" i="3"/>
  <c r="L390" i="3"/>
  <c r="L444" i="3"/>
  <c r="K478" i="3"/>
  <c r="L485" i="3"/>
  <c r="L507" i="3"/>
  <c r="L100" i="3"/>
  <c r="L247" i="3"/>
  <c r="K256" i="3"/>
  <c r="L362" i="3"/>
  <c r="J64" i="3"/>
  <c r="M84" i="3"/>
  <c r="I87" i="3"/>
  <c r="M93" i="3"/>
  <c r="E99" i="3"/>
  <c r="C111" i="3"/>
  <c r="H112" i="3"/>
  <c r="I123" i="3"/>
  <c r="H127" i="3"/>
  <c r="J136" i="3"/>
  <c r="G142" i="3"/>
  <c r="G148" i="3"/>
  <c r="G161" i="3"/>
  <c r="G168" i="3"/>
  <c r="K200" i="3"/>
  <c r="E208" i="3"/>
  <c r="F211" i="3"/>
  <c r="G224" i="3"/>
  <c r="H236" i="3"/>
  <c r="D244" i="3"/>
  <c r="K245" i="3"/>
  <c r="M247" i="3"/>
  <c r="E252" i="3"/>
  <c r="H254" i="3"/>
  <c r="L256" i="3"/>
  <c r="D261" i="3"/>
  <c r="I282" i="3"/>
  <c r="F319" i="3"/>
  <c r="K327" i="3"/>
  <c r="H354" i="3"/>
  <c r="H369" i="3"/>
  <c r="D391" i="3"/>
  <c r="I397" i="3"/>
  <c r="E404" i="3"/>
  <c r="I410" i="3"/>
  <c r="K439" i="3"/>
  <c r="C459" i="3"/>
  <c r="J486" i="3"/>
  <c r="C496" i="3"/>
  <c r="C508" i="3"/>
  <c r="D111" i="3"/>
  <c r="J224" i="3"/>
  <c r="M236" i="3"/>
  <c r="E244" i="3"/>
  <c r="F252" i="3"/>
  <c r="L254" i="3"/>
  <c r="F261" i="3"/>
  <c r="M282" i="3"/>
  <c r="H319" i="3"/>
  <c r="K354" i="3"/>
  <c r="L391" i="3"/>
  <c r="J496" i="3"/>
  <c r="J508" i="3"/>
  <c r="G81" i="3"/>
  <c r="D85" i="3"/>
  <c r="D94" i="3"/>
  <c r="I102" i="3"/>
  <c r="E111" i="3"/>
  <c r="E133" i="3"/>
  <c r="K224" i="3"/>
  <c r="J230" i="3"/>
  <c r="F244" i="3"/>
  <c r="I252" i="3"/>
  <c r="H257" i="3"/>
  <c r="D276" i="3"/>
  <c r="C296" i="3"/>
  <c r="K319" i="3"/>
  <c r="G346" i="3"/>
  <c r="M351" i="3"/>
  <c r="E405" i="3"/>
  <c r="C435" i="3"/>
  <c r="D452" i="3"/>
  <c r="M460" i="3"/>
  <c r="L496" i="3"/>
  <c r="I26" i="3"/>
  <c r="H155" i="3"/>
  <c r="H248" i="3"/>
  <c r="H374" i="3"/>
  <c r="K451" i="3"/>
  <c r="J22" i="3"/>
  <c r="L25" i="3"/>
  <c r="M31" i="3"/>
  <c r="J54" i="3"/>
  <c r="G69" i="3"/>
  <c r="G75" i="3"/>
  <c r="E84" i="3"/>
  <c r="E90" i="3"/>
  <c r="I91" i="3"/>
  <c r="M96" i="3"/>
  <c r="I100" i="3"/>
  <c r="H102" i="3"/>
  <c r="K103" i="3"/>
  <c r="D106" i="3"/>
  <c r="G109" i="3"/>
  <c r="K125" i="3"/>
  <c r="C127" i="3"/>
  <c r="C129" i="3"/>
  <c r="L134" i="3"/>
  <c r="L136" i="3"/>
  <c r="E142" i="3"/>
  <c r="E148" i="3"/>
  <c r="J149" i="3"/>
  <c r="K154" i="3"/>
  <c r="I158" i="3"/>
  <c r="G165" i="3"/>
  <c r="K179" i="3"/>
  <c r="G196" i="3"/>
  <c r="G205" i="3"/>
  <c r="G237" i="3"/>
  <c r="E242" i="3"/>
  <c r="F282" i="3"/>
  <c r="K285" i="3"/>
  <c r="F289" i="3"/>
  <c r="F296" i="3"/>
  <c r="G327" i="3"/>
  <c r="L351" i="3"/>
  <c r="I390" i="3"/>
  <c r="D393" i="3"/>
  <c r="K406" i="3"/>
  <c r="E410" i="3"/>
  <c r="J437" i="3"/>
  <c r="M473" i="3"/>
  <c r="C486" i="3"/>
  <c r="L23" i="3"/>
  <c r="C26" i="3"/>
  <c r="C29" i="3"/>
  <c r="M40" i="3"/>
  <c r="J70" i="3"/>
  <c r="J76" i="3"/>
  <c r="J84" i="3"/>
  <c r="D87" i="3"/>
  <c r="H88" i="3"/>
  <c r="H90" i="3"/>
  <c r="K91" i="3"/>
  <c r="H94" i="3"/>
  <c r="D97" i="3"/>
  <c r="K100" i="3"/>
  <c r="J102" i="3"/>
  <c r="M103" i="3"/>
  <c r="K106" i="3"/>
  <c r="K109" i="3"/>
  <c r="L112" i="3"/>
  <c r="G124" i="3"/>
  <c r="M125" i="3"/>
  <c r="I127" i="3"/>
  <c r="H133" i="3"/>
  <c r="E137" i="3"/>
  <c r="H148" i="3"/>
  <c r="L149" i="3"/>
  <c r="G155" i="3"/>
  <c r="I186" i="3"/>
  <c r="G192" i="3"/>
  <c r="M200" i="3"/>
  <c r="M222" i="3"/>
  <c r="J233" i="3"/>
  <c r="I242" i="3"/>
  <c r="K246" i="3"/>
  <c r="F248" i="3"/>
  <c r="E251" i="3"/>
  <c r="I254" i="3"/>
  <c r="M258" i="3"/>
  <c r="K260" i="3"/>
  <c r="H278" i="3"/>
  <c r="K282" i="3"/>
  <c r="K289" i="3"/>
  <c r="F293" i="3"/>
  <c r="M296" i="3"/>
  <c r="M327" i="3"/>
  <c r="H349" i="3"/>
  <c r="I356" i="3"/>
  <c r="K367" i="3"/>
  <c r="G374" i="3"/>
  <c r="G381" i="3"/>
  <c r="M384" i="3"/>
  <c r="J393" i="3"/>
  <c r="E397" i="3"/>
  <c r="E407" i="3"/>
  <c r="K410" i="3"/>
  <c r="L447" i="3"/>
  <c r="C451" i="3"/>
  <c r="D456" i="3"/>
  <c r="D474" i="3"/>
  <c r="D508" i="3"/>
  <c r="J511" i="3"/>
  <c r="J124" i="3"/>
  <c r="K474" i="3"/>
  <c r="G24" i="3"/>
  <c r="J26" i="3"/>
  <c r="I29" i="3"/>
  <c r="M49" i="3"/>
  <c r="G87" i="3"/>
  <c r="J90" i="3"/>
  <c r="M91" i="3"/>
  <c r="M94" i="3"/>
  <c r="H97" i="3"/>
  <c r="M100" i="3"/>
  <c r="L102" i="3"/>
  <c r="L104" i="3"/>
  <c r="E110" i="3"/>
  <c r="D123" i="3"/>
  <c r="M124" i="3"/>
  <c r="D126" i="3"/>
  <c r="K127" i="3"/>
  <c r="J133" i="3"/>
  <c r="I137" i="3"/>
  <c r="C143" i="3"/>
  <c r="J148" i="3"/>
  <c r="G150" i="3"/>
  <c r="K155" i="3"/>
  <c r="I174" i="3"/>
  <c r="G187" i="3"/>
  <c r="I198" i="3"/>
  <c r="C201" i="3"/>
  <c r="G206" i="3"/>
  <c r="D212" i="3"/>
  <c r="F214" i="3"/>
  <c r="F220" i="3"/>
  <c r="C226" i="3"/>
  <c r="G228" i="3"/>
  <c r="F239" i="3"/>
  <c r="L242" i="3"/>
  <c r="K248" i="3"/>
  <c r="H251" i="3"/>
  <c r="M256" i="3"/>
  <c r="D259" i="3"/>
  <c r="M265" i="3"/>
  <c r="K278" i="3"/>
  <c r="F287" i="3"/>
  <c r="H290" i="3"/>
  <c r="E297" i="3"/>
  <c r="K317" i="3"/>
  <c r="C335" i="3"/>
  <c r="L349" i="3"/>
  <c r="H352" i="3"/>
  <c r="I354" i="3"/>
  <c r="E357" i="3"/>
  <c r="E363" i="3"/>
  <c r="E370" i="3"/>
  <c r="K374" i="3"/>
  <c r="K381" i="3"/>
  <c r="L393" i="3"/>
  <c r="K438" i="3"/>
  <c r="K442" i="3"/>
  <c r="C448" i="3"/>
  <c r="M461" i="3"/>
  <c r="C471" i="3"/>
  <c r="D484" i="3"/>
  <c r="J487" i="3"/>
  <c r="C495" i="3"/>
  <c r="D504" i="3"/>
  <c r="M70" i="3"/>
  <c r="K97" i="3"/>
  <c r="M102" i="3"/>
  <c r="I110" i="3"/>
  <c r="G126" i="3"/>
  <c r="L127" i="3"/>
  <c r="J137" i="3"/>
  <c r="E143" i="3"/>
  <c r="H150" i="3"/>
  <c r="K198" i="3"/>
  <c r="E201" i="3"/>
  <c r="E212" i="3"/>
  <c r="F226" i="3"/>
  <c r="H239" i="3"/>
  <c r="M248" i="3"/>
  <c r="I251" i="3"/>
  <c r="E259" i="3"/>
  <c r="H287" i="3"/>
  <c r="M290" i="3"/>
  <c r="F297" i="3"/>
  <c r="G335" i="3"/>
  <c r="M349" i="3"/>
  <c r="G357" i="3"/>
  <c r="G363" i="3"/>
  <c r="L374" i="3"/>
  <c r="L381" i="3"/>
  <c r="D471" i="3"/>
  <c r="J484" i="3"/>
  <c r="D495" i="3"/>
  <c r="M76" i="3"/>
  <c r="G97" i="3"/>
  <c r="D21" i="3"/>
  <c r="K24" i="3"/>
  <c r="I27" i="3"/>
  <c r="L29" i="3"/>
  <c r="M58" i="3"/>
  <c r="G72" i="3"/>
  <c r="G78" i="3"/>
  <c r="L90" i="3"/>
  <c r="E95" i="3"/>
  <c r="I101" i="3"/>
  <c r="C105" i="3"/>
  <c r="C108" i="3"/>
  <c r="G113" i="3"/>
  <c r="E118" i="3"/>
  <c r="C125" i="3"/>
  <c r="H126" i="3"/>
  <c r="L133" i="3"/>
  <c r="C136" i="3"/>
  <c r="K137" i="3"/>
  <c r="G143" i="3"/>
  <c r="H146" i="3"/>
  <c r="K150" i="3"/>
  <c r="H201" i="3"/>
  <c r="F207" i="3"/>
  <c r="G212" i="3"/>
  <c r="I214" i="3"/>
  <c r="C218" i="3"/>
  <c r="C224" i="3"/>
  <c r="G226" i="3"/>
  <c r="J239" i="3"/>
  <c r="E247" i="3"/>
  <c r="K251" i="3"/>
  <c r="F253" i="3"/>
  <c r="E257" i="3"/>
  <c r="G259" i="3"/>
  <c r="M283" i="3"/>
  <c r="M287" i="3"/>
  <c r="G297" i="3"/>
  <c r="G301" i="3"/>
  <c r="H324" i="3"/>
  <c r="K335" i="3"/>
  <c r="G342" i="3"/>
  <c r="I346" i="3"/>
  <c r="L354" i="3"/>
  <c r="H357" i="3"/>
  <c r="M360" i="3"/>
  <c r="H363" i="3"/>
  <c r="G368" i="3"/>
  <c r="E371" i="3"/>
  <c r="L379" i="3"/>
  <c r="J386" i="3"/>
  <c r="I391" i="3"/>
  <c r="K404" i="3"/>
  <c r="D462" i="3"/>
  <c r="L471" i="3"/>
  <c r="C475" i="3"/>
  <c r="D480" i="3"/>
  <c r="C509" i="3"/>
  <c r="I24" i="3"/>
  <c r="K29" i="3"/>
  <c r="L82" i="3"/>
  <c r="H85" i="3"/>
  <c r="J87" i="3"/>
  <c r="M88" i="3"/>
  <c r="M90" i="3"/>
  <c r="I95" i="3"/>
  <c r="I98" i="3"/>
  <c r="C100" i="3"/>
  <c r="L101" i="3"/>
  <c r="D103" i="3"/>
  <c r="G105" i="3"/>
  <c r="G108" i="3"/>
  <c r="D112" i="3"/>
  <c r="H113" i="3"/>
  <c r="H123" i="3"/>
  <c r="E125" i="3"/>
  <c r="I126" i="3"/>
  <c r="K131" i="3"/>
  <c r="E136" i="3"/>
  <c r="L137" i="3"/>
  <c r="C141" i="3"/>
  <c r="H143" i="3"/>
  <c r="C188" i="3"/>
  <c r="J201" i="3"/>
  <c r="H212" i="3"/>
  <c r="K214" i="3"/>
  <c r="D218" i="3"/>
  <c r="K220" i="3"/>
  <c r="D224" i="3"/>
  <c r="J226" i="3"/>
  <c r="H230" i="3"/>
  <c r="F236" i="3"/>
  <c r="M239" i="3"/>
  <c r="F245" i="3"/>
  <c r="G247" i="3"/>
  <c r="D249" i="3"/>
  <c r="L251" i="3"/>
  <c r="G253" i="3"/>
  <c r="D256" i="3"/>
  <c r="F257" i="3"/>
  <c r="H259" i="3"/>
  <c r="H297" i="3"/>
  <c r="K357" i="3"/>
  <c r="M379" i="3"/>
  <c r="E382" i="3"/>
  <c r="J391" i="3"/>
  <c r="K475" i="3"/>
  <c r="J509" i="3"/>
  <c r="L456" i="3"/>
  <c r="J126" i="3"/>
  <c r="I143" i="3"/>
  <c r="I212" i="3"/>
  <c r="K226" i="3"/>
  <c r="J259" i="3"/>
  <c r="L357" i="3"/>
  <c r="C25" i="3"/>
  <c r="G45" i="3"/>
  <c r="D91" i="3"/>
  <c r="C96" i="3"/>
  <c r="E100" i="3"/>
  <c r="C102" i="3"/>
  <c r="H103" i="3"/>
  <c r="M105" i="3"/>
  <c r="M108" i="3"/>
  <c r="E119" i="3"/>
  <c r="J123" i="3"/>
  <c r="H125" i="3"/>
  <c r="K126" i="3"/>
  <c r="E132" i="3"/>
  <c r="E134" i="3"/>
  <c r="G138" i="3"/>
  <c r="M141" i="3"/>
  <c r="J143" i="3"/>
  <c r="G177" i="3"/>
  <c r="J195" i="3"/>
  <c r="H218" i="3"/>
  <c r="H224" i="3"/>
  <c r="J236" i="3"/>
  <c r="G240" i="3"/>
  <c r="J257" i="3"/>
  <c r="L259" i="3"/>
  <c r="E285" i="3"/>
  <c r="E292" i="3"/>
  <c r="H313" i="3"/>
  <c r="C351" i="3"/>
  <c r="E353" i="3"/>
  <c r="K372" i="3"/>
  <c r="G380" i="3"/>
  <c r="E383" i="3"/>
  <c r="E396" i="3"/>
  <c r="E409" i="3"/>
  <c r="C436" i="3"/>
  <c r="D459" i="3"/>
  <c r="D476" i="3"/>
  <c r="J485" i="3"/>
  <c r="J499" i="3"/>
  <c r="C507" i="3"/>
  <c r="J278" i="3"/>
  <c r="D25" i="3"/>
  <c r="G91" i="3"/>
  <c r="G96" i="3"/>
  <c r="E102" i="3"/>
  <c r="J119" i="3"/>
  <c r="I132" i="3"/>
  <c r="J134" i="3"/>
  <c r="J138" i="3"/>
  <c r="K143" i="3"/>
  <c r="I218" i="3"/>
  <c r="I224" i="3"/>
  <c r="M259" i="3"/>
  <c r="G285" i="3"/>
  <c r="K292" i="3"/>
  <c r="E351" i="3"/>
  <c r="G353" i="3"/>
  <c r="M372" i="3"/>
  <c r="H380" i="3"/>
  <c r="G383" i="3"/>
  <c r="J396" i="3"/>
  <c r="L459" i="3"/>
  <c r="K476" i="3"/>
  <c r="C84" i="3"/>
  <c r="C90" i="3"/>
  <c r="H91" i="3"/>
  <c r="J96" i="3"/>
  <c r="G102" i="3"/>
  <c r="M138" i="3"/>
  <c r="C196" i="3"/>
  <c r="K218" i="3"/>
  <c r="H285" i="3"/>
  <c r="M292" i="3"/>
  <c r="E296" i="3"/>
  <c r="K396" i="3"/>
  <c r="K454" i="3"/>
  <c r="J473" i="3"/>
  <c r="BH27" i="2"/>
  <c r="BG27" i="2"/>
  <c r="BI27" i="2" s="1"/>
  <c r="BJ27" i="2" s="1"/>
  <c r="BH33" i="2"/>
  <c r="BG33" i="2"/>
  <c r="BH39" i="2"/>
  <c r="BG39" i="2"/>
  <c r="BH45" i="2"/>
  <c r="BG45" i="2"/>
  <c r="BH51" i="2"/>
  <c r="BG51" i="2"/>
  <c r="BH57" i="2"/>
  <c r="BG57" i="2"/>
  <c r="BH63" i="2"/>
  <c r="BG63" i="2"/>
  <c r="BH69" i="2"/>
  <c r="BG69" i="2"/>
  <c r="BH75" i="2"/>
  <c r="BG75" i="2"/>
  <c r="BJ88" i="2"/>
  <c r="BH99" i="2"/>
  <c r="BG99" i="2"/>
  <c r="BH117" i="2"/>
  <c r="BG117" i="2"/>
  <c r="BF117" i="2"/>
  <c r="BH141" i="2"/>
  <c r="BG141" i="2"/>
  <c r="BF141" i="2"/>
  <c r="BH168" i="2"/>
  <c r="BG168" i="2"/>
  <c r="BH185" i="2"/>
  <c r="BG185" i="2"/>
  <c r="BF185" i="2"/>
  <c r="BC77" i="2"/>
  <c r="BI77" i="2"/>
  <c r="BI104" i="2"/>
  <c r="BE104" i="2"/>
  <c r="BD104" i="2"/>
  <c r="BC104" i="2"/>
  <c r="BJ112" i="2"/>
  <c r="BI128" i="2"/>
  <c r="BE128" i="2"/>
  <c r="BD128" i="2"/>
  <c r="BC128" i="2"/>
  <c r="BI152" i="2"/>
  <c r="BE152" i="2"/>
  <c r="BD152" i="2"/>
  <c r="BC152" i="2"/>
  <c r="BJ158" i="2"/>
  <c r="BI158" i="2"/>
  <c r="BE158" i="2"/>
  <c r="BD158" i="2"/>
  <c r="BJ192" i="2"/>
  <c r="BI192" i="2"/>
  <c r="BE192" i="2"/>
  <c r="BD192" i="2"/>
  <c r="BC192" i="2"/>
  <c r="BI80" i="2"/>
  <c r="BE80" i="2"/>
  <c r="BC80" i="2"/>
  <c r="BG104" i="2"/>
  <c r="BF104" i="2"/>
  <c r="BH112" i="2"/>
  <c r="BG112" i="2"/>
  <c r="BI123" i="2"/>
  <c r="BE123" i="2"/>
  <c r="BG128" i="2"/>
  <c r="BF128" i="2"/>
  <c r="BH136" i="2"/>
  <c r="BG136" i="2"/>
  <c r="BI147" i="2"/>
  <c r="BE147" i="2"/>
  <c r="BH152" i="2"/>
  <c r="BG152" i="2"/>
  <c r="BF152" i="2"/>
  <c r="BJ162" i="2"/>
  <c r="BI162" i="2"/>
  <c r="BE162" i="2"/>
  <c r="BD162" i="2"/>
  <c r="BC162" i="2"/>
  <c r="BC35" i="2"/>
  <c r="BC41" i="2"/>
  <c r="BC47" i="2"/>
  <c r="BC53" i="2"/>
  <c r="BC59" i="2"/>
  <c r="BC65" i="2"/>
  <c r="BC71" i="2"/>
  <c r="BD77" i="2"/>
  <c r="BJ82" i="2"/>
  <c r="BH93" i="2"/>
  <c r="BG93" i="2"/>
  <c r="BH104" i="2"/>
  <c r="BH123" i="2"/>
  <c r="BG123" i="2"/>
  <c r="BF123" i="2"/>
  <c r="BH128" i="2"/>
  <c r="BH147" i="2"/>
  <c r="BG147" i="2"/>
  <c r="BF147" i="2"/>
  <c r="BJ152" i="2"/>
  <c r="BC158" i="2"/>
  <c r="BH162" i="2"/>
  <c r="BG162" i="2"/>
  <c r="BF162" i="2"/>
  <c r="BJ172" i="2"/>
  <c r="BI172" i="2"/>
  <c r="BE172" i="2"/>
  <c r="BC6" i="2"/>
  <c r="BF7" i="2"/>
  <c r="BE11" i="2"/>
  <c r="BC15" i="2"/>
  <c r="BE23" i="2"/>
  <c r="BD35" i="2"/>
  <c r="BD41" i="2"/>
  <c r="BE50" i="2"/>
  <c r="BC50" i="2"/>
  <c r="BD53" i="2"/>
  <c r="BE56" i="2"/>
  <c r="BC56" i="2"/>
  <c r="BD59" i="2"/>
  <c r="BE62" i="2"/>
  <c r="BC62" i="2"/>
  <c r="BD65" i="2"/>
  <c r="BE68" i="2"/>
  <c r="BC68" i="2"/>
  <c r="BD71" i="2"/>
  <c r="BE74" i="2"/>
  <c r="BC74" i="2"/>
  <c r="BE77" i="2"/>
  <c r="BD80" i="2"/>
  <c r="BF91" i="2"/>
  <c r="BC93" i="2"/>
  <c r="BC95" i="2"/>
  <c r="BI95" i="2"/>
  <c r="BF101" i="2"/>
  <c r="BJ104" i="2"/>
  <c r="BI110" i="2"/>
  <c r="BE110" i="2"/>
  <c r="BD110" i="2"/>
  <c r="BC110" i="2"/>
  <c r="BC123" i="2"/>
  <c r="BJ128" i="2"/>
  <c r="BI134" i="2"/>
  <c r="BE134" i="2"/>
  <c r="BD134" i="2"/>
  <c r="BC134" i="2"/>
  <c r="BC147" i="2"/>
  <c r="BJ153" i="2"/>
  <c r="BI153" i="2"/>
  <c r="BE153" i="2"/>
  <c r="BJ163" i="2"/>
  <c r="BI163" i="2"/>
  <c r="BF172" i="2"/>
  <c r="BH172" i="2"/>
  <c r="BG172" i="2"/>
  <c r="BJ180" i="2"/>
  <c r="BI180" i="2"/>
  <c r="BE180" i="2"/>
  <c r="BD180" i="2"/>
  <c r="BC180" i="2"/>
  <c r="BC29" i="2"/>
  <c r="BD6" i="2"/>
  <c r="BD47" i="2"/>
  <c r="BH7" i="2"/>
  <c r="BH16" i="2"/>
  <c r="BF23" i="2"/>
  <c r="BE29" i="2"/>
  <c r="BJ39" i="2"/>
  <c r="BE47" i="2"/>
  <c r="BJ51" i="2"/>
  <c r="BE53" i="2"/>
  <c r="BJ57" i="2"/>
  <c r="BE59" i="2"/>
  <c r="BJ63" i="2"/>
  <c r="BE65" i="2"/>
  <c r="BJ69" i="2"/>
  <c r="BE71" i="2"/>
  <c r="BJ75" i="2"/>
  <c r="BF77" i="2"/>
  <c r="BG80" i="2"/>
  <c r="BF88" i="2"/>
  <c r="BH91" i="2"/>
  <c r="BD93" i="2"/>
  <c r="BI98" i="2"/>
  <c r="BE98" i="2"/>
  <c r="BC98" i="2"/>
  <c r="BG101" i="2"/>
  <c r="BI105" i="2"/>
  <c r="BE105" i="2"/>
  <c r="BG110" i="2"/>
  <c r="BF110" i="2"/>
  <c r="BH118" i="2"/>
  <c r="BG118" i="2"/>
  <c r="BD123" i="2"/>
  <c r="BF125" i="2"/>
  <c r="BI129" i="2"/>
  <c r="BE129" i="2"/>
  <c r="BG134" i="2"/>
  <c r="BF134" i="2"/>
  <c r="BH142" i="2"/>
  <c r="BG142" i="2"/>
  <c r="BD147" i="2"/>
  <c r="BF149" i="2"/>
  <c r="BH153" i="2"/>
  <c r="BG153" i="2"/>
  <c r="BF153" i="2"/>
  <c r="BH163" i="2"/>
  <c r="BG163" i="2"/>
  <c r="BF163" i="2"/>
  <c r="BC172" i="2"/>
  <c r="BJ176" i="2"/>
  <c r="BI176" i="2"/>
  <c r="BE176" i="2"/>
  <c r="BD176" i="2"/>
  <c r="BC176" i="2"/>
  <c r="BJ22" i="2"/>
  <c r="BI22" i="2"/>
  <c r="BE26" i="2"/>
  <c r="BC26" i="2"/>
  <c r="BD29" i="2"/>
  <c r="BE38" i="2"/>
  <c r="BC38" i="2"/>
  <c r="BD10" i="2"/>
  <c r="BH20" i="2"/>
  <c r="BE41" i="2"/>
  <c r="BF15" i="2"/>
  <c r="BE19" i="2"/>
  <c r="BC22" i="2"/>
  <c r="BG23" i="2"/>
  <c r="BD26" i="2"/>
  <c r="BJ28" i="2"/>
  <c r="BI28" i="2"/>
  <c r="BF29" i="2"/>
  <c r="BI29" i="2" s="1"/>
  <c r="BJ29" i="2" s="1"/>
  <c r="BJ34" i="2"/>
  <c r="BI34" i="2"/>
  <c r="BF35" i="2"/>
  <c r="BD38" i="2"/>
  <c r="BJ40" i="2"/>
  <c r="BI40" i="2"/>
  <c r="BF41" i="2"/>
  <c r="BI41" i="2" s="1"/>
  <c r="BJ41" i="2" s="1"/>
  <c r="BD44" i="2"/>
  <c r="BJ46" i="2"/>
  <c r="BI46" i="2"/>
  <c r="BF47" i="2"/>
  <c r="BD50" i="2"/>
  <c r="BJ52" i="2"/>
  <c r="BI52" i="2"/>
  <c r="BF53" i="2"/>
  <c r="BD56" i="2"/>
  <c r="BJ58" i="2"/>
  <c r="BI58" i="2"/>
  <c r="BF59" i="2"/>
  <c r="BD62" i="2"/>
  <c r="BJ64" i="2"/>
  <c r="BI64" i="2"/>
  <c r="BF65" i="2"/>
  <c r="BD68" i="2"/>
  <c r="BJ70" i="2"/>
  <c r="BI70" i="2"/>
  <c r="BF71" i="2"/>
  <c r="BD74" i="2"/>
  <c r="BG77" i="2"/>
  <c r="BH80" i="2"/>
  <c r="BH87" i="2"/>
  <c r="BG87" i="2"/>
  <c r="BH88" i="2"/>
  <c r="BF93" i="2"/>
  <c r="BD95" i="2"/>
  <c r="BH101" i="2"/>
  <c r="BH105" i="2"/>
  <c r="BG105" i="2"/>
  <c r="BF105" i="2"/>
  <c r="BH110" i="2"/>
  <c r="BF112" i="2"/>
  <c r="BJ123" i="2"/>
  <c r="BG125" i="2"/>
  <c r="BH129" i="2"/>
  <c r="BG129" i="2"/>
  <c r="BF129" i="2"/>
  <c r="BH134" i="2"/>
  <c r="BF136" i="2"/>
  <c r="BJ147" i="2"/>
  <c r="BG149" i="2"/>
  <c r="BC153" i="2"/>
  <c r="BE157" i="2"/>
  <c r="BD157" i="2"/>
  <c r="BC157" i="2"/>
  <c r="BC163" i="2"/>
  <c r="BD172" i="2"/>
  <c r="BD14" i="2"/>
  <c r="BG15" i="2"/>
  <c r="BC18" i="2"/>
  <c r="BD22" i="2"/>
  <c r="BG32" i="2"/>
  <c r="BG35" i="2"/>
  <c r="BG38" i="2"/>
  <c r="BG41" i="2"/>
  <c r="BG44" i="2"/>
  <c r="BG47" i="2"/>
  <c r="BG50" i="2"/>
  <c r="BG53" i="2"/>
  <c r="BG56" i="2"/>
  <c r="BG59" i="2"/>
  <c r="BG62" i="2"/>
  <c r="BG65" i="2"/>
  <c r="BG68" i="2"/>
  <c r="BG71" i="2"/>
  <c r="BG74" i="2"/>
  <c r="BJ80" i="2"/>
  <c r="BF85" i="2"/>
  <c r="BC87" i="2"/>
  <c r="BC89" i="2"/>
  <c r="BI89" i="2"/>
  <c r="BJ91" i="2"/>
  <c r="BI93" i="2"/>
  <c r="BE95" i="2"/>
  <c r="BD98" i="2"/>
  <c r="BC105" i="2"/>
  <c r="BJ110" i="2"/>
  <c r="BI116" i="2"/>
  <c r="BE116" i="2"/>
  <c r="BD116" i="2"/>
  <c r="BC116" i="2"/>
  <c r="BH125" i="2"/>
  <c r="BC129" i="2"/>
  <c r="BJ134" i="2"/>
  <c r="BI140" i="2"/>
  <c r="BE140" i="2"/>
  <c r="BD140" i="2"/>
  <c r="BC140" i="2"/>
  <c r="BH149" i="2"/>
  <c r="BD153" i="2"/>
  <c r="BD159" i="2"/>
  <c r="BJ159" i="2"/>
  <c r="BI159" i="2"/>
  <c r="BD163" i="2"/>
  <c r="BH181" i="2"/>
  <c r="BG181" i="2"/>
  <c r="BF181" i="2"/>
  <c r="BC10" i="2"/>
  <c r="BG20" i="2"/>
  <c r="BI20" i="2" s="1"/>
  <c r="BJ20" i="2" s="1"/>
  <c r="BE32" i="2"/>
  <c r="BC32" i="2"/>
  <c r="BE6" i="2"/>
  <c r="BE15" i="2"/>
  <c r="BC19" i="2"/>
  <c r="BJ33" i="2"/>
  <c r="BE35" i="2"/>
  <c r="BJ45" i="2"/>
  <c r="BH11" i="2"/>
  <c r="BJ7" i="2"/>
  <c r="BC9" i="2"/>
  <c r="BF10" i="2"/>
  <c r="BF19" i="2"/>
  <c r="BG26" i="2"/>
  <c r="BG29" i="2"/>
  <c r="BD9" i="2"/>
  <c r="BJ11" i="2"/>
  <c r="BE14" i="2"/>
  <c r="BI15" i="2"/>
  <c r="BE22" i="2"/>
  <c r="BH26" i="2"/>
  <c r="BC28" i="2"/>
  <c r="BH32" i="2"/>
  <c r="BC34" i="2"/>
  <c r="BH38" i="2"/>
  <c r="BC40" i="2"/>
  <c r="BH44" i="2"/>
  <c r="BC46" i="2"/>
  <c r="BH50" i="2"/>
  <c r="BC52" i="2"/>
  <c r="BH56" i="2"/>
  <c r="BC58" i="2"/>
  <c r="BH62" i="2"/>
  <c r="BC64" i="2"/>
  <c r="BH68" i="2"/>
  <c r="BC70" i="2"/>
  <c r="BH74" i="2"/>
  <c r="BJ77" i="2"/>
  <c r="BF82" i="2"/>
  <c r="BH85" i="2"/>
  <c r="BD87" i="2"/>
  <c r="BI92" i="2"/>
  <c r="BE92" i="2"/>
  <c r="BC92" i="2"/>
  <c r="BJ93" i="2"/>
  <c r="BF95" i="2"/>
  <c r="BG98" i="2"/>
  <c r="BD105" i="2"/>
  <c r="BF107" i="2"/>
  <c r="BI111" i="2"/>
  <c r="BE111" i="2"/>
  <c r="BG116" i="2"/>
  <c r="BF116" i="2"/>
  <c r="BH124" i="2"/>
  <c r="BG124" i="2"/>
  <c r="BD129" i="2"/>
  <c r="BF131" i="2"/>
  <c r="BI135" i="2"/>
  <c r="BE135" i="2"/>
  <c r="BG140" i="2"/>
  <c r="BF140" i="2"/>
  <c r="BH148" i="2"/>
  <c r="BG148" i="2"/>
  <c r="BH159" i="2"/>
  <c r="BG159" i="2"/>
  <c r="BE163" i="2"/>
  <c r="BJ167" i="2"/>
  <c r="BI167" i="2"/>
  <c r="BE167" i="2"/>
  <c r="BD167" i="2"/>
  <c r="BG10" i="2"/>
  <c r="BD18" i="2"/>
  <c r="BG19" i="2"/>
  <c r="BI23" i="2"/>
  <c r="BG5" i="2"/>
  <c r="BI6" i="2"/>
  <c r="BC13" i="2"/>
  <c r="BG14" i="2"/>
  <c r="BI14" i="2" s="1"/>
  <c r="BJ14" i="2" s="1"/>
  <c r="BJ15" i="2"/>
  <c r="BC17" i="2"/>
  <c r="BH21" i="2"/>
  <c r="BG21" i="2"/>
  <c r="BF22" i="2"/>
  <c r="BI26" i="2"/>
  <c r="BJ26" i="2" s="1"/>
  <c r="BD28" i="2"/>
  <c r="BI32" i="2"/>
  <c r="BD34" i="2"/>
  <c r="BJ35" i="2"/>
  <c r="BI38" i="2"/>
  <c r="BD40" i="2"/>
  <c r="BD46" i="2"/>
  <c r="BJ47" i="2"/>
  <c r="BI50" i="2"/>
  <c r="BD52" i="2"/>
  <c r="BJ53" i="2"/>
  <c r="BI56" i="2"/>
  <c r="BD58" i="2"/>
  <c r="BJ59" i="2"/>
  <c r="BI62" i="2"/>
  <c r="BD64" i="2"/>
  <c r="BJ65" i="2"/>
  <c r="BI68" i="2"/>
  <c r="BD70" i="2"/>
  <c r="BJ71" i="2"/>
  <c r="BI74" i="2"/>
  <c r="BH81" i="2"/>
  <c r="BG81" i="2"/>
  <c r="BH82" i="2"/>
  <c r="BF87" i="2"/>
  <c r="BD89" i="2"/>
  <c r="BG95" i="2"/>
  <c r="BH98" i="2"/>
  <c r="BJ105" i="2"/>
  <c r="BG107" i="2"/>
  <c r="BH111" i="2"/>
  <c r="BG111" i="2"/>
  <c r="BF111" i="2"/>
  <c r="BH116" i="2"/>
  <c r="BF118" i="2"/>
  <c r="BJ129" i="2"/>
  <c r="BG131" i="2"/>
  <c r="BH135" i="2"/>
  <c r="BG135" i="2"/>
  <c r="BF135" i="2"/>
  <c r="BH140" i="2"/>
  <c r="BF142" i="2"/>
  <c r="BH154" i="2"/>
  <c r="BG154" i="2"/>
  <c r="BC159" i="2"/>
  <c r="BH167" i="2"/>
  <c r="BG167" i="2"/>
  <c r="BF167" i="2"/>
  <c r="BH189" i="2"/>
  <c r="BG189" i="2"/>
  <c r="BF189" i="2"/>
  <c r="BF11" i="2"/>
  <c r="BE44" i="2"/>
  <c r="BC44" i="2"/>
  <c r="BC5" i="2"/>
  <c r="BD5" i="2"/>
  <c r="BI7" i="2"/>
  <c r="BE10" i="2"/>
  <c r="BE5" i="2"/>
  <c r="BF9" i="2"/>
  <c r="BI9" i="2" s="1"/>
  <c r="BJ9" i="2" s="1"/>
  <c r="BI10" i="2"/>
  <c r="BE13" i="2"/>
  <c r="BH14" i="2"/>
  <c r="BJ16" i="2"/>
  <c r="BI19" i="2"/>
  <c r="BE28" i="2"/>
  <c r="BJ32" i="2"/>
  <c r="BE34" i="2"/>
  <c r="BJ38" i="2"/>
  <c r="BE40" i="2"/>
  <c r="BJ44" i="2"/>
  <c r="BE46" i="2"/>
  <c r="BJ50" i="2"/>
  <c r="BE52" i="2"/>
  <c r="BJ56" i="2"/>
  <c r="BE58" i="2"/>
  <c r="BJ62" i="2"/>
  <c r="BE64" i="2"/>
  <c r="BJ68" i="2"/>
  <c r="BE70" i="2"/>
  <c r="BJ74" i="2"/>
  <c r="BF79" i="2"/>
  <c r="BC81" i="2"/>
  <c r="BC83" i="2"/>
  <c r="BI83" i="2"/>
  <c r="BJ85" i="2"/>
  <c r="BI87" i="2"/>
  <c r="BE89" i="2"/>
  <c r="BD92" i="2"/>
  <c r="BJ98" i="2"/>
  <c r="BF100" i="2"/>
  <c r="BJ106" i="2"/>
  <c r="BH107" i="2"/>
  <c r="BC111" i="2"/>
  <c r="BJ116" i="2"/>
  <c r="BI122" i="2"/>
  <c r="BE122" i="2"/>
  <c r="BD122" i="2"/>
  <c r="BC122" i="2"/>
  <c r="BJ130" i="2"/>
  <c r="BH131" i="2"/>
  <c r="BC135" i="2"/>
  <c r="BJ140" i="2"/>
  <c r="BI146" i="2"/>
  <c r="BE146" i="2"/>
  <c r="BD146" i="2"/>
  <c r="BC146" i="2"/>
  <c r="BE159" i="2"/>
  <c r="BC167" i="2"/>
  <c r="BD171" i="2"/>
  <c r="BI171" i="2"/>
  <c r="BE171" i="2"/>
  <c r="BC171" i="2"/>
  <c r="BJ19" i="2"/>
  <c r="BI86" i="2"/>
  <c r="BE86" i="2"/>
  <c r="BC86" i="2"/>
  <c r="BJ87" i="2"/>
  <c r="BJ95" i="2"/>
  <c r="BI99" i="2"/>
  <c r="BE99" i="2"/>
  <c r="BH106" i="2"/>
  <c r="BG106" i="2"/>
  <c r="BI117" i="2"/>
  <c r="BE117" i="2"/>
  <c r="BG122" i="2"/>
  <c r="BF122" i="2"/>
  <c r="BH130" i="2"/>
  <c r="BG130" i="2"/>
  <c r="BI141" i="2"/>
  <c r="BE141" i="2"/>
  <c r="BG146" i="2"/>
  <c r="BF146" i="2"/>
  <c r="BI157" i="2"/>
  <c r="BH177" i="2"/>
  <c r="BG177" i="2"/>
  <c r="BF177" i="2"/>
  <c r="BD185" i="2"/>
  <c r="BJ185" i="2"/>
  <c r="BI185" i="2"/>
  <c r="BE185" i="2"/>
  <c r="BC185" i="2"/>
  <c r="BI175" i="2"/>
  <c r="BJ195" i="2"/>
  <c r="BJ213" i="2"/>
  <c r="BE231" i="2"/>
  <c r="BD231" i="2"/>
  <c r="BJ234" i="2"/>
  <c r="BE324" i="2"/>
  <c r="BD324" i="2"/>
  <c r="BI324" i="2"/>
  <c r="BC360" i="2"/>
  <c r="BE360" i="2"/>
  <c r="BD360" i="2"/>
  <c r="BJ360" i="2"/>
  <c r="BG362" i="2"/>
  <c r="BH362" i="2"/>
  <c r="BH372" i="2"/>
  <c r="BG372" i="2"/>
  <c r="BE237" i="2"/>
  <c r="BD237" i="2"/>
  <c r="BJ240" i="2"/>
  <c r="BJ282" i="2"/>
  <c r="BI282" i="2"/>
  <c r="BE285" i="2"/>
  <c r="BD285" i="2"/>
  <c r="BC285" i="2"/>
  <c r="BI293" i="2"/>
  <c r="BD293" i="2"/>
  <c r="BJ306" i="2"/>
  <c r="BI306" i="2"/>
  <c r="BE309" i="2"/>
  <c r="BD309" i="2"/>
  <c r="BC309" i="2"/>
  <c r="BJ335" i="2"/>
  <c r="BI335" i="2"/>
  <c r="BH354" i="2"/>
  <c r="BG354" i="2"/>
  <c r="BH390" i="2"/>
  <c r="BG390" i="2"/>
  <c r="BF390" i="2"/>
  <c r="BE243" i="2"/>
  <c r="BD243" i="2"/>
  <c r="BH293" i="2"/>
  <c r="BG293" i="2"/>
  <c r="BE319" i="2"/>
  <c r="BD319" i="2"/>
  <c r="BC319" i="2"/>
  <c r="BC196" i="2"/>
  <c r="BC214" i="2"/>
  <c r="BC224" i="2"/>
  <c r="BJ224" i="2"/>
  <c r="BF231" i="2"/>
  <c r="BC237" i="2"/>
  <c r="BC240" i="2"/>
  <c r="BE249" i="2"/>
  <c r="BD249" i="2"/>
  <c r="BJ252" i="2"/>
  <c r="BC262" i="2"/>
  <c r="BC282" i="2"/>
  <c r="BF285" i="2"/>
  <c r="BC293" i="2"/>
  <c r="BC306" i="2"/>
  <c r="BH330" i="2"/>
  <c r="BF330" i="2"/>
  <c r="BF333" i="2"/>
  <c r="BG333" i="2"/>
  <c r="BC335" i="2"/>
  <c r="BD350" i="2"/>
  <c r="BJ350" i="2"/>
  <c r="BI350" i="2"/>
  <c r="BE350" i="2"/>
  <c r="BE379" i="2"/>
  <c r="BJ379" i="2"/>
  <c r="BI379" i="2"/>
  <c r="BD379" i="2"/>
  <c r="BC379" i="2"/>
  <c r="BD196" i="2"/>
  <c r="BC199" i="2"/>
  <c r="BC203" i="2"/>
  <c r="BF207" i="2"/>
  <c r="BC210" i="2"/>
  <c r="BD214" i="2"/>
  <c r="BC217" i="2"/>
  <c r="BC221" i="2"/>
  <c r="BI227" i="2"/>
  <c r="BD227" i="2"/>
  <c r="BC230" i="2"/>
  <c r="BJ230" i="2"/>
  <c r="BG231" i="2"/>
  <c r="BF237" i="2"/>
  <c r="BD240" i="2"/>
  <c r="BC243" i="2"/>
  <c r="BC246" i="2"/>
  <c r="BE255" i="2"/>
  <c r="BD255" i="2"/>
  <c r="BD262" i="2"/>
  <c r="BC268" i="2"/>
  <c r="BC274" i="2"/>
  <c r="BJ276" i="2"/>
  <c r="BI276" i="2"/>
  <c r="BE279" i="2"/>
  <c r="BD279" i="2"/>
  <c r="BC279" i="2"/>
  <c r="BD282" i="2"/>
  <c r="BI287" i="2"/>
  <c r="BD287" i="2"/>
  <c r="BE293" i="2"/>
  <c r="BC298" i="2"/>
  <c r="BJ300" i="2"/>
  <c r="BI300" i="2"/>
  <c r="BE303" i="2"/>
  <c r="BD303" i="2"/>
  <c r="BC303" i="2"/>
  <c r="BD306" i="2"/>
  <c r="BI311" i="2"/>
  <c r="BD311" i="2"/>
  <c r="BJ321" i="2"/>
  <c r="BI321" i="2"/>
  <c r="BE321" i="2"/>
  <c r="BE328" i="2"/>
  <c r="BD328" i="2"/>
  <c r="BC328" i="2"/>
  <c r="BD335" i="2"/>
  <c r="BE337" i="2"/>
  <c r="BD337" i="2"/>
  <c r="BC337" i="2"/>
  <c r="BE343" i="2"/>
  <c r="BJ343" i="2"/>
  <c r="BI343" i="2"/>
  <c r="BF354" i="2"/>
  <c r="BI101" i="2"/>
  <c r="BI107" i="2"/>
  <c r="BI113" i="2"/>
  <c r="BI119" i="2"/>
  <c r="BI125" i="2"/>
  <c r="BI131" i="2"/>
  <c r="BI137" i="2"/>
  <c r="BI143" i="2"/>
  <c r="BI149" i="2"/>
  <c r="BI155" i="2"/>
  <c r="BJ160" i="2"/>
  <c r="BI173" i="2"/>
  <c r="BJ178" i="2"/>
  <c r="BI186" i="2"/>
  <c r="BC188" i="2"/>
  <c r="BJ190" i="2"/>
  <c r="BI193" i="2"/>
  <c r="BE196" i="2"/>
  <c r="BJ197" i="2"/>
  <c r="BD199" i="2"/>
  <c r="BE203" i="2"/>
  <c r="BI204" i="2"/>
  <c r="BC206" i="2"/>
  <c r="BG207" i="2"/>
  <c r="BJ208" i="2"/>
  <c r="BD210" i="2"/>
  <c r="BI211" i="2"/>
  <c r="BE214" i="2"/>
  <c r="BJ215" i="2"/>
  <c r="BD217" i="2"/>
  <c r="BE221" i="2"/>
  <c r="BI222" i="2"/>
  <c r="BD224" i="2"/>
  <c r="BH228" i="2"/>
  <c r="BI233" i="2"/>
  <c r="BD233" i="2"/>
  <c r="BG234" i="2"/>
  <c r="BC236" i="2"/>
  <c r="BJ236" i="2"/>
  <c r="BG237" i="2"/>
  <c r="BJ238" i="2"/>
  <c r="BE240" i="2"/>
  <c r="BJ241" i="2"/>
  <c r="BF243" i="2"/>
  <c r="BD246" i="2"/>
  <c r="BC249" i="2"/>
  <c r="BC252" i="2"/>
  <c r="BG253" i="2"/>
  <c r="BF259" i="2"/>
  <c r="BE261" i="2"/>
  <c r="BD261" i="2"/>
  <c r="BE262" i="2"/>
  <c r="BJ264" i="2"/>
  <c r="BD268" i="2"/>
  <c r="BJ269" i="2"/>
  <c r="BD274" i="2"/>
  <c r="BG277" i="2"/>
  <c r="BE282" i="2"/>
  <c r="BH287" i="2"/>
  <c r="BG287" i="2"/>
  <c r="BF293" i="2"/>
  <c r="BD298" i="2"/>
  <c r="BG301" i="2"/>
  <c r="BE306" i="2"/>
  <c r="BH311" i="2"/>
  <c r="BG311" i="2"/>
  <c r="BJ316" i="2"/>
  <c r="BI316" i="2"/>
  <c r="BD316" i="2"/>
  <c r="BI317" i="2"/>
  <c r="BF321" i="2"/>
  <c r="BH321" i="2"/>
  <c r="BJ324" i="2"/>
  <c r="BE335" i="2"/>
  <c r="BJ339" i="2"/>
  <c r="BI339" i="2"/>
  <c r="BE339" i="2"/>
  <c r="BC350" i="2"/>
  <c r="BE361" i="2"/>
  <c r="BJ361" i="2"/>
  <c r="BI361" i="2"/>
  <c r="BC361" i="2"/>
  <c r="BI164" i="2"/>
  <c r="BC175" i="2"/>
  <c r="BI182" i="2"/>
  <c r="BD188" i="2"/>
  <c r="BC195" i="2"/>
  <c r="BE199" i="2"/>
  <c r="BF203" i="2"/>
  <c r="BD206" i="2"/>
  <c r="BE210" i="2"/>
  <c r="BC213" i="2"/>
  <c r="BE217" i="2"/>
  <c r="BF221" i="2"/>
  <c r="BE224" i="2"/>
  <c r="BC227" i="2"/>
  <c r="BD230" i="2"/>
  <c r="BI231" i="2"/>
  <c r="BH234" i="2"/>
  <c r="BI239" i="2"/>
  <c r="BD239" i="2"/>
  <c r="BG240" i="2"/>
  <c r="BC242" i="2"/>
  <c r="BJ242" i="2"/>
  <c r="BG243" i="2"/>
  <c r="BE246" i="2"/>
  <c r="BF249" i="2"/>
  <c r="BD252" i="2"/>
  <c r="BC255" i="2"/>
  <c r="BC258" i="2"/>
  <c r="BG259" i="2"/>
  <c r="BF265" i="2"/>
  <c r="BE267" i="2"/>
  <c r="BD267" i="2"/>
  <c r="BE268" i="2"/>
  <c r="BC276" i="2"/>
  <c r="BG282" i="2"/>
  <c r="BI285" i="2"/>
  <c r="BC287" i="2"/>
  <c r="BJ293" i="2"/>
  <c r="BC300" i="2"/>
  <c r="BG306" i="2"/>
  <c r="BI309" i="2"/>
  <c r="BC311" i="2"/>
  <c r="BH316" i="2"/>
  <c r="BG316" i="2"/>
  <c r="BC321" i="2"/>
  <c r="BI325" i="2"/>
  <c r="BD325" i="2"/>
  <c r="BF326" i="2"/>
  <c r="BH333" i="2"/>
  <c r="BF339" i="2"/>
  <c r="BH339" i="2"/>
  <c r="BG339" i="2"/>
  <c r="BC343" i="2"/>
  <c r="BI357" i="2"/>
  <c r="BJ357" i="2"/>
  <c r="BE357" i="2"/>
  <c r="BD357" i="2"/>
  <c r="BH371" i="2"/>
  <c r="BG371" i="2"/>
  <c r="BF371" i="2"/>
  <c r="BC25" i="2"/>
  <c r="BC31" i="2"/>
  <c r="BC37" i="2"/>
  <c r="BC43" i="2"/>
  <c r="BC49" i="2"/>
  <c r="BC55" i="2"/>
  <c r="BC61" i="2"/>
  <c r="BC67" i="2"/>
  <c r="BC73" i="2"/>
  <c r="BI76" i="2"/>
  <c r="BC79" i="2"/>
  <c r="BI82" i="2"/>
  <c r="BC85" i="2"/>
  <c r="BI88" i="2"/>
  <c r="BC91" i="2"/>
  <c r="BI94" i="2"/>
  <c r="BC97" i="2"/>
  <c r="BI100" i="2"/>
  <c r="BC103" i="2"/>
  <c r="BI106" i="2"/>
  <c r="BC109" i="2"/>
  <c r="BI112" i="2"/>
  <c r="BC115" i="2"/>
  <c r="BI118" i="2"/>
  <c r="BC121" i="2"/>
  <c r="BI124" i="2"/>
  <c r="BC127" i="2"/>
  <c r="BI130" i="2"/>
  <c r="BC133" i="2"/>
  <c r="BI136" i="2"/>
  <c r="BC139" i="2"/>
  <c r="BI142" i="2"/>
  <c r="BC145" i="2"/>
  <c r="BI148" i="2"/>
  <c r="BC151" i="2"/>
  <c r="BI154" i="2"/>
  <c r="BC166" i="2"/>
  <c r="BD175" i="2"/>
  <c r="BI177" i="2"/>
  <c r="BC184" i="2"/>
  <c r="BE188" i="2"/>
  <c r="BI189" i="2"/>
  <c r="BG192" i="2"/>
  <c r="BE195" i="2"/>
  <c r="BF199" i="2"/>
  <c r="BI200" i="2"/>
  <c r="BC202" i="2"/>
  <c r="BG203" i="2"/>
  <c r="BE206" i="2"/>
  <c r="BI207" i="2"/>
  <c r="BG210" i="2"/>
  <c r="BE213" i="2"/>
  <c r="BF217" i="2"/>
  <c r="BI218" i="2"/>
  <c r="BC220" i="2"/>
  <c r="BG221" i="2"/>
  <c r="BE227" i="2"/>
  <c r="BE230" i="2"/>
  <c r="BJ231" i="2"/>
  <c r="BC233" i="2"/>
  <c r="BI234" i="2"/>
  <c r="BD236" i="2"/>
  <c r="BI237" i="2"/>
  <c r="BH240" i="2"/>
  <c r="BI245" i="2"/>
  <c r="BD245" i="2"/>
  <c r="BG246" i="2"/>
  <c r="BC248" i="2"/>
  <c r="BJ248" i="2"/>
  <c r="BG249" i="2"/>
  <c r="BE252" i="2"/>
  <c r="BJ253" i="2"/>
  <c r="BF255" i="2"/>
  <c r="BI256" i="2"/>
  <c r="BD258" i="2"/>
  <c r="BC261" i="2"/>
  <c r="BC264" i="2"/>
  <c r="BG265" i="2"/>
  <c r="BF271" i="2"/>
  <c r="BE273" i="2"/>
  <c r="BD273" i="2"/>
  <c r="BC273" i="2"/>
  <c r="BD276" i="2"/>
  <c r="BJ277" i="2"/>
  <c r="BG279" i="2"/>
  <c r="BI281" i="2"/>
  <c r="BD281" i="2"/>
  <c r="BH282" i="2"/>
  <c r="BJ285" i="2"/>
  <c r="BE287" i="2"/>
  <c r="BC292" i="2"/>
  <c r="BJ294" i="2"/>
  <c r="BI294" i="2"/>
  <c r="BF295" i="2"/>
  <c r="BE297" i="2"/>
  <c r="BD297" i="2"/>
  <c r="BC297" i="2"/>
  <c r="BD300" i="2"/>
  <c r="BJ301" i="2"/>
  <c r="BG303" i="2"/>
  <c r="BI305" i="2"/>
  <c r="BD305" i="2"/>
  <c r="BH306" i="2"/>
  <c r="BJ309" i="2"/>
  <c r="BE311" i="2"/>
  <c r="BC316" i="2"/>
  <c r="BI319" i="2"/>
  <c r="BD321" i="2"/>
  <c r="BH326" i="2"/>
  <c r="BG330" i="2"/>
  <c r="BC339" i="2"/>
  <c r="BD343" i="2"/>
  <c r="BF351" i="2"/>
  <c r="BG351" i="2"/>
  <c r="BH353" i="2"/>
  <c r="BG353" i="2"/>
  <c r="BF353" i="2"/>
  <c r="BD361" i="2"/>
  <c r="BC161" i="2"/>
  <c r="BC170" i="2"/>
  <c r="BJ177" i="2"/>
  <c r="BC179" i="2"/>
  <c r="BF180" i="2"/>
  <c r="BI181" i="2"/>
  <c r="BC187" i="2"/>
  <c r="BJ189" i="2"/>
  <c r="BC191" i="2"/>
  <c r="BH192" i="2"/>
  <c r="BI196" i="2"/>
  <c r="BC198" i="2"/>
  <c r="BG199" i="2"/>
  <c r="BI203" i="2"/>
  <c r="BC205" i="2"/>
  <c r="BJ207" i="2"/>
  <c r="BC209" i="2"/>
  <c r="BH210" i="2"/>
  <c r="BI214" i="2"/>
  <c r="BC216" i="2"/>
  <c r="BG217" i="2"/>
  <c r="BI221" i="2"/>
  <c r="BC223" i="2"/>
  <c r="BF227" i="2"/>
  <c r="BE233" i="2"/>
  <c r="BE236" i="2"/>
  <c r="BJ237" i="2"/>
  <c r="BC239" i="2"/>
  <c r="BI240" i="2"/>
  <c r="BD242" i="2"/>
  <c r="BI243" i="2"/>
  <c r="BH246" i="2"/>
  <c r="BI251" i="2"/>
  <c r="BD251" i="2"/>
  <c r="BG252" i="2"/>
  <c r="BC254" i="2"/>
  <c r="BJ254" i="2"/>
  <c r="BE258" i="2"/>
  <c r="BJ259" i="2"/>
  <c r="BF261" i="2"/>
  <c r="BI262" i="2"/>
  <c r="BD264" i="2"/>
  <c r="BC267" i="2"/>
  <c r="BC270" i="2"/>
  <c r="BG271" i="2"/>
  <c r="BI274" i="2"/>
  <c r="BE276" i="2"/>
  <c r="BH281" i="2"/>
  <c r="BG281" i="2"/>
  <c r="BF287" i="2"/>
  <c r="BD292" i="2"/>
  <c r="BG295" i="2"/>
  <c r="BI298" i="2"/>
  <c r="BE300" i="2"/>
  <c r="BH305" i="2"/>
  <c r="BG305" i="2"/>
  <c r="BF311" i="2"/>
  <c r="BE316" i="2"/>
  <c r="BJ319" i="2"/>
  <c r="BG321" i="2"/>
  <c r="BC325" i="2"/>
  <c r="BI328" i="2"/>
  <c r="BJ333" i="2"/>
  <c r="BD339" i="2"/>
  <c r="BC357" i="2"/>
  <c r="BG180" i="2"/>
  <c r="BE191" i="2"/>
  <c r="BD198" i="2"/>
  <c r="BI199" i="2"/>
  <c r="BJ203" i="2"/>
  <c r="BD205" i="2"/>
  <c r="BE209" i="2"/>
  <c r="BI210" i="2"/>
  <c r="BD216" i="2"/>
  <c r="BI217" i="2"/>
  <c r="BJ221" i="2"/>
  <c r="BD223" i="2"/>
  <c r="BF233" i="2"/>
  <c r="BE239" i="2"/>
  <c r="BE242" i="2"/>
  <c r="BJ243" i="2"/>
  <c r="BI246" i="2"/>
  <c r="BI249" i="2"/>
  <c r="BH252" i="2"/>
  <c r="BI257" i="2"/>
  <c r="BD257" i="2"/>
  <c r="BC260" i="2"/>
  <c r="BJ260" i="2"/>
  <c r="BG261" i="2"/>
  <c r="BJ265" i="2"/>
  <c r="BI268" i="2"/>
  <c r="BD270" i="2"/>
  <c r="BJ274" i="2"/>
  <c r="BI279" i="2"/>
  <c r="BJ287" i="2"/>
  <c r="BJ298" i="2"/>
  <c r="BI303" i="2"/>
  <c r="BJ311" i="2"/>
  <c r="BF316" i="2"/>
  <c r="BD320" i="2"/>
  <c r="BE320" i="2"/>
  <c r="BE325" i="2"/>
  <c r="BJ328" i="2"/>
  <c r="BJ334" i="2"/>
  <c r="BI334" i="2"/>
  <c r="BD334" i="2"/>
  <c r="BI337" i="2"/>
  <c r="BE216" i="2"/>
  <c r="BI224" i="2"/>
  <c r="BJ227" i="2"/>
  <c r="BG233" i="2"/>
  <c r="BJ249" i="2"/>
  <c r="BI252" i="2"/>
  <c r="BI255" i="2"/>
  <c r="BI263" i="2"/>
  <c r="BD263" i="2"/>
  <c r="BG264" i="2"/>
  <c r="BC266" i="2"/>
  <c r="BJ266" i="2"/>
  <c r="BE270" i="2"/>
  <c r="BJ271" i="2"/>
  <c r="BI275" i="2"/>
  <c r="BD275" i="2"/>
  <c r="BJ279" i="2"/>
  <c r="BJ288" i="2"/>
  <c r="BI288" i="2"/>
  <c r="BF289" i="2"/>
  <c r="BE291" i="2"/>
  <c r="BD291" i="2"/>
  <c r="BC291" i="2"/>
  <c r="BJ295" i="2"/>
  <c r="BI299" i="2"/>
  <c r="BD299" i="2"/>
  <c r="BJ303" i="2"/>
  <c r="BJ312" i="2"/>
  <c r="BI312" i="2"/>
  <c r="BF313" i="2"/>
  <c r="BJ329" i="2"/>
  <c r="BE329" i="2"/>
  <c r="BC329" i="2"/>
  <c r="BH334" i="2"/>
  <c r="BG334" i="2"/>
  <c r="BF334" i="2"/>
  <c r="BJ337" i="2"/>
  <c r="BH340" i="2"/>
  <c r="BJ340" i="2"/>
  <c r="BH358" i="2"/>
  <c r="BJ358" i="2"/>
  <c r="BF358" i="2"/>
  <c r="BJ364" i="2"/>
  <c r="BI364" i="2"/>
  <c r="BE364" i="2"/>
  <c r="BD364" i="2"/>
  <c r="BH166" i="2"/>
  <c r="BJ168" i="2"/>
  <c r="BI188" i="2"/>
  <c r="BI195" i="2"/>
  <c r="BI206" i="2"/>
  <c r="BI213" i="2"/>
  <c r="BE225" i="2"/>
  <c r="BD225" i="2"/>
  <c r="BJ228" i="2"/>
  <c r="BI230" i="2"/>
  <c r="BJ233" i="2"/>
  <c r="BJ255" i="2"/>
  <c r="BC257" i="2"/>
  <c r="BI258" i="2"/>
  <c r="BD260" i="2"/>
  <c r="BI261" i="2"/>
  <c r="BH264" i="2"/>
  <c r="BI269" i="2"/>
  <c r="BD269" i="2"/>
  <c r="BH275" i="2"/>
  <c r="BG275" i="2"/>
  <c r="BF281" i="2"/>
  <c r="BD286" i="2"/>
  <c r="BG289" i="2"/>
  <c r="BI292" i="2"/>
  <c r="BE294" i="2"/>
  <c r="BH299" i="2"/>
  <c r="BG299" i="2"/>
  <c r="BF305" i="2"/>
  <c r="BD310" i="2"/>
  <c r="BG313" i="2"/>
  <c r="BF315" i="2"/>
  <c r="BG315" i="2"/>
  <c r="BC320" i="2"/>
  <c r="BH329" i="2"/>
  <c r="BG329" i="2"/>
  <c r="BF329" i="2"/>
  <c r="BC334" i="2"/>
  <c r="BD338" i="2"/>
  <c r="BE338" i="2"/>
  <c r="BJ338" i="2"/>
  <c r="BC342" i="2"/>
  <c r="BE342" i="2"/>
  <c r="BD342" i="2"/>
  <c r="BJ342" i="2"/>
  <c r="BJ346" i="2"/>
  <c r="BI346" i="2"/>
  <c r="BE346" i="2"/>
  <c r="BD346" i="2"/>
  <c r="BH351" i="2"/>
  <c r="BI356" i="2"/>
  <c r="BI374" i="2"/>
  <c r="BJ378" i="2"/>
  <c r="BC390" i="2"/>
  <c r="BD390" i="2"/>
  <c r="BC414" i="2"/>
  <c r="BI414" i="2"/>
  <c r="BD414" i="2"/>
  <c r="BG422" i="2"/>
  <c r="BH422" i="2"/>
  <c r="BI429" i="2"/>
  <c r="BE429" i="2"/>
  <c r="BC429" i="2"/>
  <c r="BJ429" i="2"/>
  <c r="BH436" i="2"/>
  <c r="BG436" i="2"/>
  <c r="BG449" i="2"/>
  <c r="BF449" i="2"/>
  <c r="BH462" i="2"/>
  <c r="BG462" i="2"/>
  <c r="I23" i="3"/>
  <c r="H36" i="3"/>
  <c r="F36" i="3"/>
  <c r="E36" i="3"/>
  <c r="I36" i="3"/>
  <c r="C36" i="3"/>
  <c r="M36" i="3"/>
  <c r="L36" i="3"/>
  <c r="K36" i="3"/>
  <c r="D36" i="3"/>
  <c r="H45" i="3"/>
  <c r="F45" i="3"/>
  <c r="E45" i="3"/>
  <c r="I45" i="3"/>
  <c r="C45" i="3"/>
  <c r="M45" i="3"/>
  <c r="L45" i="3"/>
  <c r="K45" i="3"/>
  <c r="D45" i="3"/>
  <c r="H54" i="3"/>
  <c r="F54" i="3"/>
  <c r="E54" i="3"/>
  <c r="I54" i="3"/>
  <c r="C54" i="3"/>
  <c r="M54" i="3"/>
  <c r="L54" i="3"/>
  <c r="K54" i="3"/>
  <c r="D54" i="3"/>
  <c r="BD404" i="2"/>
  <c r="BC404" i="2"/>
  <c r="BG445" i="2"/>
  <c r="BH445" i="2"/>
  <c r="BH474" i="2"/>
  <c r="BF474" i="2"/>
  <c r="BH499" i="2"/>
  <c r="BF499" i="2"/>
  <c r="BG502" i="2"/>
  <c r="BH502" i="2"/>
  <c r="F114" i="3"/>
  <c r="E114" i="3"/>
  <c r="C114" i="3"/>
  <c r="I114" i="3"/>
  <c r="G114" i="3"/>
  <c r="D114" i="3"/>
  <c r="M114" i="3"/>
  <c r="L114" i="3"/>
  <c r="J114" i="3"/>
  <c r="K114" i="3"/>
  <c r="H114" i="3"/>
  <c r="D159" i="3"/>
  <c r="L159" i="3"/>
  <c r="F159" i="3"/>
  <c r="C159" i="3"/>
  <c r="I159" i="3"/>
  <c r="H159" i="3"/>
  <c r="E159" i="3"/>
  <c r="M159" i="3"/>
  <c r="K159" i="3"/>
  <c r="J159" i="3"/>
  <c r="G159" i="3"/>
  <c r="D166" i="3"/>
  <c r="L166" i="3"/>
  <c r="F166" i="3"/>
  <c r="M166" i="3"/>
  <c r="E166" i="3"/>
  <c r="C166" i="3"/>
  <c r="K166" i="3"/>
  <c r="J166" i="3"/>
  <c r="I166" i="3"/>
  <c r="H166" i="3"/>
  <c r="G166" i="3"/>
  <c r="J286" i="3"/>
  <c r="I286" i="3"/>
  <c r="D286" i="3"/>
  <c r="G286" i="3"/>
  <c r="C286" i="3"/>
  <c r="L286" i="3"/>
  <c r="K286" i="3"/>
  <c r="F286" i="3"/>
  <c r="M286" i="3"/>
  <c r="H286" i="3"/>
  <c r="E286" i="3"/>
  <c r="J316" i="3"/>
  <c r="I316" i="3"/>
  <c r="D316" i="3"/>
  <c r="L316" i="3"/>
  <c r="G316" i="3"/>
  <c r="C316" i="3"/>
  <c r="M316" i="3"/>
  <c r="K316" i="3"/>
  <c r="H316" i="3"/>
  <c r="F316" i="3"/>
  <c r="E316" i="3"/>
  <c r="BG404" i="2"/>
  <c r="BH404" i="2"/>
  <c r="BH406" i="2"/>
  <c r="BG406" i="2"/>
  <c r="BC426" i="2"/>
  <c r="BI426" i="2"/>
  <c r="BD426" i="2"/>
  <c r="BG434" i="2"/>
  <c r="BH434" i="2"/>
  <c r="BI442" i="2"/>
  <c r="BE442" i="2"/>
  <c r="BC442" i="2"/>
  <c r="BH456" i="2"/>
  <c r="BG456" i="2"/>
  <c r="BI467" i="2"/>
  <c r="BE467" i="2"/>
  <c r="BD467" i="2"/>
  <c r="BE472" i="2"/>
  <c r="BD472" i="2"/>
  <c r="BI472" i="2"/>
  <c r="BC472" i="2"/>
  <c r="BI480" i="2"/>
  <c r="BJ480" i="2"/>
  <c r="BE480" i="2"/>
  <c r="BC480" i="2"/>
  <c r="BF502" i="2"/>
  <c r="H32" i="3"/>
  <c r="F32" i="3"/>
  <c r="E32" i="3"/>
  <c r="I32" i="3"/>
  <c r="M32" i="3"/>
  <c r="L32" i="3"/>
  <c r="K32" i="3"/>
  <c r="G32" i="3"/>
  <c r="D32" i="3"/>
  <c r="C32" i="3"/>
  <c r="H41" i="3"/>
  <c r="F41" i="3"/>
  <c r="E41" i="3"/>
  <c r="I41" i="3"/>
  <c r="M41" i="3"/>
  <c r="L41" i="3"/>
  <c r="K41" i="3"/>
  <c r="G41" i="3"/>
  <c r="D41" i="3"/>
  <c r="C41" i="3"/>
  <c r="H50" i="3"/>
  <c r="F50" i="3"/>
  <c r="E50" i="3"/>
  <c r="I50" i="3"/>
  <c r="M50" i="3"/>
  <c r="L50" i="3"/>
  <c r="K50" i="3"/>
  <c r="G50" i="3"/>
  <c r="D50" i="3"/>
  <c r="C50" i="3"/>
  <c r="H59" i="3"/>
  <c r="F59" i="3"/>
  <c r="E59" i="3"/>
  <c r="I59" i="3"/>
  <c r="M59" i="3"/>
  <c r="L59" i="3"/>
  <c r="K59" i="3"/>
  <c r="G59" i="3"/>
  <c r="D59" i="3"/>
  <c r="C59" i="3"/>
  <c r="BJ353" i="2"/>
  <c r="BG369" i="2"/>
  <c r="BJ371" i="2"/>
  <c r="BF376" i="2"/>
  <c r="BH380" i="2"/>
  <c r="BG387" i="2"/>
  <c r="BD398" i="2"/>
  <c r="BC398" i="2"/>
  <c r="BE404" i="2"/>
  <c r="BC406" i="2"/>
  <c r="BI411" i="2"/>
  <c r="BE411" i="2"/>
  <c r="BC411" i="2"/>
  <c r="BJ411" i="2"/>
  <c r="BF414" i="2"/>
  <c r="BG429" i="2"/>
  <c r="BH442" i="2"/>
  <c r="BG442" i="2"/>
  <c r="BF445" i="2"/>
  <c r="BI450" i="2"/>
  <c r="BJ450" i="2"/>
  <c r="BE450" i="2"/>
  <c r="BC450" i="2"/>
  <c r="BE454" i="2"/>
  <c r="BD454" i="2"/>
  <c r="BJ454" i="2"/>
  <c r="BI454" i="2"/>
  <c r="BC454" i="2"/>
  <c r="BH480" i="2"/>
  <c r="BG480" i="2"/>
  <c r="BI503" i="2"/>
  <c r="BC503" i="2"/>
  <c r="J32" i="3"/>
  <c r="H37" i="3"/>
  <c r="F37" i="3"/>
  <c r="E37" i="3"/>
  <c r="I37" i="3"/>
  <c r="K37" i="3"/>
  <c r="G37" i="3"/>
  <c r="D37" i="3"/>
  <c r="C37" i="3"/>
  <c r="L37" i="3"/>
  <c r="J41" i="3"/>
  <c r="H46" i="3"/>
  <c r="F46" i="3"/>
  <c r="E46" i="3"/>
  <c r="I46" i="3"/>
  <c r="K46" i="3"/>
  <c r="G46" i="3"/>
  <c r="D46" i="3"/>
  <c r="C46" i="3"/>
  <c r="L46" i="3"/>
  <c r="J50" i="3"/>
  <c r="H55" i="3"/>
  <c r="F55" i="3"/>
  <c r="E55" i="3"/>
  <c r="I55" i="3"/>
  <c r="K55" i="3"/>
  <c r="G55" i="3"/>
  <c r="D55" i="3"/>
  <c r="C55" i="3"/>
  <c r="L55" i="3"/>
  <c r="J59" i="3"/>
  <c r="BG398" i="2"/>
  <c r="BH398" i="2"/>
  <c r="BH400" i="2"/>
  <c r="BG400" i="2"/>
  <c r="BD406" i="2"/>
  <c r="BG414" i="2"/>
  <c r="BH418" i="2"/>
  <c r="BG418" i="2"/>
  <c r="BH429" i="2"/>
  <c r="BH450" i="2"/>
  <c r="BG450" i="2"/>
  <c r="BG476" i="2"/>
  <c r="BH476" i="2"/>
  <c r="BI486" i="2"/>
  <c r="BJ486" i="2"/>
  <c r="BD486" i="2"/>
  <c r="BG497" i="2"/>
  <c r="BF497" i="2"/>
  <c r="BJ497" i="2"/>
  <c r="H33" i="3"/>
  <c r="F33" i="3"/>
  <c r="E33" i="3"/>
  <c r="I33" i="3"/>
  <c r="C33" i="3"/>
  <c r="M33" i="3"/>
  <c r="L33" i="3"/>
  <c r="K33" i="3"/>
  <c r="D33" i="3"/>
  <c r="H42" i="3"/>
  <c r="F42" i="3"/>
  <c r="E42" i="3"/>
  <c r="I42" i="3"/>
  <c r="C42" i="3"/>
  <c r="M42" i="3"/>
  <c r="L42" i="3"/>
  <c r="K42" i="3"/>
  <c r="D42" i="3"/>
  <c r="H51" i="3"/>
  <c r="F51" i="3"/>
  <c r="E51" i="3"/>
  <c r="I51" i="3"/>
  <c r="C51" i="3"/>
  <c r="M51" i="3"/>
  <c r="L51" i="3"/>
  <c r="K51" i="3"/>
  <c r="D51" i="3"/>
  <c r="H60" i="3"/>
  <c r="F60" i="3"/>
  <c r="E60" i="3"/>
  <c r="I60" i="3"/>
  <c r="C60" i="3"/>
  <c r="M60" i="3"/>
  <c r="L60" i="3"/>
  <c r="K60" i="3"/>
  <c r="D60" i="3"/>
  <c r="F107" i="3"/>
  <c r="J107" i="3"/>
  <c r="H107" i="3"/>
  <c r="G107" i="3"/>
  <c r="D107" i="3"/>
  <c r="C107" i="3"/>
  <c r="M107" i="3"/>
  <c r="K107" i="3"/>
  <c r="L107" i="3"/>
  <c r="I107" i="3"/>
  <c r="E107" i="3"/>
  <c r="BJ272" i="2"/>
  <c r="BJ278" i="2"/>
  <c r="BJ284" i="2"/>
  <c r="BJ290" i="2"/>
  <c r="BJ296" i="2"/>
  <c r="BJ302" i="2"/>
  <c r="BJ308" i="2"/>
  <c r="BJ318" i="2"/>
  <c r="BJ327" i="2"/>
  <c r="BJ336" i="2"/>
  <c r="BJ344" i="2"/>
  <c r="BJ351" i="2"/>
  <c r="BJ362" i="2"/>
  <c r="BE368" i="2"/>
  <c r="BJ369" i="2"/>
  <c r="BD375" i="2"/>
  <c r="BJ380" i="2"/>
  <c r="BD382" i="2"/>
  <c r="BE386" i="2"/>
  <c r="BJ387" i="2"/>
  <c r="BD392" i="2"/>
  <c r="BC392" i="2"/>
  <c r="BE398" i="2"/>
  <c r="BC400" i="2"/>
  <c r="BI404" i="2"/>
  <c r="BF406" i="2"/>
  <c r="BC408" i="2"/>
  <c r="BI408" i="2"/>
  <c r="BD408" i="2"/>
  <c r="BD411" i="2"/>
  <c r="BH414" i="2"/>
  <c r="BG416" i="2"/>
  <c r="BH416" i="2"/>
  <c r="BC418" i="2"/>
  <c r="BI423" i="2"/>
  <c r="BE423" i="2"/>
  <c r="BC423" i="2"/>
  <c r="BJ423" i="2"/>
  <c r="BF426" i="2"/>
  <c r="BH438" i="2"/>
  <c r="BG440" i="2"/>
  <c r="BH440" i="2"/>
  <c r="BF442" i="2"/>
  <c r="BD450" i="2"/>
  <c r="BF454" i="2"/>
  <c r="BJ457" i="2"/>
  <c r="BI457" i="2"/>
  <c r="BE457" i="2"/>
  <c r="BC457" i="2"/>
  <c r="BG460" i="2"/>
  <c r="BF460" i="2"/>
  <c r="BG463" i="2"/>
  <c r="BH463" i="2"/>
  <c r="BG474" i="2"/>
  <c r="BF480" i="2"/>
  <c r="BE495" i="2"/>
  <c r="BC495" i="2"/>
  <c r="BD495" i="2"/>
  <c r="BI495" i="2"/>
  <c r="BG499" i="2"/>
  <c r="BD503" i="2"/>
  <c r="H27" i="3"/>
  <c r="F27" i="3"/>
  <c r="E27" i="3"/>
  <c r="J27" i="3"/>
  <c r="G27" i="3"/>
  <c r="D27" i="3"/>
  <c r="C27" i="3"/>
  <c r="K27" i="3"/>
  <c r="G33" i="3"/>
  <c r="M37" i="3"/>
  <c r="G42" i="3"/>
  <c r="M46" i="3"/>
  <c r="G51" i="3"/>
  <c r="M55" i="3"/>
  <c r="G60" i="3"/>
  <c r="H66" i="3"/>
  <c r="F66" i="3"/>
  <c r="E66" i="3"/>
  <c r="I66" i="3"/>
  <c r="C66" i="3"/>
  <c r="M66" i="3"/>
  <c r="L66" i="3"/>
  <c r="K66" i="3"/>
  <c r="J66" i="3"/>
  <c r="D66" i="3"/>
  <c r="BF350" i="2"/>
  <c r="BF368" i="2"/>
  <c r="BE375" i="2"/>
  <c r="BJ376" i="2"/>
  <c r="BD378" i="2"/>
  <c r="BE382" i="2"/>
  <c r="BG392" i="2"/>
  <c r="BH392" i="2"/>
  <c r="BH394" i="2"/>
  <c r="BG394" i="2"/>
  <c r="BF398" i="2"/>
  <c r="BD400" i="2"/>
  <c r="BJ404" i="2"/>
  <c r="BI406" i="2"/>
  <c r="BG411" i="2"/>
  <c r="BH430" i="2"/>
  <c r="BG430" i="2"/>
  <c r="BJ434" i="2"/>
  <c r="BJ438" i="2"/>
  <c r="BJ442" i="2"/>
  <c r="BF450" i="2"/>
  <c r="BH454" i="2"/>
  <c r="BH457" i="2"/>
  <c r="BG457" i="2"/>
  <c r="BJ467" i="2"/>
  <c r="BJ472" i="2"/>
  <c r="BG484" i="2"/>
  <c r="BF484" i="2"/>
  <c r="BC486" i="2"/>
  <c r="BH497" i="2"/>
  <c r="H19" i="3"/>
  <c r="F19" i="3"/>
  <c r="E19" i="3"/>
  <c r="J19" i="3"/>
  <c r="G19" i="3"/>
  <c r="D19" i="3"/>
  <c r="C19" i="3"/>
  <c r="K19" i="3"/>
  <c r="J33" i="3"/>
  <c r="H38" i="3"/>
  <c r="F38" i="3"/>
  <c r="E38" i="3"/>
  <c r="I38" i="3"/>
  <c r="M38" i="3"/>
  <c r="L38" i="3"/>
  <c r="K38" i="3"/>
  <c r="G38" i="3"/>
  <c r="D38" i="3"/>
  <c r="C38" i="3"/>
  <c r="J42" i="3"/>
  <c r="H47" i="3"/>
  <c r="F47" i="3"/>
  <c r="E47" i="3"/>
  <c r="I47" i="3"/>
  <c r="M47" i="3"/>
  <c r="L47" i="3"/>
  <c r="K47" i="3"/>
  <c r="G47" i="3"/>
  <c r="D47" i="3"/>
  <c r="C47" i="3"/>
  <c r="J51" i="3"/>
  <c r="H56" i="3"/>
  <c r="F56" i="3"/>
  <c r="E56" i="3"/>
  <c r="I56" i="3"/>
  <c r="M56" i="3"/>
  <c r="L56" i="3"/>
  <c r="K56" i="3"/>
  <c r="G56" i="3"/>
  <c r="D56" i="3"/>
  <c r="C56" i="3"/>
  <c r="J60" i="3"/>
  <c r="G66" i="3"/>
  <c r="BI326" i="2"/>
  <c r="BF346" i="2"/>
  <c r="BH350" i="2"/>
  <c r="BI354" i="2"/>
  <c r="BG357" i="2"/>
  <c r="BF364" i="2"/>
  <c r="BH368" i="2"/>
  <c r="BI372" i="2"/>
  <c r="BG375" i="2"/>
  <c r="BE378" i="2"/>
  <c r="BF382" i="2"/>
  <c r="BH386" i="2"/>
  <c r="BJ390" i="2"/>
  <c r="BI398" i="2"/>
  <c r="BE400" i="2"/>
  <c r="BI405" i="2"/>
  <c r="BE405" i="2"/>
  <c r="BJ405" i="2"/>
  <c r="BJ406" i="2"/>
  <c r="BH411" i="2"/>
  <c r="BF418" i="2"/>
  <c r="BC420" i="2"/>
  <c r="BI420" i="2"/>
  <c r="BD420" i="2"/>
  <c r="BG428" i="2"/>
  <c r="BH428" i="2"/>
  <c r="BJ461" i="2"/>
  <c r="BI461" i="2"/>
  <c r="BE461" i="2"/>
  <c r="BC461" i="2"/>
  <c r="BE486" i="2"/>
  <c r="BI498" i="2"/>
  <c r="BJ498" i="2"/>
  <c r="BE498" i="2"/>
  <c r="BD498" i="2"/>
  <c r="I19" i="3"/>
  <c r="H34" i="3"/>
  <c r="F34" i="3"/>
  <c r="E34" i="3"/>
  <c r="I34" i="3"/>
  <c r="K34" i="3"/>
  <c r="G34" i="3"/>
  <c r="D34" i="3"/>
  <c r="C34" i="3"/>
  <c r="L34" i="3"/>
  <c r="J38" i="3"/>
  <c r="H43" i="3"/>
  <c r="F43" i="3"/>
  <c r="E43" i="3"/>
  <c r="I43" i="3"/>
  <c r="K43" i="3"/>
  <c r="G43" i="3"/>
  <c r="D43" i="3"/>
  <c r="C43" i="3"/>
  <c r="L43" i="3"/>
  <c r="J47" i="3"/>
  <c r="H52" i="3"/>
  <c r="F52" i="3"/>
  <c r="E52" i="3"/>
  <c r="I52" i="3"/>
  <c r="K52" i="3"/>
  <c r="G52" i="3"/>
  <c r="D52" i="3"/>
  <c r="C52" i="3"/>
  <c r="L52" i="3"/>
  <c r="J56" i="3"/>
  <c r="BJ326" i="2"/>
  <c r="BI330" i="2"/>
  <c r="BC345" i="2"/>
  <c r="BG346" i="2"/>
  <c r="BC352" i="2"/>
  <c r="BJ354" i="2"/>
  <c r="BC356" i="2"/>
  <c r="BH357" i="2"/>
  <c r="BC363" i="2"/>
  <c r="BG364" i="2"/>
  <c r="BI368" i="2"/>
  <c r="BC370" i="2"/>
  <c r="BJ372" i="2"/>
  <c r="BC374" i="2"/>
  <c r="BH375" i="2"/>
  <c r="BC381" i="2"/>
  <c r="BG382" i="2"/>
  <c r="BI386" i="2"/>
  <c r="BC388" i="2"/>
  <c r="BF392" i="2"/>
  <c r="BJ398" i="2"/>
  <c r="BF400" i="2"/>
  <c r="BC402" i="2"/>
  <c r="BD402" i="2"/>
  <c r="BF408" i="2"/>
  <c r="BI418" i="2"/>
  <c r="BG423" i="2"/>
  <c r="BJ426" i="2"/>
  <c r="BG435" i="2"/>
  <c r="BF435" i="2"/>
  <c r="BG448" i="2"/>
  <c r="BG455" i="2"/>
  <c r="BF455" i="2"/>
  <c r="BF457" i="2"/>
  <c r="BG461" i="2"/>
  <c r="BF461" i="2"/>
  <c r="BE471" i="2"/>
  <c r="BC471" i="2"/>
  <c r="BJ471" i="2"/>
  <c r="BI471" i="2"/>
  <c r="BG473" i="2"/>
  <c r="BF473" i="2"/>
  <c r="BF476" i="2"/>
  <c r="BH484" i="2"/>
  <c r="BE490" i="2"/>
  <c r="BD490" i="2"/>
  <c r="BJ490" i="2"/>
  <c r="BC490" i="2"/>
  <c r="BH492" i="2"/>
  <c r="BG492" i="2"/>
  <c r="BF492" i="2"/>
  <c r="BJ503" i="2"/>
  <c r="L19" i="3"/>
  <c r="J34" i="3"/>
  <c r="H39" i="3"/>
  <c r="F39" i="3"/>
  <c r="E39" i="3"/>
  <c r="I39" i="3"/>
  <c r="C39" i="3"/>
  <c r="M39" i="3"/>
  <c r="L39" i="3"/>
  <c r="K39" i="3"/>
  <c r="D39" i="3"/>
  <c r="J43" i="3"/>
  <c r="H48" i="3"/>
  <c r="F48" i="3"/>
  <c r="E48" i="3"/>
  <c r="I48" i="3"/>
  <c r="C48" i="3"/>
  <c r="M48" i="3"/>
  <c r="L48" i="3"/>
  <c r="K48" i="3"/>
  <c r="D48" i="3"/>
  <c r="J52" i="3"/>
  <c r="H57" i="3"/>
  <c r="F57" i="3"/>
  <c r="E57" i="3"/>
  <c r="I57" i="3"/>
  <c r="C57" i="3"/>
  <c r="M57" i="3"/>
  <c r="L57" i="3"/>
  <c r="K57" i="3"/>
  <c r="D57" i="3"/>
  <c r="BC323" i="2"/>
  <c r="BC341" i="2"/>
  <c r="BD345" i="2"/>
  <c r="BD352" i="2"/>
  <c r="BE356" i="2"/>
  <c r="BD363" i="2"/>
  <c r="BJ368" i="2"/>
  <c r="BD370" i="2"/>
  <c r="BE374" i="2"/>
  <c r="BJ375" i="2"/>
  <c r="BD381" i="2"/>
  <c r="BI382" i="2"/>
  <c r="BJ386" i="2"/>
  <c r="BD388" i="2"/>
  <c r="BI392" i="2"/>
  <c r="BI399" i="2"/>
  <c r="BE399" i="2"/>
  <c r="BJ399" i="2"/>
  <c r="BI400" i="2"/>
  <c r="BC405" i="2"/>
  <c r="BG408" i="2"/>
  <c r="BH412" i="2"/>
  <c r="BG412" i="2"/>
  <c r="BJ416" i="2"/>
  <c r="BJ418" i="2"/>
  <c r="BE420" i="2"/>
  <c r="BH423" i="2"/>
  <c r="BF428" i="2"/>
  <c r="BF430" i="2"/>
  <c r="BC432" i="2"/>
  <c r="BI432" i="2"/>
  <c r="BD432" i="2"/>
  <c r="BJ440" i="2"/>
  <c r="BH448" i="2"/>
  <c r="BC453" i="2"/>
  <c r="BI453" i="2"/>
  <c r="BE453" i="2"/>
  <c r="BJ453" i="2"/>
  <c r="BD461" i="2"/>
  <c r="BJ484" i="2"/>
  <c r="BG490" i="2"/>
  <c r="BH490" i="2"/>
  <c r="BC498" i="2"/>
  <c r="M19" i="3"/>
  <c r="M34" i="3"/>
  <c r="G39" i="3"/>
  <c r="M43" i="3"/>
  <c r="G48" i="3"/>
  <c r="M52" i="3"/>
  <c r="G57" i="3"/>
  <c r="F83" i="3"/>
  <c r="J83" i="3"/>
  <c r="H83" i="3"/>
  <c r="G83" i="3"/>
  <c r="C83" i="3"/>
  <c r="K83" i="3"/>
  <c r="M83" i="3"/>
  <c r="L83" i="3"/>
  <c r="I83" i="3"/>
  <c r="E83" i="3"/>
  <c r="D83" i="3"/>
  <c r="BC314" i="2"/>
  <c r="BD323" i="2"/>
  <c r="BC332" i="2"/>
  <c r="BD341" i="2"/>
  <c r="BE345" i="2"/>
  <c r="BD348" i="2"/>
  <c r="BF356" i="2"/>
  <c r="BE363" i="2"/>
  <c r="BD366" i="2"/>
  <c r="BF374" i="2"/>
  <c r="BE381" i="2"/>
  <c r="BD384" i="2"/>
  <c r="BJ392" i="2"/>
  <c r="BF394" i="2"/>
  <c r="BC396" i="2"/>
  <c r="BD396" i="2"/>
  <c r="BE402" i="2"/>
  <c r="BD405" i="2"/>
  <c r="BG410" i="2"/>
  <c r="BH410" i="2"/>
  <c r="BC412" i="2"/>
  <c r="BI417" i="2"/>
  <c r="BE417" i="2"/>
  <c r="BC417" i="2"/>
  <c r="BJ417" i="2"/>
  <c r="BI430" i="2"/>
  <c r="BH435" i="2"/>
  <c r="BJ448" i="2"/>
  <c r="BF451" i="2"/>
  <c r="BH455" i="2"/>
  <c r="BH461" i="2"/>
  <c r="BD471" i="2"/>
  <c r="BJ476" i="2"/>
  <c r="BE483" i="2"/>
  <c r="BC483" i="2"/>
  <c r="BJ483" i="2"/>
  <c r="BJ492" i="2"/>
  <c r="BH504" i="2"/>
  <c r="BG504" i="2"/>
  <c r="H35" i="3"/>
  <c r="F35" i="3"/>
  <c r="E35" i="3"/>
  <c r="I35" i="3"/>
  <c r="M35" i="3"/>
  <c r="L35" i="3"/>
  <c r="K35" i="3"/>
  <c r="G35" i="3"/>
  <c r="D35" i="3"/>
  <c r="C35" i="3"/>
  <c r="J39" i="3"/>
  <c r="H44" i="3"/>
  <c r="F44" i="3"/>
  <c r="E44" i="3"/>
  <c r="I44" i="3"/>
  <c r="M44" i="3"/>
  <c r="L44" i="3"/>
  <c r="K44" i="3"/>
  <c r="G44" i="3"/>
  <c r="D44" i="3"/>
  <c r="C44" i="3"/>
  <c r="J48" i="3"/>
  <c r="H53" i="3"/>
  <c r="F53" i="3"/>
  <c r="E53" i="3"/>
  <c r="I53" i="3"/>
  <c r="M53" i="3"/>
  <c r="L53" i="3"/>
  <c r="K53" i="3"/>
  <c r="G53" i="3"/>
  <c r="D53" i="3"/>
  <c r="C53" i="3"/>
  <c r="J57" i="3"/>
  <c r="BI378" i="2"/>
  <c r="BI393" i="2"/>
  <c r="BE393" i="2"/>
  <c r="BJ393" i="2"/>
  <c r="BH424" i="2"/>
  <c r="BG424" i="2"/>
  <c r="BI436" i="2"/>
  <c r="BE436" i="2"/>
  <c r="BC436" i="2"/>
  <c r="BG441" i="2"/>
  <c r="BF441" i="2"/>
  <c r="BG466" i="2"/>
  <c r="BJ466" i="2"/>
  <c r="BF466" i="2"/>
  <c r="BI479" i="2"/>
  <c r="BD479" i="2"/>
  <c r="BC479" i="2"/>
  <c r="BJ479" i="2"/>
  <c r="BE496" i="2"/>
  <c r="BD496" i="2"/>
  <c r="BJ496" i="2"/>
  <c r="BI496" i="2"/>
  <c r="H23" i="3"/>
  <c r="F23" i="3"/>
  <c r="E23" i="3"/>
  <c r="J23" i="3"/>
  <c r="G23" i="3"/>
  <c r="D23" i="3"/>
  <c r="C23" i="3"/>
  <c r="K23" i="3"/>
  <c r="H31" i="3"/>
  <c r="F31" i="3"/>
  <c r="E31" i="3"/>
  <c r="I31" i="3"/>
  <c r="K31" i="3"/>
  <c r="G31" i="3"/>
  <c r="D31" i="3"/>
  <c r="C31" i="3"/>
  <c r="L31" i="3"/>
  <c r="H40" i="3"/>
  <c r="F40" i="3"/>
  <c r="E40" i="3"/>
  <c r="I40" i="3"/>
  <c r="K40" i="3"/>
  <c r="G40" i="3"/>
  <c r="D40" i="3"/>
  <c r="C40" i="3"/>
  <c r="L40" i="3"/>
  <c r="H49" i="3"/>
  <c r="F49" i="3"/>
  <c r="E49" i="3"/>
  <c r="I49" i="3"/>
  <c r="K49" i="3"/>
  <c r="G49" i="3"/>
  <c r="D49" i="3"/>
  <c r="C49" i="3"/>
  <c r="L49" i="3"/>
  <c r="H58" i="3"/>
  <c r="F58" i="3"/>
  <c r="E58" i="3"/>
  <c r="I58" i="3"/>
  <c r="K58" i="3"/>
  <c r="G58" i="3"/>
  <c r="D58" i="3"/>
  <c r="C58" i="3"/>
  <c r="L58" i="3"/>
  <c r="H63" i="3"/>
  <c r="F63" i="3"/>
  <c r="E63" i="3"/>
  <c r="I63" i="3"/>
  <c r="C63" i="3"/>
  <c r="M63" i="3"/>
  <c r="L63" i="3"/>
  <c r="K63" i="3"/>
  <c r="J63" i="3"/>
  <c r="D63" i="3"/>
  <c r="BJ435" i="2"/>
  <c r="BD438" i="2"/>
  <c r="BJ441" i="2"/>
  <c r="BJ449" i="2"/>
  <c r="BD451" i="2"/>
  <c r="BD455" i="2"/>
  <c r="BJ456" i="2"/>
  <c r="BD462" i="2"/>
  <c r="BG482" i="2"/>
  <c r="BE484" i="2"/>
  <c r="BD484" i="2"/>
  <c r="BD497" i="2"/>
  <c r="BJ499" i="2"/>
  <c r="BJ504" i="2"/>
  <c r="H21" i="3"/>
  <c r="F21" i="3"/>
  <c r="E21" i="3"/>
  <c r="G22" i="3"/>
  <c r="H25" i="3"/>
  <c r="F25" i="3"/>
  <c r="E25" i="3"/>
  <c r="G26" i="3"/>
  <c r="H29" i="3"/>
  <c r="F29" i="3"/>
  <c r="E29" i="3"/>
  <c r="G30" i="3"/>
  <c r="D69" i="3"/>
  <c r="D72" i="3"/>
  <c r="D75" i="3"/>
  <c r="D78" i="3"/>
  <c r="D81" i="3"/>
  <c r="F118" i="3"/>
  <c r="J118" i="3"/>
  <c r="H118" i="3"/>
  <c r="G118" i="3"/>
  <c r="D118" i="3"/>
  <c r="C118" i="3"/>
  <c r="M118" i="3"/>
  <c r="L118" i="3"/>
  <c r="I118" i="3"/>
  <c r="H62" i="3"/>
  <c r="F62" i="3"/>
  <c r="E62" i="3"/>
  <c r="I62" i="3"/>
  <c r="H65" i="3"/>
  <c r="F65" i="3"/>
  <c r="E65" i="3"/>
  <c r="I65" i="3"/>
  <c r="H68" i="3"/>
  <c r="F68" i="3"/>
  <c r="E68" i="3"/>
  <c r="I68" i="3"/>
  <c r="J69" i="3"/>
  <c r="H71" i="3"/>
  <c r="F71" i="3"/>
  <c r="E71" i="3"/>
  <c r="I71" i="3"/>
  <c r="J72" i="3"/>
  <c r="H74" i="3"/>
  <c r="F74" i="3"/>
  <c r="E74" i="3"/>
  <c r="I74" i="3"/>
  <c r="J75" i="3"/>
  <c r="H77" i="3"/>
  <c r="F77" i="3"/>
  <c r="E77" i="3"/>
  <c r="I77" i="3"/>
  <c r="J78" i="3"/>
  <c r="H80" i="3"/>
  <c r="F80" i="3"/>
  <c r="E80" i="3"/>
  <c r="I80" i="3"/>
  <c r="J81" i="3"/>
  <c r="D130" i="3"/>
  <c r="F130" i="3"/>
  <c r="M130" i="3"/>
  <c r="K130" i="3"/>
  <c r="C130" i="3"/>
  <c r="L130" i="3"/>
  <c r="J130" i="3"/>
  <c r="I130" i="3"/>
  <c r="H130" i="3"/>
  <c r="E130" i="3"/>
  <c r="D173" i="3"/>
  <c r="L173" i="3"/>
  <c r="F173" i="3"/>
  <c r="K173" i="3"/>
  <c r="I173" i="3"/>
  <c r="M173" i="3"/>
  <c r="J173" i="3"/>
  <c r="H173" i="3"/>
  <c r="G173" i="3"/>
  <c r="E173" i="3"/>
  <c r="C173" i="3"/>
  <c r="BE477" i="2"/>
  <c r="BC477" i="2"/>
  <c r="BE502" i="2"/>
  <c r="BD502" i="2"/>
  <c r="H20" i="3"/>
  <c r="F20" i="3"/>
  <c r="E20" i="3"/>
  <c r="G21" i="3"/>
  <c r="K22" i="3"/>
  <c r="H24" i="3"/>
  <c r="F24" i="3"/>
  <c r="E24" i="3"/>
  <c r="G25" i="3"/>
  <c r="K26" i="3"/>
  <c r="H28" i="3"/>
  <c r="F28" i="3"/>
  <c r="E28" i="3"/>
  <c r="G29" i="3"/>
  <c r="K30" i="3"/>
  <c r="C62" i="3"/>
  <c r="C65" i="3"/>
  <c r="C68" i="3"/>
  <c r="K69" i="3"/>
  <c r="C71" i="3"/>
  <c r="K72" i="3"/>
  <c r="C74" i="3"/>
  <c r="K75" i="3"/>
  <c r="C77" i="3"/>
  <c r="K78" i="3"/>
  <c r="C80" i="3"/>
  <c r="K81" i="3"/>
  <c r="F110" i="3"/>
  <c r="M110" i="3"/>
  <c r="K110" i="3"/>
  <c r="J110" i="3"/>
  <c r="H110" i="3"/>
  <c r="G110" i="3"/>
  <c r="D110" i="3"/>
  <c r="C110" i="3"/>
  <c r="G130" i="3"/>
  <c r="C20" i="3"/>
  <c r="I21" i="3"/>
  <c r="L22" i="3"/>
  <c r="C24" i="3"/>
  <c r="I25" i="3"/>
  <c r="L26" i="3"/>
  <c r="C28" i="3"/>
  <c r="L30" i="3"/>
  <c r="D62" i="3"/>
  <c r="D65" i="3"/>
  <c r="D68" i="3"/>
  <c r="L69" i="3"/>
  <c r="D71" i="3"/>
  <c r="L72" i="3"/>
  <c r="D74" i="3"/>
  <c r="L75" i="3"/>
  <c r="D77" i="3"/>
  <c r="L78" i="3"/>
  <c r="D80" i="3"/>
  <c r="L81" i="3"/>
  <c r="F115" i="3"/>
  <c r="G115" i="3"/>
  <c r="D115" i="3"/>
  <c r="L115" i="3"/>
  <c r="J115" i="3"/>
  <c r="I115" i="3"/>
  <c r="E115" i="3"/>
  <c r="C115" i="3"/>
  <c r="M115" i="3"/>
  <c r="D182" i="3"/>
  <c r="L182" i="3"/>
  <c r="F182" i="3"/>
  <c r="M182" i="3"/>
  <c r="E182" i="3"/>
  <c r="C182" i="3"/>
  <c r="K182" i="3"/>
  <c r="J182" i="3"/>
  <c r="I182" i="3"/>
  <c r="H182" i="3"/>
  <c r="G182" i="3"/>
  <c r="BC435" i="2"/>
  <c r="BI438" i="2"/>
  <c r="BC441" i="2"/>
  <c r="BJ445" i="2"/>
  <c r="BE460" i="2"/>
  <c r="BD460" i="2"/>
  <c r="BJ463" i="2"/>
  <c r="BG467" i="2"/>
  <c r="BF467" i="2"/>
  <c r="BG468" i="2"/>
  <c r="BD477" i="2"/>
  <c r="BJ478" i="2"/>
  <c r="BI484" i="2"/>
  <c r="BE489" i="2"/>
  <c r="BC489" i="2"/>
  <c r="BC492" i="2"/>
  <c r="BF496" i="2"/>
  <c r="BC502" i="2"/>
  <c r="D20" i="3"/>
  <c r="J21" i="3"/>
  <c r="D24" i="3"/>
  <c r="J25" i="3"/>
  <c r="D28" i="3"/>
  <c r="J29" i="3"/>
  <c r="G62" i="3"/>
  <c r="G65" i="3"/>
  <c r="G68" i="3"/>
  <c r="G71" i="3"/>
  <c r="G74" i="3"/>
  <c r="G77" i="3"/>
  <c r="G80" i="3"/>
  <c r="H115" i="3"/>
  <c r="D175" i="3"/>
  <c r="L175" i="3"/>
  <c r="F175" i="3"/>
  <c r="C175" i="3"/>
  <c r="I175" i="3"/>
  <c r="H175" i="3"/>
  <c r="E175" i="3"/>
  <c r="M175" i="3"/>
  <c r="K175" i="3"/>
  <c r="J175" i="3"/>
  <c r="G175" i="3"/>
  <c r="H61" i="3"/>
  <c r="F61" i="3"/>
  <c r="E61" i="3"/>
  <c r="I61" i="3"/>
  <c r="J62" i="3"/>
  <c r="H64" i="3"/>
  <c r="F64" i="3"/>
  <c r="E64" i="3"/>
  <c r="I64" i="3"/>
  <c r="J65" i="3"/>
  <c r="H67" i="3"/>
  <c r="F67" i="3"/>
  <c r="E67" i="3"/>
  <c r="I67" i="3"/>
  <c r="J68" i="3"/>
  <c r="H70" i="3"/>
  <c r="F70" i="3"/>
  <c r="E70" i="3"/>
  <c r="I70" i="3"/>
  <c r="J71" i="3"/>
  <c r="H73" i="3"/>
  <c r="F73" i="3"/>
  <c r="E73" i="3"/>
  <c r="I73" i="3"/>
  <c r="J74" i="3"/>
  <c r="H76" i="3"/>
  <c r="F76" i="3"/>
  <c r="E76" i="3"/>
  <c r="I76" i="3"/>
  <c r="J77" i="3"/>
  <c r="H79" i="3"/>
  <c r="F79" i="3"/>
  <c r="E79" i="3"/>
  <c r="I79" i="3"/>
  <c r="J80" i="3"/>
  <c r="F86" i="3"/>
  <c r="M86" i="3"/>
  <c r="K86" i="3"/>
  <c r="J86" i="3"/>
  <c r="G86" i="3"/>
  <c r="D86" i="3"/>
  <c r="C86" i="3"/>
  <c r="K115" i="3"/>
  <c r="F120" i="3"/>
  <c r="L120" i="3"/>
  <c r="J120" i="3"/>
  <c r="M120" i="3"/>
  <c r="K120" i="3"/>
  <c r="H120" i="3"/>
  <c r="G120" i="3"/>
  <c r="E120" i="3"/>
  <c r="D120" i="3"/>
  <c r="C120" i="3"/>
  <c r="L210" i="3"/>
  <c r="H210" i="3"/>
  <c r="D210" i="3"/>
  <c r="J210" i="3"/>
  <c r="K210" i="3"/>
  <c r="I210" i="3"/>
  <c r="G210" i="3"/>
  <c r="E210" i="3"/>
  <c r="M210" i="3"/>
  <c r="F210" i="3"/>
  <c r="C210" i="3"/>
  <c r="BC410" i="2"/>
  <c r="BC416" i="2"/>
  <c r="BC422" i="2"/>
  <c r="BC428" i="2"/>
  <c r="BC434" i="2"/>
  <c r="BE435" i="2"/>
  <c r="BC440" i="2"/>
  <c r="BE441" i="2"/>
  <c r="BJ443" i="2"/>
  <c r="BC445" i="2"/>
  <c r="BF446" i="2"/>
  <c r="BI447" i="2"/>
  <c r="BC449" i="2"/>
  <c r="BC456" i="2"/>
  <c r="BC460" i="2"/>
  <c r="BC463" i="2"/>
  <c r="BF464" i="2"/>
  <c r="BI465" i="2"/>
  <c r="BJ474" i="2"/>
  <c r="BG479" i="2"/>
  <c r="BF479" i="2"/>
  <c r="BF486" i="2"/>
  <c r="BD489" i="2"/>
  <c r="BE492" i="2"/>
  <c r="BE501" i="2"/>
  <c r="BC501" i="2"/>
  <c r="I20" i="3"/>
  <c r="C61" i="3"/>
  <c r="K62" i="3"/>
  <c r="C64" i="3"/>
  <c r="K65" i="3"/>
  <c r="C67" i="3"/>
  <c r="K68" i="3"/>
  <c r="C70" i="3"/>
  <c r="K71" i="3"/>
  <c r="C73" i="3"/>
  <c r="K74" i="3"/>
  <c r="C76" i="3"/>
  <c r="K77" i="3"/>
  <c r="K80" i="3"/>
  <c r="F89" i="3"/>
  <c r="C89" i="3"/>
  <c r="M89" i="3"/>
  <c r="J89" i="3"/>
  <c r="H89" i="3"/>
  <c r="G89" i="3"/>
  <c r="D89" i="3"/>
  <c r="F92" i="3"/>
  <c r="G92" i="3"/>
  <c r="D92" i="3"/>
  <c r="C92" i="3"/>
  <c r="M92" i="3"/>
  <c r="K92" i="3"/>
  <c r="J92" i="3"/>
  <c r="H92" i="3"/>
  <c r="F116" i="3"/>
  <c r="H116" i="3"/>
  <c r="E116" i="3"/>
  <c r="M116" i="3"/>
  <c r="L116" i="3"/>
  <c r="J116" i="3"/>
  <c r="I116" i="3"/>
  <c r="D116" i="3"/>
  <c r="C116" i="3"/>
  <c r="I120" i="3"/>
  <c r="D151" i="3"/>
  <c r="F151" i="3"/>
  <c r="G151" i="3"/>
  <c r="C151" i="3"/>
  <c r="K151" i="3"/>
  <c r="H151" i="3"/>
  <c r="M151" i="3"/>
  <c r="L151" i="3"/>
  <c r="J151" i="3"/>
  <c r="I151" i="3"/>
  <c r="E151" i="3"/>
  <c r="BD445" i="2"/>
  <c r="BG446" i="2"/>
  <c r="BJ447" i="2"/>
  <c r="BD449" i="2"/>
  <c r="BD456" i="2"/>
  <c r="BD463" i="2"/>
  <c r="BG464" i="2"/>
  <c r="BJ465" i="2"/>
  <c r="BD473" i="2"/>
  <c r="BJ475" i="2"/>
  <c r="BG485" i="2"/>
  <c r="BF485" i="2"/>
  <c r="BG486" i="2"/>
  <c r="BI502" i="2"/>
  <c r="BD504" i="2"/>
  <c r="J20" i="3"/>
  <c r="M21" i="3"/>
  <c r="J24" i="3"/>
  <c r="M25" i="3"/>
  <c r="J28" i="3"/>
  <c r="M29" i="3"/>
  <c r="D61" i="3"/>
  <c r="L62" i="3"/>
  <c r="D64" i="3"/>
  <c r="L65" i="3"/>
  <c r="D67" i="3"/>
  <c r="L68" i="3"/>
  <c r="D70" i="3"/>
  <c r="L71" i="3"/>
  <c r="D73" i="3"/>
  <c r="L74" i="3"/>
  <c r="D76" i="3"/>
  <c r="L77" i="3"/>
  <c r="D79" i="3"/>
  <c r="L80" i="3"/>
  <c r="H86" i="3"/>
  <c r="E89" i="3"/>
  <c r="E92" i="3"/>
  <c r="G116" i="3"/>
  <c r="F121" i="3"/>
  <c r="M121" i="3"/>
  <c r="K121" i="3"/>
  <c r="C121" i="3"/>
  <c r="L121" i="3"/>
  <c r="J121" i="3"/>
  <c r="I121" i="3"/>
  <c r="H121" i="3"/>
  <c r="G121" i="3"/>
  <c r="D121" i="3"/>
  <c r="D189" i="3"/>
  <c r="L189" i="3"/>
  <c r="F189" i="3"/>
  <c r="K189" i="3"/>
  <c r="I189" i="3"/>
  <c r="M189" i="3"/>
  <c r="J189" i="3"/>
  <c r="H189" i="3"/>
  <c r="G189" i="3"/>
  <c r="E189" i="3"/>
  <c r="C189" i="3"/>
  <c r="BH446" i="2"/>
  <c r="BE448" i="2"/>
  <c r="BD448" i="2"/>
  <c r="BJ451" i="2"/>
  <c r="BH464" i="2"/>
  <c r="BE466" i="2"/>
  <c r="BD466" i="2"/>
  <c r="BI477" i="2"/>
  <c r="BJ481" i="2"/>
  <c r="BG491" i="2"/>
  <c r="BF491" i="2"/>
  <c r="BJ502" i="2"/>
  <c r="H22" i="3"/>
  <c r="F22" i="3"/>
  <c r="E22" i="3"/>
  <c r="H26" i="3"/>
  <c r="F26" i="3"/>
  <c r="E26" i="3"/>
  <c r="K28" i="3"/>
  <c r="H30" i="3"/>
  <c r="F30" i="3"/>
  <c r="E30" i="3"/>
  <c r="G61" i="3"/>
  <c r="M62" i="3"/>
  <c r="G64" i="3"/>
  <c r="M65" i="3"/>
  <c r="G67" i="3"/>
  <c r="M68" i="3"/>
  <c r="G70" i="3"/>
  <c r="M71" i="3"/>
  <c r="G73" i="3"/>
  <c r="M74" i="3"/>
  <c r="G76" i="3"/>
  <c r="M77" i="3"/>
  <c r="G79" i="3"/>
  <c r="M80" i="3"/>
  <c r="I86" i="3"/>
  <c r="I89" i="3"/>
  <c r="I92" i="3"/>
  <c r="F95" i="3"/>
  <c r="J95" i="3"/>
  <c r="H95" i="3"/>
  <c r="G95" i="3"/>
  <c r="D95" i="3"/>
  <c r="C95" i="3"/>
  <c r="M95" i="3"/>
  <c r="K95" i="3"/>
  <c r="K116" i="3"/>
  <c r="E121" i="3"/>
  <c r="D153" i="3"/>
  <c r="L153" i="3"/>
  <c r="F153" i="3"/>
  <c r="K153" i="3"/>
  <c r="I153" i="3"/>
  <c r="M153" i="3"/>
  <c r="J153" i="3"/>
  <c r="H153" i="3"/>
  <c r="G153" i="3"/>
  <c r="E153" i="3"/>
  <c r="C153" i="3"/>
  <c r="H69" i="3"/>
  <c r="F69" i="3"/>
  <c r="E69" i="3"/>
  <c r="I69" i="3"/>
  <c r="H72" i="3"/>
  <c r="F72" i="3"/>
  <c r="E72" i="3"/>
  <c r="I72" i="3"/>
  <c r="H75" i="3"/>
  <c r="F75" i="3"/>
  <c r="E75" i="3"/>
  <c r="I75" i="3"/>
  <c r="H78" i="3"/>
  <c r="F78" i="3"/>
  <c r="E78" i="3"/>
  <c r="I78" i="3"/>
  <c r="H81" i="3"/>
  <c r="F81" i="3"/>
  <c r="E81" i="3"/>
  <c r="I81" i="3"/>
  <c r="F104" i="3"/>
  <c r="G104" i="3"/>
  <c r="D104" i="3"/>
  <c r="C104" i="3"/>
  <c r="M104" i="3"/>
  <c r="K104" i="3"/>
  <c r="J104" i="3"/>
  <c r="H104" i="3"/>
  <c r="F117" i="3"/>
  <c r="I117" i="3"/>
  <c r="G117" i="3"/>
  <c r="C117" i="3"/>
  <c r="M117" i="3"/>
  <c r="L117" i="3"/>
  <c r="K117" i="3"/>
  <c r="J117" i="3"/>
  <c r="H117" i="3"/>
  <c r="D117" i="3"/>
  <c r="F122" i="3"/>
  <c r="L122" i="3"/>
  <c r="G122" i="3"/>
  <c r="D122" i="3"/>
  <c r="C122" i="3"/>
  <c r="M122" i="3"/>
  <c r="K122" i="3"/>
  <c r="J122" i="3"/>
  <c r="H122" i="3"/>
  <c r="D157" i="3"/>
  <c r="L157" i="3"/>
  <c r="F157" i="3"/>
  <c r="K157" i="3"/>
  <c r="I157" i="3"/>
  <c r="M157" i="3"/>
  <c r="J157" i="3"/>
  <c r="H157" i="3"/>
  <c r="G157" i="3"/>
  <c r="E157" i="3"/>
  <c r="C157" i="3"/>
  <c r="D204" i="3"/>
  <c r="L204" i="3"/>
  <c r="I204" i="3"/>
  <c r="F204" i="3"/>
  <c r="J204" i="3"/>
  <c r="G204" i="3"/>
  <c r="C204" i="3"/>
  <c r="K204" i="3"/>
  <c r="M204" i="3"/>
  <c r="H204" i="3"/>
  <c r="E204" i="3"/>
  <c r="BC448" i="2"/>
  <c r="BC451" i="2"/>
  <c r="BI460" i="2"/>
  <c r="BC462" i="2"/>
  <c r="BC466" i="2"/>
  <c r="BJ473" i="2"/>
  <c r="BE478" i="2"/>
  <c r="BD478" i="2"/>
  <c r="BH479" i="2"/>
  <c r="BE485" i="2"/>
  <c r="BI489" i="2"/>
  <c r="BJ493" i="2"/>
  <c r="BC497" i="2"/>
  <c r="BG503" i="2"/>
  <c r="BF503" i="2"/>
  <c r="M20" i="3"/>
  <c r="D22" i="3"/>
  <c r="M24" i="3"/>
  <c r="D26" i="3"/>
  <c r="M28" i="3"/>
  <c r="D30" i="3"/>
  <c r="K61" i="3"/>
  <c r="K64" i="3"/>
  <c r="K67" i="3"/>
  <c r="C69" i="3"/>
  <c r="K70" i="3"/>
  <c r="C72" i="3"/>
  <c r="K73" i="3"/>
  <c r="C75" i="3"/>
  <c r="K76" i="3"/>
  <c r="C78" i="3"/>
  <c r="K79" i="3"/>
  <c r="C81" i="3"/>
  <c r="L89" i="3"/>
  <c r="F98" i="3"/>
  <c r="M98" i="3"/>
  <c r="K98" i="3"/>
  <c r="J98" i="3"/>
  <c r="H98" i="3"/>
  <c r="G98" i="3"/>
  <c r="D98" i="3"/>
  <c r="C98" i="3"/>
  <c r="F101" i="3"/>
  <c r="C101" i="3"/>
  <c r="M101" i="3"/>
  <c r="K101" i="3"/>
  <c r="J101" i="3"/>
  <c r="H101" i="3"/>
  <c r="G101" i="3"/>
  <c r="D101" i="3"/>
  <c r="E104" i="3"/>
  <c r="E117" i="3"/>
  <c r="E122" i="3"/>
  <c r="D191" i="3"/>
  <c r="L191" i="3"/>
  <c r="F191" i="3"/>
  <c r="C191" i="3"/>
  <c r="I191" i="3"/>
  <c r="H191" i="3"/>
  <c r="E191" i="3"/>
  <c r="M191" i="3"/>
  <c r="K191" i="3"/>
  <c r="J191" i="3"/>
  <c r="G191" i="3"/>
  <c r="J82" i="3"/>
  <c r="L84" i="3"/>
  <c r="M85" i="3"/>
  <c r="I93" i="3"/>
  <c r="J94" i="3"/>
  <c r="L96" i="3"/>
  <c r="M97" i="3"/>
  <c r="I105" i="3"/>
  <c r="J106" i="3"/>
  <c r="L108" i="3"/>
  <c r="M109" i="3"/>
  <c r="F126" i="3"/>
  <c r="E126" i="3"/>
  <c r="C126" i="3"/>
  <c r="J131" i="3"/>
  <c r="D133" i="3"/>
  <c r="F133" i="3"/>
  <c r="G133" i="3"/>
  <c r="C133" i="3"/>
  <c r="D136" i="3"/>
  <c r="F136" i="3"/>
  <c r="M136" i="3"/>
  <c r="K136" i="3"/>
  <c r="E140" i="3"/>
  <c r="K144" i="3"/>
  <c r="E146" i="3"/>
  <c r="D148" i="3"/>
  <c r="F148" i="3"/>
  <c r="M148" i="3"/>
  <c r="K148" i="3"/>
  <c r="E161" i="3"/>
  <c r="J163" i="3"/>
  <c r="D168" i="3"/>
  <c r="L168" i="3"/>
  <c r="F168" i="3"/>
  <c r="H168" i="3"/>
  <c r="E168" i="3"/>
  <c r="M168" i="3"/>
  <c r="K168" i="3"/>
  <c r="I168" i="3"/>
  <c r="H170" i="3"/>
  <c r="E177" i="3"/>
  <c r="J179" i="3"/>
  <c r="D184" i="3"/>
  <c r="L184" i="3"/>
  <c r="F184" i="3"/>
  <c r="H184" i="3"/>
  <c r="E184" i="3"/>
  <c r="M184" i="3"/>
  <c r="K184" i="3"/>
  <c r="I184" i="3"/>
  <c r="H186" i="3"/>
  <c r="E193" i="3"/>
  <c r="K93" i="3"/>
  <c r="L94" i="3"/>
  <c r="K105" i="3"/>
  <c r="L106" i="3"/>
  <c r="D129" i="3"/>
  <c r="F129" i="3"/>
  <c r="K129" i="3"/>
  <c r="I129" i="3"/>
  <c r="D139" i="3"/>
  <c r="F139" i="3"/>
  <c r="G139" i="3"/>
  <c r="C139" i="3"/>
  <c r="J140" i="3"/>
  <c r="D142" i="3"/>
  <c r="F142" i="3"/>
  <c r="M142" i="3"/>
  <c r="K142" i="3"/>
  <c r="K146" i="3"/>
  <c r="D155" i="3"/>
  <c r="L155" i="3"/>
  <c r="F155" i="3"/>
  <c r="C155" i="3"/>
  <c r="I155" i="3"/>
  <c r="E155" i="3"/>
  <c r="H161" i="3"/>
  <c r="J170" i="3"/>
  <c r="H177" i="3"/>
  <c r="J186" i="3"/>
  <c r="E217" i="3"/>
  <c r="L217" i="3"/>
  <c r="I217" i="3"/>
  <c r="H217" i="3"/>
  <c r="C217" i="3"/>
  <c r="J217" i="3"/>
  <c r="M217" i="3"/>
  <c r="K217" i="3"/>
  <c r="F217" i="3"/>
  <c r="C85" i="3"/>
  <c r="L93" i="3"/>
  <c r="C97" i="3"/>
  <c r="L105" i="3"/>
  <c r="C109" i="3"/>
  <c r="D132" i="3"/>
  <c r="F132" i="3"/>
  <c r="C132" i="3"/>
  <c r="K140" i="3"/>
  <c r="D145" i="3"/>
  <c r="F145" i="3"/>
  <c r="G145" i="3"/>
  <c r="C145" i="3"/>
  <c r="H145" i="3"/>
  <c r="L146" i="3"/>
  <c r="D164" i="3"/>
  <c r="L164" i="3"/>
  <c r="F164" i="3"/>
  <c r="H164" i="3"/>
  <c r="E164" i="3"/>
  <c r="M164" i="3"/>
  <c r="K164" i="3"/>
  <c r="I164" i="3"/>
  <c r="D180" i="3"/>
  <c r="L180" i="3"/>
  <c r="F180" i="3"/>
  <c r="H180" i="3"/>
  <c r="E180" i="3"/>
  <c r="M180" i="3"/>
  <c r="K180" i="3"/>
  <c r="I180" i="3"/>
  <c r="D194" i="3"/>
  <c r="L194" i="3"/>
  <c r="F194" i="3"/>
  <c r="M194" i="3"/>
  <c r="J194" i="3"/>
  <c r="E194" i="3"/>
  <c r="C194" i="3"/>
  <c r="D199" i="3"/>
  <c r="L199" i="3"/>
  <c r="F199" i="3"/>
  <c r="C199" i="3"/>
  <c r="J199" i="3"/>
  <c r="I199" i="3"/>
  <c r="H199" i="3"/>
  <c r="E199" i="3"/>
  <c r="D217" i="3"/>
  <c r="F119" i="3"/>
  <c r="K119" i="3"/>
  <c r="I119" i="3"/>
  <c r="F124" i="3"/>
  <c r="C124" i="3"/>
  <c r="D135" i="3"/>
  <c r="F135" i="3"/>
  <c r="K135" i="3"/>
  <c r="I135" i="3"/>
  <c r="L140" i="3"/>
  <c r="D162" i="3"/>
  <c r="L162" i="3"/>
  <c r="F162" i="3"/>
  <c r="M162" i="3"/>
  <c r="E162" i="3"/>
  <c r="C162" i="3"/>
  <c r="D169" i="3"/>
  <c r="L169" i="3"/>
  <c r="F169" i="3"/>
  <c r="K169" i="3"/>
  <c r="I169" i="3"/>
  <c r="M169" i="3"/>
  <c r="D171" i="3"/>
  <c r="L171" i="3"/>
  <c r="F171" i="3"/>
  <c r="C171" i="3"/>
  <c r="I171" i="3"/>
  <c r="H171" i="3"/>
  <c r="E171" i="3"/>
  <c r="D178" i="3"/>
  <c r="L178" i="3"/>
  <c r="F178" i="3"/>
  <c r="M178" i="3"/>
  <c r="E178" i="3"/>
  <c r="C178" i="3"/>
  <c r="C180" i="3"/>
  <c r="D185" i="3"/>
  <c r="L185" i="3"/>
  <c r="F185" i="3"/>
  <c r="K185" i="3"/>
  <c r="I185" i="3"/>
  <c r="M185" i="3"/>
  <c r="D187" i="3"/>
  <c r="L187" i="3"/>
  <c r="F187" i="3"/>
  <c r="C187" i="3"/>
  <c r="I187" i="3"/>
  <c r="H187" i="3"/>
  <c r="E187" i="3"/>
  <c r="G194" i="3"/>
  <c r="G199" i="3"/>
  <c r="G217" i="3"/>
  <c r="D84" i="3"/>
  <c r="E85" i="3"/>
  <c r="D96" i="3"/>
  <c r="E97" i="3"/>
  <c r="D108" i="3"/>
  <c r="E109" i="3"/>
  <c r="C119" i="3"/>
  <c r="D124" i="3"/>
  <c r="G129" i="3"/>
  <c r="G132" i="3"/>
  <c r="C135" i="3"/>
  <c r="D138" i="3"/>
  <c r="F138" i="3"/>
  <c r="C138" i="3"/>
  <c r="I139" i="3"/>
  <c r="I145" i="3"/>
  <c r="D147" i="3"/>
  <c r="F147" i="3"/>
  <c r="K147" i="3"/>
  <c r="I147" i="3"/>
  <c r="L147" i="3"/>
  <c r="D150" i="3"/>
  <c r="F150" i="3"/>
  <c r="C150" i="3"/>
  <c r="E150" i="3"/>
  <c r="J155" i="3"/>
  <c r="G162" i="3"/>
  <c r="G164" i="3"/>
  <c r="C169" i="3"/>
  <c r="G171" i="3"/>
  <c r="G178" i="3"/>
  <c r="G180" i="3"/>
  <c r="D197" i="3"/>
  <c r="L197" i="3"/>
  <c r="F197" i="3"/>
  <c r="K197" i="3"/>
  <c r="I197" i="3"/>
  <c r="G197" i="3"/>
  <c r="M197" i="3"/>
  <c r="E229" i="3"/>
  <c r="C229" i="3"/>
  <c r="L229" i="3"/>
  <c r="I229" i="3"/>
  <c r="K229" i="3"/>
  <c r="J229" i="3"/>
  <c r="G229" i="3"/>
  <c r="F229" i="3"/>
  <c r="M229" i="3"/>
  <c r="H229" i="3"/>
  <c r="D229" i="3"/>
  <c r="C94" i="3"/>
  <c r="E96" i="3"/>
  <c r="E108" i="3"/>
  <c r="D119" i="3"/>
  <c r="E124" i="3"/>
  <c r="D128" i="3"/>
  <c r="F128" i="3"/>
  <c r="I128" i="3"/>
  <c r="G128" i="3"/>
  <c r="H129" i="3"/>
  <c r="D131" i="3"/>
  <c r="F131" i="3"/>
  <c r="M131" i="3"/>
  <c r="H132" i="3"/>
  <c r="E135" i="3"/>
  <c r="E138" i="3"/>
  <c r="J139" i="3"/>
  <c r="D141" i="3"/>
  <c r="F141" i="3"/>
  <c r="K141" i="3"/>
  <c r="I141" i="3"/>
  <c r="H142" i="3"/>
  <c r="J145" i="3"/>
  <c r="C147" i="3"/>
  <c r="D160" i="3"/>
  <c r="L160" i="3"/>
  <c r="F160" i="3"/>
  <c r="H160" i="3"/>
  <c r="E160" i="3"/>
  <c r="M160" i="3"/>
  <c r="K160" i="3"/>
  <c r="I160" i="3"/>
  <c r="H162" i="3"/>
  <c r="J164" i="3"/>
  <c r="E169" i="3"/>
  <c r="J171" i="3"/>
  <c r="D176" i="3"/>
  <c r="L176" i="3"/>
  <c r="F176" i="3"/>
  <c r="H176" i="3"/>
  <c r="E176" i="3"/>
  <c r="M176" i="3"/>
  <c r="K176" i="3"/>
  <c r="I176" i="3"/>
  <c r="H178" i="3"/>
  <c r="J180" i="3"/>
  <c r="E185" i="3"/>
  <c r="I194" i="3"/>
  <c r="C197" i="3"/>
  <c r="D202" i="3"/>
  <c r="L202" i="3"/>
  <c r="F202" i="3"/>
  <c r="M202" i="3"/>
  <c r="J202" i="3"/>
  <c r="G202" i="3"/>
  <c r="E202" i="3"/>
  <c r="C202" i="3"/>
  <c r="E215" i="3"/>
  <c r="L215" i="3"/>
  <c r="D215" i="3"/>
  <c r="C215" i="3"/>
  <c r="M215" i="3"/>
  <c r="I215" i="3"/>
  <c r="F215" i="3"/>
  <c r="K215" i="3"/>
  <c r="J215" i="3"/>
  <c r="G215" i="3"/>
  <c r="D144" i="3"/>
  <c r="F144" i="3"/>
  <c r="C144" i="3"/>
  <c r="E144" i="3"/>
  <c r="D152" i="3"/>
  <c r="F152" i="3"/>
  <c r="I152" i="3"/>
  <c r="G152" i="3"/>
  <c r="M152" i="3"/>
  <c r="J152" i="3"/>
  <c r="D154" i="3"/>
  <c r="L154" i="3"/>
  <c r="F154" i="3"/>
  <c r="M154" i="3"/>
  <c r="E154" i="3"/>
  <c r="D158" i="3"/>
  <c r="L158" i="3"/>
  <c r="F158" i="3"/>
  <c r="M158" i="3"/>
  <c r="E158" i="3"/>
  <c r="C158" i="3"/>
  <c r="I162" i="3"/>
  <c r="D165" i="3"/>
  <c r="L165" i="3"/>
  <c r="F165" i="3"/>
  <c r="K165" i="3"/>
  <c r="I165" i="3"/>
  <c r="M165" i="3"/>
  <c r="D167" i="3"/>
  <c r="L167" i="3"/>
  <c r="F167" i="3"/>
  <c r="C167" i="3"/>
  <c r="I167" i="3"/>
  <c r="H167" i="3"/>
  <c r="E167" i="3"/>
  <c r="G169" i="3"/>
  <c r="K171" i="3"/>
  <c r="D174" i="3"/>
  <c r="L174" i="3"/>
  <c r="F174" i="3"/>
  <c r="M174" i="3"/>
  <c r="E174" i="3"/>
  <c r="C174" i="3"/>
  <c r="I178" i="3"/>
  <c r="D181" i="3"/>
  <c r="L181" i="3"/>
  <c r="F181" i="3"/>
  <c r="K181" i="3"/>
  <c r="I181" i="3"/>
  <c r="M181" i="3"/>
  <c r="D183" i="3"/>
  <c r="L183" i="3"/>
  <c r="F183" i="3"/>
  <c r="C183" i="3"/>
  <c r="I183" i="3"/>
  <c r="H183" i="3"/>
  <c r="E183" i="3"/>
  <c r="G185" i="3"/>
  <c r="K187" i="3"/>
  <c r="D190" i="3"/>
  <c r="L190" i="3"/>
  <c r="F190" i="3"/>
  <c r="M190" i="3"/>
  <c r="E190" i="3"/>
  <c r="C190" i="3"/>
  <c r="K194" i="3"/>
  <c r="E197" i="3"/>
  <c r="H202" i="3"/>
  <c r="H215" i="3"/>
  <c r="E82" i="3"/>
  <c r="H84" i="3"/>
  <c r="I85" i="3"/>
  <c r="K87" i="3"/>
  <c r="D93" i="3"/>
  <c r="E94" i="3"/>
  <c r="H96" i="3"/>
  <c r="I97" i="3"/>
  <c r="K99" i="3"/>
  <c r="D105" i="3"/>
  <c r="E106" i="3"/>
  <c r="H108" i="3"/>
  <c r="I109" i="3"/>
  <c r="G119" i="3"/>
  <c r="H124" i="3"/>
  <c r="M126" i="3"/>
  <c r="E128" i="3"/>
  <c r="L129" i="3"/>
  <c r="E131" i="3"/>
  <c r="J132" i="3"/>
  <c r="D134" i="3"/>
  <c r="F134" i="3"/>
  <c r="I134" i="3"/>
  <c r="G134" i="3"/>
  <c r="H135" i="3"/>
  <c r="D137" i="3"/>
  <c r="F137" i="3"/>
  <c r="M137" i="3"/>
  <c r="H138" i="3"/>
  <c r="L139" i="3"/>
  <c r="E141" i="3"/>
  <c r="J142" i="3"/>
  <c r="G144" i="3"/>
  <c r="L145" i="3"/>
  <c r="G147" i="3"/>
  <c r="I150" i="3"/>
  <c r="C152" i="3"/>
  <c r="C154" i="3"/>
  <c r="D156" i="3"/>
  <c r="L156" i="3"/>
  <c r="F156" i="3"/>
  <c r="H156" i="3"/>
  <c r="E156" i="3"/>
  <c r="M156" i="3"/>
  <c r="I156" i="3"/>
  <c r="G158" i="3"/>
  <c r="G160" i="3"/>
  <c r="J162" i="3"/>
  <c r="C165" i="3"/>
  <c r="G167" i="3"/>
  <c r="H169" i="3"/>
  <c r="M171" i="3"/>
  <c r="G174" i="3"/>
  <c r="G176" i="3"/>
  <c r="J178" i="3"/>
  <c r="C181" i="3"/>
  <c r="G183" i="3"/>
  <c r="H185" i="3"/>
  <c r="M187" i="3"/>
  <c r="G190" i="3"/>
  <c r="D195" i="3"/>
  <c r="L195" i="3"/>
  <c r="F195" i="3"/>
  <c r="C195" i="3"/>
  <c r="I195" i="3"/>
  <c r="H195" i="3"/>
  <c r="E195" i="3"/>
  <c r="H197" i="3"/>
  <c r="I202" i="3"/>
  <c r="G82" i="3"/>
  <c r="I84" i="3"/>
  <c r="J85" i="3"/>
  <c r="L87" i="3"/>
  <c r="C91" i="3"/>
  <c r="E93" i="3"/>
  <c r="G94" i="3"/>
  <c r="I96" i="3"/>
  <c r="J97" i="3"/>
  <c r="L99" i="3"/>
  <c r="C103" i="3"/>
  <c r="E105" i="3"/>
  <c r="G106" i="3"/>
  <c r="I108" i="3"/>
  <c r="J109" i="3"/>
  <c r="F113" i="3"/>
  <c r="D113" i="3"/>
  <c r="H119" i="3"/>
  <c r="I124" i="3"/>
  <c r="F127" i="3"/>
  <c r="G127" i="3"/>
  <c r="D127" i="3"/>
  <c r="H128" i="3"/>
  <c r="M129" i="3"/>
  <c r="G131" i="3"/>
  <c r="K132" i="3"/>
  <c r="C134" i="3"/>
  <c r="J135" i="3"/>
  <c r="C137" i="3"/>
  <c r="I138" i="3"/>
  <c r="M139" i="3"/>
  <c r="G141" i="3"/>
  <c r="L142" i="3"/>
  <c r="H144" i="3"/>
  <c r="M145" i="3"/>
  <c r="H147" i="3"/>
  <c r="J150" i="3"/>
  <c r="E152" i="3"/>
  <c r="G154" i="3"/>
  <c r="H158" i="3"/>
  <c r="J160" i="3"/>
  <c r="K162" i="3"/>
  <c r="E165" i="3"/>
  <c r="J167" i="3"/>
  <c r="J169" i="3"/>
  <c r="D172" i="3"/>
  <c r="L172" i="3"/>
  <c r="F172" i="3"/>
  <c r="H172" i="3"/>
  <c r="E172" i="3"/>
  <c r="M172" i="3"/>
  <c r="K172" i="3"/>
  <c r="I172" i="3"/>
  <c r="H174" i="3"/>
  <c r="J176" i="3"/>
  <c r="K178" i="3"/>
  <c r="E181" i="3"/>
  <c r="J183" i="3"/>
  <c r="J185" i="3"/>
  <c r="D188" i="3"/>
  <c r="L188" i="3"/>
  <c r="F188" i="3"/>
  <c r="H188" i="3"/>
  <c r="E188" i="3"/>
  <c r="M188" i="3"/>
  <c r="K188" i="3"/>
  <c r="I188" i="3"/>
  <c r="H190" i="3"/>
  <c r="G195" i="3"/>
  <c r="J197" i="3"/>
  <c r="K202" i="3"/>
  <c r="D140" i="3"/>
  <c r="F140" i="3"/>
  <c r="I140" i="3"/>
  <c r="G140" i="3"/>
  <c r="I144" i="3"/>
  <c r="D146" i="3"/>
  <c r="F146" i="3"/>
  <c r="I146" i="3"/>
  <c r="G146" i="3"/>
  <c r="J146" i="3"/>
  <c r="H152" i="3"/>
  <c r="D161" i="3"/>
  <c r="L161" i="3"/>
  <c r="F161" i="3"/>
  <c r="K161" i="3"/>
  <c r="I161" i="3"/>
  <c r="M161" i="3"/>
  <c r="D163" i="3"/>
  <c r="L163" i="3"/>
  <c r="F163" i="3"/>
  <c r="C163" i="3"/>
  <c r="I163" i="3"/>
  <c r="H163" i="3"/>
  <c r="E163" i="3"/>
  <c r="D170" i="3"/>
  <c r="L170" i="3"/>
  <c r="F170" i="3"/>
  <c r="M170" i="3"/>
  <c r="E170" i="3"/>
  <c r="C170" i="3"/>
  <c r="D177" i="3"/>
  <c r="L177" i="3"/>
  <c r="F177" i="3"/>
  <c r="K177" i="3"/>
  <c r="I177" i="3"/>
  <c r="M177" i="3"/>
  <c r="D179" i="3"/>
  <c r="L179" i="3"/>
  <c r="F179" i="3"/>
  <c r="C179" i="3"/>
  <c r="I179" i="3"/>
  <c r="H179" i="3"/>
  <c r="E179" i="3"/>
  <c r="D186" i="3"/>
  <c r="L186" i="3"/>
  <c r="F186" i="3"/>
  <c r="M186" i="3"/>
  <c r="E186" i="3"/>
  <c r="C186" i="3"/>
  <c r="D193" i="3"/>
  <c r="L193" i="3"/>
  <c r="F193" i="3"/>
  <c r="K193" i="3"/>
  <c r="I193" i="3"/>
  <c r="G193" i="3"/>
  <c r="M193" i="3"/>
  <c r="D198" i="3"/>
  <c r="L198" i="3"/>
  <c r="F198" i="3"/>
  <c r="M198" i="3"/>
  <c r="J198" i="3"/>
  <c r="E198" i="3"/>
  <c r="C198" i="3"/>
  <c r="D203" i="3"/>
  <c r="L203" i="3"/>
  <c r="I203" i="3"/>
  <c r="F203" i="3"/>
  <c r="C203" i="3"/>
  <c r="K203" i="3"/>
  <c r="J203" i="3"/>
  <c r="H203" i="3"/>
  <c r="E203" i="3"/>
  <c r="I82" i="3"/>
  <c r="K84" i="3"/>
  <c r="L85" i="3"/>
  <c r="D90" i="3"/>
  <c r="E91" i="3"/>
  <c r="H93" i="3"/>
  <c r="I94" i="3"/>
  <c r="K96" i="3"/>
  <c r="L97" i="3"/>
  <c r="D102" i="3"/>
  <c r="E103" i="3"/>
  <c r="H105" i="3"/>
  <c r="I106" i="3"/>
  <c r="K108" i="3"/>
  <c r="L109" i="3"/>
  <c r="F112" i="3"/>
  <c r="C112" i="3"/>
  <c r="E113" i="3"/>
  <c r="L119" i="3"/>
  <c r="K124" i="3"/>
  <c r="E127" i="3"/>
  <c r="K128" i="3"/>
  <c r="I131" i="3"/>
  <c r="M132" i="3"/>
  <c r="H134" i="3"/>
  <c r="M135" i="3"/>
  <c r="G137" i="3"/>
  <c r="K138" i="3"/>
  <c r="C140" i="3"/>
  <c r="J141" i="3"/>
  <c r="J144" i="3"/>
  <c r="C146" i="3"/>
  <c r="M147" i="3"/>
  <c r="L150" i="3"/>
  <c r="K152" i="3"/>
  <c r="I154" i="3"/>
  <c r="J156" i="3"/>
  <c r="J158" i="3"/>
  <c r="C161" i="3"/>
  <c r="G163" i="3"/>
  <c r="H165" i="3"/>
  <c r="M167" i="3"/>
  <c r="G170" i="3"/>
  <c r="G172" i="3"/>
  <c r="J174" i="3"/>
  <c r="C177" i="3"/>
  <c r="G179" i="3"/>
  <c r="H181" i="3"/>
  <c r="M183" i="3"/>
  <c r="G186" i="3"/>
  <c r="G188" i="3"/>
  <c r="J190" i="3"/>
  <c r="C193" i="3"/>
  <c r="K195" i="3"/>
  <c r="G198" i="3"/>
  <c r="G203" i="3"/>
  <c r="L207" i="3"/>
  <c r="E207" i="3"/>
  <c r="J207" i="3"/>
  <c r="G207" i="3"/>
  <c r="K207" i="3"/>
  <c r="I207" i="3"/>
  <c r="H207" i="3"/>
  <c r="D207" i="3"/>
  <c r="M207" i="3"/>
  <c r="D143" i="3"/>
  <c r="F143" i="3"/>
  <c r="D149" i="3"/>
  <c r="F149" i="3"/>
  <c r="I192" i="3"/>
  <c r="I196" i="3"/>
  <c r="E206" i="3"/>
  <c r="E209" i="3"/>
  <c r="K192" i="3"/>
  <c r="K196" i="3"/>
  <c r="D205" i="3"/>
  <c r="L205" i="3"/>
  <c r="I205" i="3"/>
  <c r="F205" i="3"/>
  <c r="H206" i="3"/>
  <c r="H209" i="3"/>
  <c r="F264" i="3"/>
  <c r="C264" i="3"/>
  <c r="L264" i="3"/>
  <c r="H264" i="3"/>
  <c r="E264" i="3"/>
  <c r="M264" i="3"/>
  <c r="K264" i="3"/>
  <c r="J264" i="3"/>
  <c r="I264" i="3"/>
  <c r="G264" i="3"/>
  <c r="D264" i="3"/>
  <c r="C205" i="3"/>
  <c r="J206" i="3"/>
  <c r="J209" i="3"/>
  <c r="J308" i="3"/>
  <c r="I308" i="3"/>
  <c r="D308" i="3"/>
  <c r="L308" i="3"/>
  <c r="G308" i="3"/>
  <c r="C308" i="3"/>
  <c r="M308" i="3"/>
  <c r="K308" i="3"/>
  <c r="H308" i="3"/>
  <c r="F308" i="3"/>
  <c r="E308" i="3"/>
  <c r="D201" i="3"/>
  <c r="L201" i="3"/>
  <c r="F201" i="3"/>
  <c r="E205" i="3"/>
  <c r="E213" i="3"/>
  <c r="L213" i="3"/>
  <c r="M213" i="3"/>
  <c r="H213" i="3"/>
  <c r="D213" i="3"/>
  <c r="E241" i="3"/>
  <c r="C241" i="3"/>
  <c r="L241" i="3"/>
  <c r="I241" i="3"/>
  <c r="K241" i="3"/>
  <c r="J241" i="3"/>
  <c r="H241" i="3"/>
  <c r="G241" i="3"/>
  <c r="F241" i="3"/>
  <c r="F266" i="3"/>
  <c r="C266" i="3"/>
  <c r="L266" i="3"/>
  <c r="M266" i="3"/>
  <c r="I266" i="3"/>
  <c r="E266" i="3"/>
  <c r="K266" i="3"/>
  <c r="J266" i="3"/>
  <c r="H266" i="3"/>
  <c r="G266" i="3"/>
  <c r="D266" i="3"/>
  <c r="F274" i="3"/>
  <c r="C274" i="3"/>
  <c r="L274" i="3"/>
  <c r="M274" i="3"/>
  <c r="I274" i="3"/>
  <c r="E274" i="3"/>
  <c r="K274" i="3"/>
  <c r="J274" i="3"/>
  <c r="H274" i="3"/>
  <c r="G274" i="3"/>
  <c r="D274" i="3"/>
  <c r="E219" i="3"/>
  <c r="L219" i="3"/>
  <c r="M219" i="3"/>
  <c r="H219" i="3"/>
  <c r="D219" i="3"/>
  <c r="E223" i="3"/>
  <c r="L223" i="3"/>
  <c r="I223" i="3"/>
  <c r="H223" i="3"/>
  <c r="G223" i="3"/>
  <c r="D223" i="3"/>
  <c r="C223" i="3"/>
  <c r="J223" i="3"/>
  <c r="E225" i="3"/>
  <c r="L225" i="3"/>
  <c r="I225" i="3"/>
  <c r="M225" i="3"/>
  <c r="J225" i="3"/>
  <c r="H225" i="3"/>
  <c r="D225" i="3"/>
  <c r="E234" i="3"/>
  <c r="C234" i="3"/>
  <c r="L234" i="3"/>
  <c r="I234" i="3"/>
  <c r="K234" i="3"/>
  <c r="J234" i="3"/>
  <c r="H234" i="3"/>
  <c r="F234" i="3"/>
  <c r="D234" i="3"/>
  <c r="M234" i="3"/>
  <c r="D241" i="3"/>
  <c r="D192" i="3"/>
  <c r="L192" i="3"/>
  <c r="F192" i="3"/>
  <c r="D196" i="3"/>
  <c r="L196" i="3"/>
  <c r="F196" i="3"/>
  <c r="D200" i="3"/>
  <c r="L200" i="3"/>
  <c r="F200" i="3"/>
  <c r="G201" i="3"/>
  <c r="J205" i="3"/>
  <c r="G213" i="3"/>
  <c r="C219" i="3"/>
  <c r="F223" i="3"/>
  <c r="C225" i="3"/>
  <c r="G234" i="3"/>
  <c r="E238" i="3"/>
  <c r="C238" i="3"/>
  <c r="L238" i="3"/>
  <c r="I238" i="3"/>
  <c r="K238" i="3"/>
  <c r="J238" i="3"/>
  <c r="H238" i="3"/>
  <c r="G238" i="3"/>
  <c r="F238" i="3"/>
  <c r="M241" i="3"/>
  <c r="E221" i="3"/>
  <c r="L221" i="3"/>
  <c r="D221" i="3"/>
  <c r="C221" i="3"/>
  <c r="M221" i="3"/>
  <c r="I221" i="3"/>
  <c r="F221" i="3"/>
  <c r="E231" i="3"/>
  <c r="C231" i="3"/>
  <c r="L231" i="3"/>
  <c r="I231" i="3"/>
  <c r="K231" i="3"/>
  <c r="J231" i="3"/>
  <c r="H231" i="3"/>
  <c r="F231" i="3"/>
  <c r="D231" i="3"/>
  <c r="M231" i="3"/>
  <c r="E235" i="3"/>
  <c r="C235" i="3"/>
  <c r="L235" i="3"/>
  <c r="I235" i="3"/>
  <c r="K235" i="3"/>
  <c r="J235" i="3"/>
  <c r="G235" i="3"/>
  <c r="F235" i="3"/>
  <c r="C250" i="3"/>
  <c r="L250" i="3"/>
  <c r="I250" i="3"/>
  <c r="F250" i="3"/>
  <c r="K250" i="3"/>
  <c r="J250" i="3"/>
  <c r="H250" i="3"/>
  <c r="G250" i="3"/>
  <c r="E250" i="3"/>
  <c r="M143" i="3"/>
  <c r="M149" i="3"/>
  <c r="E192" i="3"/>
  <c r="E196" i="3"/>
  <c r="E200" i="3"/>
  <c r="I201" i="3"/>
  <c r="M205" i="3"/>
  <c r="L212" i="3"/>
  <c r="J212" i="3"/>
  <c r="F212" i="3"/>
  <c r="C212" i="3"/>
  <c r="M212" i="3"/>
  <c r="J213" i="3"/>
  <c r="G219" i="3"/>
  <c r="G221" i="3"/>
  <c r="M223" i="3"/>
  <c r="G225" i="3"/>
  <c r="G231" i="3"/>
  <c r="D235" i="3"/>
  <c r="M238" i="3"/>
  <c r="D250" i="3"/>
  <c r="L206" i="3"/>
  <c r="D206" i="3"/>
  <c r="M206" i="3"/>
  <c r="I206" i="3"/>
  <c r="F206" i="3"/>
  <c r="L209" i="3"/>
  <c r="G209" i="3"/>
  <c r="C209" i="3"/>
  <c r="M209" i="3"/>
  <c r="I209" i="3"/>
  <c r="K213" i="3"/>
  <c r="I219" i="3"/>
  <c r="H221" i="3"/>
  <c r="K225" i="3"/>
  <c r="E232" i="3"/>
  <c r="C232" i="3"/>
  <c r="L232" i="3"/>
  <c r="I232" i="3"/>
  <c r="K232" i="3"/>
  <c r="J232" i="3"/>
  <c r="G232" i="3"/>
  <c r="F232" i="3"/>
  <c r="H235" i="3"/>
  <c r="M250" i="3"/>
  <c r="C262" i="3"/>
  <c r="L262" i="3"/>
  <c r="M262" i="3"/>
  <c r="I262" i="3"/>
  <c r="F262" i="3"/>
  <c r="K262" i="3"/>
  <c r="J262" i="3"/>
  <c r="H262" i="3"/>
  <c r="G262" i="3"/>
  <c r="E262" i="3"/>
  <c r="D125" i="3"/>
  <c r="H192" i="3"/>
  <c r="H196" i="3"/>
  <c r="H200" i="3"/>
  <c r="K201" i="3"/>
  <c r="C206" i="3"/>
  <c r="D209" i="3"/>
  <c r="E216" i="3"/>
  <c r="L216" i="3"/>
  <c r="G216" i="3"/>
  <c r="F216" i="3"/>
  <c r="K216" i="3"/>
  <c r="H216" i="3"/>
  <c r="J219" i="3"/>
  <c r="J221" i="3"/>
  <c r="D232" i="3"/>
  <c r="M235" i="3"/>
  <c r="D262" i="3"/>
  <c r="H208" i="3"/>
  <c r="K211" i="3"/>
  <c r="C214" i="3"/>
  <c r="C220" i="3"/>
  <c r="H222" i="3"/>
  <c r="D226" i="3"/>
  <c r="H227" i="3"/>
  <c r="G230" i="3"/>
  <c r="G233" i="3"/>
  <c r="G236" i="3"/>
  <c r="G239" i="3"/>
  <c r="E245" i="3"/>
  <c r="E248" i="3"/>
  <c r="G254" i="3"/>
  <c r="C257" i="3"/>
  <c r="I257" i="3"/>
  <c r="G257" i="3"/>
  <c r="D257" i="3"/>
  <c r="M257" i="3"/>
  <c r="E260" i="3"/>
  <c r="F276" i="3"/>
  <c r="C276" i="3"/>
  <c r="L276" i="3"/>
  <c r="H276" i="3"/>
  <c r="E276" i="3"/>
  <c r="M276" i="3"/>
  <c r="I276" i="3"/>
  <c r="F268" i="3"/>
  <c r="C268" i="3"/>
  <c r="L268" i="3"/>
  <c r="H268" i="3"/>
  <c r="E268" i="3"/>
  <c r="M268" i="3"/>
  <c r="F270" i="3"/>
  <c r="C270" i="3"/>
  <c r="L270" i="3"/>
  <c r="M270" i="3"/>
  <c r="I270" i="3"/>
  <c r="E270" i="3"/>
  <c r="F272" i="3"/>
  <c r="C272" i="3"/>
  <c r="L272" i="3"/>
  <c r="H272" i="3"/>
  <c r="E272" i="3"/>
  <c r="M272" i="3"/>
  <c r="D281" i="3"/>
  <c r="G281" i="3"/>
  <c r="C281" i="3"/>
  <c r="M281" i="3"/>
  <c r="L281" i="3"/>
  <c r="J281" i="3"/>
  <c r="F281" i="3"/>
  <c r="J309" i="3"/>
  <c r="I309" i="3"/>
  <c r="D309" i="3"/>
  <c r="C309" i="3"/>
  <c r="L309" i="3"/>
  <c r="G309" i="3"/>
  <c r="E309" i="3"/>
  <c r="M309" i="3"/>
  <c r="K309" i="3"/>
  <c r="F309" i="3"/>
  <c r="F322" i="3"/>
  <c r="D322" i="3"/>
  <c r="J322" i="3"/>
  <c r="E322" i="3"/>
  <c r="C322" i="3"/>
  <c r="M322" i="3"/>
  <c r="L322" i="3"/>
  <c r="H322" i="3"/>
  <c r="K322" i="3"/>
  <c r="I322" i="3"/>
  <c r="G322" i="3"/>
  <c r="G214" i="3"/>
  <c r="E218" i="3"/>
  <c r="L218" i="3"/>
  <c r="G220" i="3"/>
  <c r="E224" i="3"/>
  <c r="L224" i="3"/>
  <c r="H226" i="3"/>
  <c r="K230" i="3"/>
  <c r="D268" i="3"/>
  <c r="D270" i="3"/>
  <c r="D272" i="3"/>
  <c r="E281" i="3"/>
  <c r="J298" i="3"/>
  <c r="I298" i="3"/>
  <c r="D298" i="3"/>
  <c r="G298" i="3"/>
  <c r="C298" i="3"/>
  <c r="M298" i="3"/>
  <c r="L298" i="3"/>
  <c r="K298" i="3"/>
  <c r="F298" i="3"/>
  <c r="H309" i="3"/>
  <c r="E228" i="3"/>
  <c r="L228" i="3"/>
  <c r="I228" i="3"/>
  <c r="C243" i="3"/>
  <c r="G243" i="3"/>
  <c r="E243" i="3"/>
  <c r="K243" i="3"/>
  <c r="G268" i="3"/>
  <c r="G270" i="3"/>
  <c r="F279" i="3"/>
  <c r="C279" i="3"/>
  <c r="L279" i="3"/>
  <c r="D279" i="3"/>
  <c r="M279" i="3"/>
  <c r="I279" i="3"/>
  <c r="E279" i="3"/>
  <c r="J284" i="3"/>
  <c r="I284" i="3"/>
  <c r="D284" i="3"/>
  <c r="L284" i="3"/>
  <c r="G284" i="3"/>
  <c r="M284" i="3"/>
  <c r="H284" i="3"/>
  <c r="C284" i="3"/>
  <c r="J302" i="3"/>
  <c r="I302" i="3"/>
  <c r="D302" i="3"/>
  <c r="G302" i="3"/>
  <c r="C302" i="3"/>
  <c r="L302" i="3"/>
  <c r="M302" i="3"/>
  <c r="K302" i="3"/>
  <c r="H302" i="3"/>
  <c r="F302" i="3"/>
  <c r="E302" i="3"/>
  <c r="J310" i="3"/>
  <c r="I310" i="3"/>
  <c r="D310" i="3"/>
  <c r="G310" i="3"/>
  <c r="C310" i="3"/>
  <c r="L310" i="3"/>
  <c r="M310" i="3"/>
  <c r="K310" i="3"/>
  <c r="H310" i="3"/>
  <c r="F310" i="3"/>
  <c r="E310" i="3"/>
  <c r="E237" i="3"/>
  <c r="C237" i="3"/>
  <c r="L237" i="3"/>
  <c r="I237" i="3"/>
  <c r="E240" i="3"/>
  <c r="C240" i="3"/>
  <c r="L240" i="3"/>
  <c r="I240" i="3"/>
  <c r="D243" i="3"/>
  <c r="C255" i="3"/>
  <c r="G255" i="3"/>
  <c r="E255" i="3"/>
  <c r="K255" i="3"/>
  <c r="I268" i="3"/>
  <c r="H270" i="3"/>
  <c r="I272" i="3"/>
  <c r="F277" i="3"/>
  <c r="C277" i="3"/>
  <c r="L277" i="3"/>
  <c r="K277" i="3"/>
  <c r="I277" i="3"/>
  <c r="E277" i="3"/>
  <c r="M277" i="3"/>
  <c r="G279" i="3"/>
  <c r="I281" i="3"/>
  <c r="E284" i="3"/>
  <c r="H298" i="3"/>
  <c r="J303" i="3"/>
  <c r="I303" i="3"/>
  <c r="D303" i="3"/>
  <c r="L303" i="3"/>
  <c r="G303" i="3"/>
  <c r="C303" i="3"/>
  <c r="E303" i="3"/>
  <c r="M303" i="3"/>
  <c r="K303" i="3"/>
  <c r="F303" i="3"/>
  <c r="J311" i="3"/>
  <c r="I311" i="3"/>
  <c r="D311" i="3"/>
  <c r="L311" i="3"/>
  <c r="G311" i="3"/>
  <c r="C311" i="3"/>
  <c r="E311" i="3"/>
  <c r="M311" i="3"/>
  <c r="K311" i="3"/>
  <c r="F311" i="3"/>
  <c r="E211" i="3"/>
  <c r="F218" i="3"/>
  <c r="F224" i="3"/>
  <c r="D228" i="3"/>
  <c r="D237" i="3"/>
  <c r="D240" i="3"/>
  <c r="F243" i="3"/>
  <c r="C246" i="3"/>
  <c r="J246" i="3"/>
  <c r="H246" i="3"/>
  <c r="E246" i="3"/>
  <c r="C249" i="3"/>
  <c r="M249" i="3"/>
  <c r="K249" i="3"/>
  <c r="H249" i="3"/>
  <c r="E249" i="3"/>
  <c r="C252" i="3"/>
  <c r="D252" i="3"/>
  <c r="K252" i="3"/>
  <c r="H252" i="3"/>
  <c r="D255" i="3"/>
  <c r="L257" i="3"/>
  <c r="C261" i="3"/>
  <c r="M261" i="3"/>
  <c r="K261" i="3"/>
  <c r="H261" i="3"/>
  <c r="E261" i="3"/>
  <c r="J268" i="3"/>
  <c r="J270" i="3"/>
  <c r="J272" i="3"/>
  <c r="D277" i="3"/>
  <c r="H279" i="3"/>
  <c r="K281" i="3"/>
  <c r="F284" i="3"/>
  <c r="H303" i="3"/>
  <c r="H311" i="3"/>
  <c r="E222" i="3"/>
  <c r="L222" i="3"/>
  <c r="E227" i="3"/>
  <c r="L227" i="3"/>
  <c r="I227" i="3"/>
  <c r="F228" i="3"/>
  <c r="F237" i="3"/>
  <c r="F240" i="3"/>
  <c r="H243" i="3"/>
  <c r="F255" i="3"/>
  <c r="C258" i="3"/>
  <c r="J258" i="3"/>
  <c r="H258" i="3"/>
  <c r="E258" i="3"/>
  <c r="K268" i="3"/>
  <c r="K270" i="3"/>
  <c r="K272" i="3"/>
  <c r="F275" i="3"/>
  <c r="C275" i="3"/>
  <c r="L275" i="3"/>
  <c r="D275" i="3"/>
  <c r="M275" i="3"/>
  <c r="I275" i="3"/>
  <c r="E275" i="3"/>
  <c r="G277" i="3"/>
  <c r="J279" i="3"/>
  <c r="K284" i="3"/>
  <c r="J304" i="3"/>
  <c r="I304" i="3"/>
  <c r="D304" i="3"/>
  <c r="L304" i="3"/>
  <c r="G304" i="3"/>
  <c r="C304" i="3"/>
  <c r="M304" i="3"/>
  <c r="K304" i="3"/>
  <c r="H304" i="3"/>
  <c r="F304" i="3"/>
  <c r="E304" i="3"/>
  <c r="J312" i="3"/>
  <c r="I312" i="3"/>
  <c r="D312" i="3"/>
  <c r="L312" i="3"/>
  <c r="G312" i="3"/>
  <c r="C312" i="3"/>
  <c r="M312" i="3"/>
  <c r="K312" i="3"/>
  <c r="H312" i="3"/>
  <c r="F312" i="3"/>
  <c r="E312" i="3"/>
  <c r="F330" i="3"/>
  <c r="D330" i="3"/>
  <c r="J330" i="3"/>
  <c r="E330" i="3"/>
  <c r="C330" i="3"/>
  <c r="M330" i="3"/>
  <c r="H330" i="3"/>
  <c r="L330" i="3"/>
  <c r="K330" i="3"/>
  <c r="I330" i="3"/>
  <c r="G330" i="3"/>
  <c r="F263" i="3"/>
  <c r="C263" i="3"/>
  <c r="L263" i="3"/>
  <c r="D263" i="3"/>
  <c r="M263" i="3"/>
  <c r="I263" i="3"/>
  <c r="F265" i="3"/>
  <c r="C265" i="3"/>
  <c r="L265" i="3"/>
  <c r="K265" i="3"/>
  <c r="I265" i="3"/>
  <c r="E265" i="3"/>
  <c r="F267" i="3"/>
  <c r="C267" i="3"/>
  <c r="L267" i="3"/>
  <c r="D267" i="3"/>
  <c r="M267" i="3"/>
  <c r="I267" i="3"/>
  <c r="F269" i="3"/>
  <c r="C269" i="3"/>
  <c r="L269" i="3"/>
  <c r="K269" i="3"/>
  <c r="I269" i="3"/>
  <c r="E269" i="3"/>
  <c r="F271" i="3"/>
  <c r="C271" i="3"/>
  <c r="L271" i="3"/>
  <c r="D271" i="3"/>
  <c r="M271" i="3"/>
  <c r="I271" i="3"/>
  <c r="F273" i="3"/>
  <c r="C273" i="3"/>
  <c r="L273" i="3"/>
  <c r="K273" i="3"/>
  <c r="I273" i="3"/>
  <c r="E273" i="3"/>
  <c r="M273" i="3"/>
  <c r="G275" i="3"/>
  <c r="H277" i="3"/>
  <c r="K279" i="3"/>
  <c r="J294" i="3"/>
  <c r="I294" i="3"/>
  <c r="D294" i="3"/>
  <c r="G294" i="3"/>
  <c r="C294" i="3"/>
  <c r="E294" i="3"/>
  <c r="L294" i="3"/>
  <c r="F294" i="3"/>
  <c r="J305" i="3"/>
  <c r="I305" i="3"/>
  <c r="D305" i="3"/>
  <c r="C305" i="3"/>
  <c r="L305" i="3"/>
  <c r="G305" i="3"/>
  <c r="E305" i="3"/>
  <c r="M305" i="3"/>
  <c r="K305" i="3"/>
  <c r="F305" i="3"/>
  <c r="D222" i="3"/>
  <c r="H228" i="3"/>
  <c r="E230" i="3"/>
  <c r="C230" i="3"/>
  <c r="L230" i="3"/>
  <c r="I230" i="3"/>
  <c r="E233" i="3"/>
  <c r="C233" i="3"/>
  <c r="L233" i="3"/>
  <c r="I233" i="3"/>
  <c r="E236" i="3"/>
  <c r="C236" i="3"/>
  <c r="L236" i="3"/>
  <c r="I236" i="3"/>
  <c r="H237" i="3"/>
  <c r="E239" i="3"/>
  <c r="C239" i="3"/>
  <c r="L239" i="3"/>
  <c r="I239" i="3"/>
  <c r="H240" i="3"/>
  <c r="C242" i="3"/>
  <c r="F242" i="3"/>
  <c r="D242" i="3"/>
  <c r="M242" i="3"/>
  <c r="J242" i="3"/>
  <c r="J243" i="3"/>
  <c r="G246" i="3"/>
  <c r="G249" i="3"/>
  <c r="G252" i="3"/>
  <c r="I255" i="3"/>
  <c r="F258" i="3"/>
  <c r="E263" i="3"/>
  <c r="D265" i="3"/>
  <c r="E267" i="3"/>
  <c r="D269" i="3"/>
  <c r="E271" i="3"/>
  <c r="D273" i="3"/>
  <c r="H275" i="3"/>
  <c r="J277" i="3"/>
  <c r="F280" i="3"/>
  <c r="C280" i="3"/>
  <c r="L280" i="3"/>
  <c r="H280" i="3"/>
  <c r="E280" i="3"/>
  <c r="M280" i="3"/>
  <c r="I280" i="3"/>
  <c r="J291" i="3"/>
  <c r="I291" i="3"/>
  <c r="D291" i="3"/>
  <c r="L291" i="3"/>
  <c r="G291" i="3"/>
  <c r="C291" i="3"/>
  <c r="M291" i="3"/>
  <c r="K291" i="3"/>
  <c r="H291" i="3"/>
  <c r="E291" i="3"/>
  <c r="H294" i="3"/>
  <c r="H305" i="3"/>
  <c r="F208" i="3"/>
  <c r="I211" i="3"/>
  <c r="J218" i="3"/>
  <c r="F222" i="3"/>
  <c r="E226" i="3"/>
  <c r="L226" i="3"/>
  <c r="I226" i="3"/>
  <c r="F227" i="3"/>
  <c r="J228" i="3"/>
  <c r="D230" i="3"/>
  <c r="D233" i="3"/>
  <c r="D236" i="3"/>
  <c r="J237" i="3"/>
  <c r="D239" i="3"/>
  <c r="J240" i="3"/>
  <c r="L243" i="3"/>
  <c r="I246" i="3"/>
  <c r="C254" i="3"/>
  <c r="F254" i="3"/>
  <c r="D254" i="3"/>
  <c r="M254" i="3"/>
  <c r="J254" i="3"/>
  <c r="J255" i="3"/>
  <c r="G258" i="3"/>
  <c r="G263" i="3"/>
  <c r="G265" i="3"/>
  <c r="G267" i="3"/>
  <c r="G269" i="3"/>
  <c r="G271" i="3"/>
  <c r="G273" i="3"/>
  <c r="J275" i="3"/>
  <c r="F278" i="3"/>
  <c r="C278" i="3"/>
  <c r="L278" i="3"/>
  <c r="M278" i="3"/>
  <c r="I278" i="3"/>
  <c r="E278" i="3"/>
  <c r="D280" i="3"/>
  <c r="K294" i="3"/>
  <c r="J306" i="3"/>
  <c r="I306" i="3"/>
  <c r="D306" i="3"/>
  <c r="G306" i="3"/>
  <c r="C306" i="3"/>
  <c r="L306" i="3"/>
  <c r="M306" i="3"/>
  <c r="K306" i="3"/>
  <c r="H306" i="3"/>
  <c r="F306" i="3"/>
  <c r="E306" i="3"/>
  <c r="J314" i="3"/>
  <c r="I314" i="3"/>
  <c r="D314" i="3"/>
  <c r="G314" i="3"/>
  <c r="C314" i="3"/>
  <c r="L314" i="3"/>
  <c r="M314" i="3"/>
  <c r="K314" i="3"/>
  <c r="H314" i="3"/>
  <c r="F314" i="3"/>
  <c r="E314" i="3"/>
  <c r="E214" i="3"/>
  <c r="L214" i="3"/>
  <c r="E220" i="3"/>
  <c r="L220" i="3"/>
  <c r="G222" i="3"/>
  <c r="G227" i="3"/>
  <c r="K228" i="3"/>
  <c r="F230" i="3"/>
  <c r="F233" i="3"/>
  <c r="K237" i="3"/>
  <c r="K240" i="3"/>
  <c r="M243" i="3"/>
  <c r="C245" i="3"/>
  <c r="I245" i="3"/>
  <c r="G245" i="3"/>
  <c r="D245" i="3"/>
  <c r="M245" i="3"/>
  <c r="C248" i="3"/>
  <c r="L248" i="3"/>
  <c r="J248" i="3"/>
  <c r="G248" i="3"/>
  <c r="D248" i="3"/>
  <c r="E254" i="3"/>
  <c r="L255" i="3"/>
  <c r="I258" i="3"/>
  <c r="C260" i="3"/>
  <c r="L260" i="3"/>
  <c r="J260" i="3"/>
  <c r="G260" i="3"/>
  <c r="D260" i="3"/>
  <c r="H263" i="3"/>
  <c r="H265" i="3"/>
  <c r="H267" i="3"/>
  <c r="H269" i="3"/>
  <c r="H271" i="3"/>
  <c r="H273" i="3"/>
  <c r="K275" i="3"/>
  <c r="D278" i="3"/>
  <c r="G280" i="3"/>
  <c r="M294" i="3"/>
  <c r="J307" i="3"/>
  <c r="I307" i="3"/>
  <c r="D307" i="3"/>
  <c r="L307" i="3"/>
  <c r="G307" i="3"/>
  <c r="C307" i="3"/>
  <c r="E307" i="3"/>
  <c r="M307" i="3"/>
  <c r="K307" i="3"/>
  <c r="F307" i="3"/>
  <c r="J282" i="3"/>
  <c r="D282" i="3"/>
  <c r="H282" i="3"/>
  <c r="E282" i="3"/>
  <c r="J289" i="3"/>
  <c r="I289" i="3"/>
  <c r="D289" i="3"/>
  <c r="C289" i="3"/>
  <c r="L289" i="3"/>
  <c r="F313" i="3"/>
  <c r="F315" i="3"/>
  <c r="F317" i="3"/>
  <c r="F338" i="3"/>
  <c r="D338" i="3"/>
  <c r="J338" i="3"/>
  <c r="E338" i="3"/>
  <c r="C338" i="3"/>
  <c r="M338" i="3"/>
  <c r="L338" i="3"/>
  <c r="K338" i="3"/>
  <c r="I338" i="3"/>
  <c r="H338" i="3"/>
  <c r="F345" i="3"/>
  <c r="D345" i="3"/>
  <c r="J345" i="3"/>
  <c r="I345" i="3"/>
  <c r="M345" i="3"/>
  <c r="L345" i="3"/>
  <c r="K345" i="3"/>
  <c r="H345" i="3"/>
  <c r="G345" i="3"/>
  <c r="C345" i="3"/>
  <c r="J300" i="3"/>
  <c r="I300" i="3"/>
  <c r="D300" i="3"/>
  <c r="L300" i="3"/>
  <c r="G300" i="3"/>
  <c r="K313" i="3"/>
  <c r="K315" i="3"/>
  <c r="F325" i="3"/>
  <c r="D325" i="3"/>
  <c r="J325" i="3"/>
  <c r="I325" i="3"/>
  <c r="C325" i="3"/>
  <c r="M325" i="3"/>
  <c r="H325" i="3"/>
  <c r="F333" i="3"/>
  <c r="D333" i="3"/>
  <c r="J333" i="3"/>
  <c r="I333" i="3"/>
  <c r="M333" i="3"/>
  <c r="H333" i="3"/>
  <c r="C333" i="3"/>
  <c r="F339" i="3"/>
  <c r="D339" i="3"/>
  <c r="J339" i="3"/>
  <c r="I339" i="3"/>
  <c r="H339" i="3"/>
  <c r="E339" i="3"/>
  <c r="L339" i="3"/>
  <c r="G251" i="3"/>
  <c r="I253" i="3"/>
  <c r="G282" i="3"/>
  <c r="G289" i="3"/>
  <c r="J293" i="3"/>
  <c r="I293" i="3"/>
  <c r="D293" i="3"/>
  <c r="C293" i="3"/>
  <c r="L293" i="3"/>
  <c r="C300" i="3"/>
  <c r="E325" i="3"/>
  <c r="E333" i="3"/>
  <c r="C339" i="3"/>
  <c r="J318" i="3"/>
  <c r="I318" i="3"/>
  <c r="D318" i="3"/>
  <c r="G318" i="3"/>
  <c r="C318" i="3"/>
  <c r="L318" i="3"/>
  <c r="F320" i="3"/>
  <c r="D320" i="3"/>
  <c r="J320" i="3"/>
  <c r="M320" i="3"/>
  <c r="L320" i="3"/>
  <c r="E320" i="3"/>
  <c r="I320" i="3"/>
  <c r="C320" i="3"/>
  <c r="G325" i="3"/>
  <c r="F328" i="3"/>
  <c r="D328" i="3"/>
  <c r="J328" i="3"/>
  <c r="M328" i="3"/>
  <c r="L328" i="3"/>
  <c r="E328" i="3"/>
  <c r="I328" i="3"/>
  <c r="C328" i="3"/>
  <c r="G333" i="3"/>
  <c r="F336" i="3"/>
  <c r="D336" i="3"/>
  <c r="J336" i="3"/>
  <c r="M336" i="3"/>
  <c r="L336" i="3"/>
  <c r="E336" i="3"/>
  <c r="K336" i="3"/>
  <c r="I336" i="3"/>
  <c r="C336" i="3"/>
  <c r="G339" i="3"/>
  <c r="J288" i="3"/>
  <c r="I288" i="3"/>
  <c r="D288" i="3"/>
  <c r="L288" i="3"/>
  <c r="G288" i="3"/>
  <c r="J295" i="3"/>
  <c r="I295" i="3"/>
  <c r="D295" i="3"/>
  <c r="L295" i="3"/>
  <c r="G295" i="3"/>
  <c r="C295" i="3"/>
  <c r="F300" i="3"/>
  <c r="E318" i="3"/>
  <c r="G320" i="3"/>
  <c r="F323" i="3"/>
  <c r="D323" i="3"/>
  <c r="J323" i="3"/>
  <c r="I323" i="3"/>
  <c r="H323" i="3"/>
  <c r="E323" i="3"/>
  <c r="L323" i="3"/>
  <c r="K325" i="3"/>
  <c r="G328" i="3"/>
  <c r="F331" i="3"/>
  <c r="D331" i="3"/>
  <c r="J331" i="3"/>
  <c r="I331" i="3"/>
  <c r="H331" i="3"/>
  <c r="L331" i="3"/>
  <c r="E331" i="3"/>
  <c r="K333" i="3"/>
  <c r="G336" i="3"/>
  <c r="K339" i="3"/>
  <c r="F343" i="3"/>
  <c r="D343" i="3"/>
  <c r="J343" i="3"/>
  <c r="I343" i="3"/>
  <c r="H343" i="3"/>
  <c r="M343" i="3"/>
  <c r="L343" i="3"/>
  <c r="K343" i="3"/>
  <c r="E343" i="3"/>
  <c r="F247" i="3"/>
  <c r="J251" i="3"/>
  <c r="L253" i="3"/>
  <c r="F259" i="3"/>
  <c r="L282" i="3"/>
  <c r="C288" i="3"/>
  <c r="M289" i="3"/>
  <c r="G293" i="3"/>
  <c r="E295" i="3"/>
  <c r="J297" i="3"/>
  <c r="I297" i="3"/>
  <c r="D297" i="3"/>
  <c r="C297" i="3"/>
  <c r="L297" i="3"/>
  <c r="H300" i="3"/>
  <c r="F318" i="3"/>
  <c r="H320" i="3"/>
  <c r="C323" i="3"/>
  <c r="L325" i="3"/>
  <c r="H328" i="3"/>
  <c r="C331" i="3"/>
  <c r="L333" i="3"/>
  <c r="H336" i="3"/>
  <c r="M339" i="3"/>
  <c r="C343" i="3"/>
  <c r="J290" i="3"/>
  <c r="I290" i="3"/>
  <c r="D290" i="3"/>
  <c r="G290" i="3"/>
  <c r="C290" i="3"/>
  <c r="K300" i="3"/>
  <c r="H318" i="3"/>
  <c r="F326" i="3"/>
  <c r="D326" i="3"/>
  <c r="J326" i="3"/>
  <c r="E326" i="3"/>
  <c r="C326" i="3"/>
  <c r="M326" i="3"/>
  <c r="L326" i="3"/>
  <c r="H326" i="3"/>
  <c r="F334" i="3"/>
  <c r="D334" i="3"/>
  <c r="J334" i="3"/>
  <c r="E334" i="3"/>
  <c r="C334" i="3"/>
  <c r="M334" i="3"/>
  <c r="L334" i="3"/>
  <c r="H334" i="3"/>
  <c r="F337" i="3"/>
  <c r="D337" i="3"/>
  <c r="J337" i="3"/>
  <c r="I337" i="3"/>
  <c r="H337" i="3"/>
  <c r="C337" i="3"/>
  <c r="M337" i="3"/>
  <c r="G343" i="3"/>
  <c r="F348" i="3"/>
  <c r="D348" i="3"/>
  <c r="J348" i="3"/>
  <c r="M348" i="3"/>
  <c r="L348" i="3"/>
  <c r="E348" i="3"/>
  <c r="C348" i="3"/>
  <c r="K348" i="3"/>
  <c r="I348" i="3"/>
  <c r="J283" i="3"/>
  <c r="I283" i="3"/>
  <c r="D283" i="3"/>
  <c r="L283" i="3"/>
  <c r="G283" i="3"/>
  <c r="C283" i="3"/>
  <c r="F288" i="3"/>
  <c r="E290" i="3"/>
  <c r="J292" i="3"/>
  <c r="I292" i="3"/>
  <c r="D292" i="3"/>
  <c r="L292" i="3"/>
  <c r="G292" i="3"/>
  <c r="H295" i="3"/>
  <c r="J299" i="3"/>
  <c r="I299" i="3"/>
  <c r="D299" i="3"/>
  <c r="L299" i="3"/>
  <c r="G299" i="3"/>
  <c r="C299" i="3"/>
  <c r="M300" i="3"/>
  <c r="K318" i="3"/>
  <c r="F321" i="3"/>
  <c r="D321" i="3"/>
  <c r="J321" i="3"/>
  <c r="I321" i="3"/>
  <c r="H321" i="3"/>
  <c r="C321" i="3"/>
  <c r="M321" i="3"/>
  <c r="K323" i="3"/>
  <c r="G326" i="3"/>
  <c r="F329" i="3"/>
  <c r="D329" i="3"/>
  <c r="J329" i="3"/>
  <c r="I329" i="3"/>
  <c r="M329" i="3"/>
  <c r="H329" i="3"/>
  <c r="C329" i="3"/>
  <c r="K331" i="3"/>
  <c r="G334" i="3"/>
  <c r="E337" i="3"/>
  <c r="G348" i="3"/>
  <c r="I259" i="3"/>
  <c r="E283" i="3"/>
  <c r="J285" i="3"/>
  <c r="I285" i="3"/>
  <c r="D285" i="3"/>
  <c r="C285" i="3"/>
  <c r="L285" i="3"/>
  <c r="H288" i="3"/>
  <c r="F290" i="3"/>
  <c r="C292" i="3"/>
  <c r="M293" i="3"/>
  <c r="K295" i="3"/>
  <c r="E299" i="3"/>
  <c r="J301" i="3"/>
  <c r="I301" i="3"/>
  <c r="D301" i="3"/>
  <c r="C301" i="3"/>
  <c r="L301" i="3"/>
  <c r="M318" i="3"/>
  <c r="E321" i="3"/>
  <c r="M323" i="3"/>
  <c r="I326" i="3"/>
  <c r="E329" i="3"/>
  <c r="M331" i="3"/>
  <c r="I334" i="3"/>
  <c r="G337" i="3"/>
  <c r="F341" i="3"/>
  <c r="D341" i="3"/>
  <c r="J341" i="3"/>
  <c r="I341" i="3"/>
  <c r="C341" i="3"/>
  <c r="M341" i="3"/>
  <c r="L341" i="3"/>
  <c r="H341" i="3"/>
  <c r="H348" i="3"/>
  <c r="J313" i="3"/>
  <c r="I313" i="3"/>
  <c r="D313" i="3"/>
  <c r="C313" i="3"/>
  <c r="L313" i="3"/>
  <c r="G313" i="3"/>
  <c r="J315" i="3"/>
  <c r="I315" i="3"/>
  <c r="D315" i="3"/>
  <c r="L315" i="3"/>
  <c r="G315" i="3"/>
  <c r="C315" i="3"/>
  <c r="J317" i="3"/>
  <c r="I317" i="3"/>
  <c r="D317" i="3"/>
  <c r="C317" i="3"/>
  <c r="L317" i="3"/>
  <c r="G317" i="3"/>
  <c r="J319" i="3"/>
  <c r="I319" i="3"/>
  <c r="D319" i="3"/>
  <c r="L319" i="3"/>
  <c r="G319" i="3"/>
  <c r="C319" i="3"/>
  <c r="G321" i="3"/>
  <c r="F324" i="3"/>
  <c r="D324" i="3"/>
  <c r="J324" i="3"/>
  <c r="M324" i="3"/>
  <c r="L324" i="3"/>
  <c r="E324" i="3"/>
  <c r="I324" i="3"/>
  <c r="C324" i="3"/>
  <c r="K326" i="3"/>
  <c r="G329" i="3"/>
  <c r="F332" i="3"/>
  <c r="D332" i="3"/>
  <c r="J332" i="3"/>
  <c r="M332" i="3"/>
  <c r="L332" i="3"/>
  <c r="E332" i="3"/>
  <c r="C332" i="3"/>
  <c r="I332" i="3"/>
  <c r="K334" i="3"/>
  <c r="K337" i="3"/>
  <c r="E341" i="3"/>
  <c r="K247" i="3"/>
  <c r="E253" i="3"/>
  <c r="K259" i="3"/>
  <c r="H283" i="3"/>
  <c r="F285" i="3"/>
  <c r="J287" i="3"/>
  <c r="I287" i="3"/>
  <c r="D287" i="3"/>
  <c r="L287" i="3"/>
  <c r="G287" i="3"/>
  <c r="C287" i="3"/>
  <c r="M288" i="3"/>
  <c r="K290" i="3"/>
  <c r="F292" i="3"/>
  <c r="J296" i="3"/>
  <c r="I296" i="3"/>
  <c r="D296" i="3"/>
  <c r="L296" i="3"/>
  <c r="G296" i="3"/>
  <c r="K297" i="3"/>
  <c r="H299" i="3"/>
  <c r="F301" i="3"/>
  <c r="E313" i="3"/>
  <c r="E315" i="3"/>
  <c r="E317" i="3"/>
  <c r="E319" i="3"/>
  <c r="K321" i="3"/>
  <c r="G324" i="3"/>
  <c r="F327" i="3"/>
  <c r="D327" i="3"/>
  <c r="J327" i="3"/>
  <c r="I327" i="3"/>
  <c r="H327" i="3"/>
  <c r="L327" i="3"/>
  <c r="E327" i="3"/>
  <c r="K329" i="3"/>
  <c r="G332" i="3"/>
  <c r="L337" i="3"/>
  <c r="G341" i="3"/>
  <c r="F350" i="3"/>
  <c r="D350" i="3"/>
  <c r="J350" i="3"/>
  <c r="G350" i="3"/>
  <c r="E350" i="3"/>
  <c r="C350" i="3"/>
  <c r="M350" i="3"/>
  <c r="I350" i="3"/>
  <c r="F347" i="3"/>
  <c r="D347" i="3"/>
  <c r="J347" i="3"/>
  <c r="I347" i="3"/>
  <c r="H347" i="3"/>
  <c r="K350" i="3"/>
  <c r="F340" i="3"/>
  <c r="D340" i="3"/>
  <c r="J340" i="3"/>
  <c r="M340" i="3"/>
  <c r="L340" i="3"/>
  <c r="E340" i="3"/>
  <c r="C347" i="3"/>
  <c r="L350" i="3"/>
  <c r="C340" i="3"/>
  <c r="E347" i="3"/>
  <c r="F335" i="3"/>
  <c r="D335" i="3"/>
  <c r="J335" i="3"/>
  <c r="I335" i="3"/>
  <c r="H335" i="3"/>
  <c r="G340" i="3"/>
  <c r="F342" i="3"/>
  <c r="D342" i="3"/>
  <c r="J342" i="3"/>
  <c r="E342" i="3"/>
  <c r="C342" i="3"/>
  <c r="M342" i="3"/>
  <c r="G347" i="3"/>
  <c r="H340" i="3"/>
  <c r="F344" i="3"/>
  <c r="D344" i="3"/>
  <c r="J344" i="3"/>
  <c r="M344" i="3"/>
  <c r="L344" i="3"/>
  <c r="E344" i="3"/>
  <c r="K347" i="3"/>
  <c r="E335" i="3"/>
  <c r="I340" i="3"/>
  <c r="H342" i="3"/>
  <c r="C344" i="3"/>
  <c r="L347" i="3"/>
  <c r="F346" i="3"/>
  <c r="D346" i="3"/>
  <c r="J346" i="3"/>
  <c r="E346" i="3"/>
  <c r="C346" i="3"/>
  <c r="M346" i="3"/>
  <c r="M347" i="3"/>
  <c r="F365" i="3"/>
  <c r="D365" i="3"/>
  <c r="C365" i="3"/>
  <c r="J365" i="3"/>
  <c r="I365" i="3"/>
  <c r="K365" i="3"/>
  <c r="H365" i="3"/>
  <c r="G365" i="3"/>
  <c r="E365" i="3"/>
  <c r="M365" i="3"/>
  <c r="L365" i="3"/>
  <c r="F356" i="3"/>
  <c r="D356" i="3"/>
  <c r="J356" i="3"/>
  <c r="M356" i="3"/>
  <c r="L356" i="3"/>
  <c r="K356" i="3"/>
  <c r="G356" i="3"/>
  <c r="E356" i="3"/>
  <c r="F366" i="3"/>
  <c r="D366" i="3"/>
  <c r="C366" i="3"/>
  <c r="J366" i="3"/>
  <c r="I366" i="3"/>
  <c r="M366" i="3"/>
  <c r="K366" i="3"/>
  <c r="H366" i="3"/>
  <c r="G366" i="3"/>
  <c r="E366" i="3"/>
  <c r="L335" i="3"/>
  <c r="L342" i="3"/>
  <c r="I344" i="3"/>
  <c r="H346" i="3"/>
  <c r="F352" i="3"/>
  <c r="D352" i="3"/>
  <c r="J352" i="3"/>
  <c r="M352" i="3"/>
  <c r="L352" i="3"/>
  <c r="G352" i="3"/>
  <c r="E352" i="3"/>
  <c r="C356" i="3"/>
  <c r="L366" i="3"/>
  <c r="F364" i="3"/>
  <c r="D364" i="3"/>
  <c r="C364" i="3"/>
  <c r="J364" i="3"/>
  <c r="I364" i="3"/>
  <c r="F376" i="3"/>
  <c r="D376" i="3"/>
  <c r="C376" i="3"/>
  <c r="J376" i="3"/>
  <c r="I376" i="3"/>
  <c r="L377" i="3"/>
  <c r="M389" i="3"/>
  <c r="H389" i="3"/>
  <c r="G389" i="3"/>
  <c r="F389" i="3"/>
  <c r="C389" i="3"/>
  <c r="J389" i="3"/>
  <c r="E389" i="3"/>
  <c r="D389" i="3"/>
  <c r="M419" i="3"/>
  <c r="L419" i="3"/>
  <c r="K419" i="3"/>
  <c r="I419" i="3"/>
  <c r="H419" i="3"/>
  <c r="G419" i="3"/>
  <c r="F419" i="3"/>
  <c r="D419" i="3"/>
  <c r="C419" i="3"/>
  <c r="J419" i="3"/>
  <c r="E419" i="3"/>
  <c r="F359" i="3"/>
  <c r="D359" i="3"/>
  <c r="C359" i="3"/>
  <c r="J359" i="3"/>
  <c r="I359" i="3"/>
  <c r="E364" i="3"/>
  <c r="F371" i="3"/>
  <c r="D371" i="3"/>
  <c r="C371" i="3"/>
  <c r="J371" i="3"/>
  <c r="I371" i="3"/>
  <c r="E376" i="3"/>
  <c r="F383" i="3"/>
  <c r="D383" i="3"/>
  <c r="C383" i="3"/>
  <c r="J383" i="3"/>
  <c r="I383" i="3"/>
  <c r="I389" i="3"/>
  <c r="M403" i="3"/>
  <c r="H403" i="3"/>
  <c r="G403" i="3"/>
  <c r="F403" i="3"/>
  <c r="D403" i="3"/>
  <c r="C403" i="3"/>
  <c r="L403" i="3"/>
  <c r="J403" i="3"/>
  <c r="I403" i="3"/>
  <c r="F378" i="3"/>
  <c r="D378" i="3"/>
  <c r="C378" i="3"/>
  <c r="J378" i="3"/>
  <c r="I378" i="3"/>
  <c r="H387" i="3"/>
  <c r="G387" i="3"/>
  <c r="F387" i="3"/>
  <c r="C387" i="3"/>
  <c r="M387" i="3"/>
  <c r="K387" i="3"/>
  <c r="J387" i="3"/>
  <c r="K389" i="3"/>
  <c r="M394" i="3"/>
  <c r="H394" i="3"/>
  <c r="G394" i="3"/>
  <c r="F394" i="3"/>
  <c r="C394" i="3"/>
  <c r="K394" i="3"/>
  <c r="I394" i="3"/>
  <c r="E394" i="3"/>
  <c r="M421" i="3"/>
  <c r="L421" i="3"/>
  <c r="K421" i="3"/>
  <c r="I421" i="3"/>
  <c r="H421" i="3"/>
  <c r="G421" i="3"/>
  <c r="F421" i="3"/>
  <c r="D421" i="3"/>
  <c r="C421" i="3"/>
  <c r="J421" i="3"/>
  <c r="E421" i="3"/>
  <c r="F361" i="3"/>
  <c r="D361" i="3"/>
  <c r="C361" i="3"/>
  <c r="J361" i="3"/>
  <c r="I361" i="3"/>
  <c r="H364" i="3"/>
  <c r="G371" i="3"/>
  <c r="F373" i="3"/>
  <c r="D373" i="3"/>
  <c r="C373" i="3"/>
  <c r="J373" i="3"/>
  <c r="I373" i="3"/>
  <c r="H376" i="3"/>
  <c r="E378" i="3"/>
  <c r="H385" i="3"/>
  <c r="F385" i="3"/>
  <c r="D385" i="3"/>
  <c r="C385" i="3"/>
  <c r="K385" i="3"/>
  <c r="J385" i="3"/>
  <c r="D387" i="3"/>
  <c r="L389" i="3"/>
  <c r="M392" i="3"/>
  <c r="H392" i="3"/>
  <c r="G392" i="3"/>
  <c r="F392" i="3"/>
  <c r="C392" i="3"/>
  <c r="K392" i="3"/>
  <c r="J392" i="3"/>
  <c r="D394" i="3"/>
  <c r="K403" i="3"/>
  <c r="M422" i="3"/>
  <c r="L422" i="3"/>
  <c r="K422" i="3"/>
  <c r="I422" i="3"/>
  <c r="H422" i="3"/>
  <c r="G422" i="3"/>
  <c r="F422" i="3"/>
  <c r="D422" i="3"/>
  <c r="C422" i="3"/>
  <c r="J422" i="3"/>
  <c r="E422" i="3"/>
  <c r="I353" i="3"/>
  <c r="H359" i="3"/>
  <c r="E361" i="3"/>
  <c r="K364" i="3"/>
  <c r="F368" i="3"/>
  <c r="D368" i="3"/>
  <c r="C368" i="3"/>
  <c r="J368" i="3"/>
  <c r="I368" i="3"/>
  <c r="H371" i="3"/>
  <c r="E373" i="3"/>
  <c r="K376" i="3"/>
  <c r="G378" i="3"/>
  <c r="F380" i="3"/>
  <c r="D380" i="3"/>
  <c r="C380" i="3"/>
  <c r="J380" i="3"/>
  <c r="I380" i="3"/>
  <c r="H383" i="3"/>
  <c r="E385" i="3"/>
  <c r="E387" i="3"/>
  <c r="D392" i="3"/>
  <c r="J394" i="3"/>
  <c r="M400" i="3"/>
  <c r="H400" i="3"/>
  <c r="G400" i="3"/>
  <c r="F400" i="3"/>
  <c r="D400" i="3"/>
  <c r="C400" i="3"/>
  <c r="L400" i="3"/>
  <c r="J400" i="3"/>
  <c r="I400" i="3"/>
  <c r="F351" i="3"/>
  <c r="D351" i="3"/>
  <c r="J351" i="3"/>
  <c r="F355" i="3"/>
  <c r="D355" i="3"/>
  <c r="J355" i="3"/>
  <c r="K359" i="3"/>
  <c r="G361" i="3"/>
  <c r="F363" i="3"/>
  <c r="D363" i="3"/>
  <c r="C363" i="3"/>
  <c r="J363" i="3"/>
  <c r="I363" i="3"/>
  <c r="L364" i="3"/>
  <c r="E368" i="3"/>
  <c r="K371" i="3"/>
  <c r="G373" i="3"/>
  <c r="F375" i="3"/>
  <c r="D375" i="3"/>
  <c r="C375" i="3"/>
  <c r="J375" i="3"/>
  <c r="I375" i="3"/>
  <c r="L376" i="3"/>
  <c r="H378" i="3"/>
  <c r="E380" i="3"/>
  <c r="K383" i="3"/>
  <c r="G385" i="3"/>
  <c r="I387" i="3"/>
  <c r="E392" i="3"/>
  <c r="L394" i="3"/>
  <c r="E400" i="3"/>
  <c r="M412" i="3"/>
  <c r="L412" i="3"/>
  <c r="K412" i="3"/>
  <c r="I412" i="3"/>
  <c r="H412" i="3"/>
  <c r="G412" i="3"/>
  <c r="F412" i="3"/>
  <c r="D412" i="3"/>
  <c r="C412" i="3"/>
  <c r="J412" i="3"/>
  <c r="E412" i="3"/>
  <c r="F358" i="3"/>
  <c r="D358" i="3"/>
  <c r="C358" i="3"/>
  <c r="J358" i="3"/>
  <c r="I358" i="3"/>
  <c r="L359" i="3"/>
  <c r="H361" i="3"/>
  <c r="M364" i="3"/>
  <c r="F370" i="3"/>
  <c r="D370" i="3"/>
  <c r="C370" i="3"/>
  <c r="J370" i="3"/>
  <c r="I370" i="3"/>
  <c r="L371" i="3"/>
  <c r="H373" i="3"/>
  <c r="M376" i="3"/>
  <c r="K378" i="3"/>
  <c r="F382" i="3"/>
  <c r="D382" i="3"/>
  <c r="C382" i="3"/>
  <c r="J382" i="3"/>
  <c r="I382" i="3"/>
  <c r="L383" i="3"/>
  <c r="I385" i="3"/>
  <c r="L387" i="3"/>
  <c r="I392" i="3"/>
  <c r="M395" i="3"/>
  <c r="H395" i="3"/>
  <c r="G395" i="3"/>
  <c r="F395" i="3"/>
  <c r="C395" i="3"/>
  <c r="E395" i="3"/>
  <c r="D395" i="3"/>
  <c r="K400" i="3"/>
  <c r="M413" i="3"/>
  <c r="L413" i="3"/>
  <c r="K413" i="3"/>
  <c r="I413" i="3"/>
  <c r="H413" i="3"/>
  <c r="G413" i="3"/>
  <c r="F413" i="3"/>
  <c r="D413" i="3"/>
  <c r="C413" i="3"/>
  <c r="J413" i="3"/>
  <c r="E413" i="3"/>
  <c r="F377" i="3"/>
  <c r="D377" i="3"/>
  <c r="C377" i="3"/>
  <c r="J377" i="3"/>
  <c r="I377" i="3"/>
  <c r="L378" i="3"/>
  <c r="M388" i="3"/>
  <c r="H388" i="3"/>
  <c r="G388" i="3"/>
  <c r="F388" i="3"/>
  <c r="C388" i="3"/>
  <c r="I388" i="3"/>
  <c r="E388" i="3"/>
  <c r="M401" i="3"/>
  <c r="H401" i="3"/>
  <c r="G401" i="3"/>
  <c r="F401" i="3"/>
  <c r="D401" i="3"/>
  <c r="C401" i="3"/>
  <c r="L401" i="3"/>
  <c r="J401" i="3"/>
  <c r="I401" i="3"/>
  <c r="M414" i="3"/>
  <c r="L414" i="3"/>
  <c r="K414" i="3"/>
  <c r="I414" i="3"/>
  <c r="H414" i="3"/>
  <c r="G414" i="3"/>
  <c r="F414" i="3"/>
  <c r="D414" i="3"/>
  <c r="C414" i="3"/>
  <c r="J414" i="3"/>
  <c r="E414" i="3"/>
  <c r="M426" i="3"/>
  <c r="L426" i="3"/>
  <c r="K426" i="3"/>
  <c r="I426" i="3"/>
  <c r="H426" i="3"/>
  <c r="G426" i="3"/>
  <c r="F426" i="3"/>
  <c r="D426" i="3"/>
  <c r="C426" i="3"/>
  <c r="J426" i="3"/>
  <c r="E426" i="3"/>
  <c r="F354" i="3"/>
  <c r="D354" i="3"/>
  <c r="J354" i="3"/>
  <c r="G358" i="3"/>
  <c r="F360" i="3"/>
  <c r="D360" i="3"/>
  <c r="C360" i="3"/>
  <c r="J360" i="3"/>
  <c r="I360" i="3"/>
  <c r="L361" i="3"/>
  <c r="G370" i="3"/>
  <c r="F372" i="3"/>
  <c r="D372" i="3"/>
  <c r="C372" i="3"/>
  <c r="J372" i="3"/>
  <c r="I372" i="3"/>
  <c r="L373" i="3"/>
  <c r="E377" i="3"/>
  <c r="M378" i="3"/>
  <c r="G382" i="3"/>
  <c r="F384" i="3"/>
  <c r="D384" i="3"/>
  <c r="C384" i="3"/>
  <c r="J384" i="3"/>
  <c r="I384" i="3"/>
  <c r="M385" i="3"/>
  <c r="D388" i="3"/>
  <c r="J395" i="3"/>
  <c r="M398" i="3"/>
  <c r="H398" i="3"/>
  <c r="G398" i="3"/>
  <c r="F398" i="3"/>
  <c r="C398" i="3"/>
  <c r="D398" i="3"/>
  <c r="K398" i="3"/>
  <c r="J398" i="3"/>
  <c r="E401" i="3"/>
  <c r="M415" i="3"/>
  <c r="L415" i="3"/>
  <c r="K415" i="3"/>
  <c r="I415" i="3"/>
  <c r="H415" i="3"/>
  <c r="G415" i="3"/>
  <c r="F415" i="3"/>
  <c r="D415" i="3"/>
  <c r="C415" i="3"/>
  <c r="J415" i="3"/>
  <c r="E415" i="3"/>
  <c r="H351" i="3"/>
  <c r="C354" i="3"/>
  <c r="H355" i="3"/>
  <c r="H358" i="3"/>
  <c r="E360" i="3"/>
  <c r="M361" i="3"/>
  <c r="F367" i="3"/>
  <c r="D367" i="3"/>
  <c r="C367" i="3"/>
  <c r="J367" i="3"/>
  <c r="I367" i="3"/>
  <c r="L368" i="3"/>
  <c r="H370" i="3"/>
  <c r="E372" i="3"/>
  <c r="M373" i="3"/>
  <c r="G377" i="3"/>
  <c r="F379" i="3"/>
  <c r="D379" i="3"/>
  <c r="C379" i="3"/>
  <c r="J379" i="3"/>
  <c r="I379" i="3"/>
  <c r="L380" i="3"/>
  <c r="H382" i="3"/>
  <c r="E384" i="3"/>
  <c r="H386" i="3"/>
  <c r="G386" i="3"/>
  <c r="I386" i="3"/>
  <c r="E386" i="3"/>
  <c r="D386" i="3"/>
  <c r="M386" i="3"/>
  <c r="L386" i="3"/>
  <c r="J388" i="3"/>
  <c r="K395" i="3"/>
  <c r="E398" i="3"/>
  <c r="K401" i="3"/>
  <c r="M416" i="3"/>
  <c r="L416" i="3"/>
  <c r="K416" i="3"/>
  <c r="I416" i="3"/>
  <c r="H416" i="3"/>
  <c r="G416" i="3"/>
  <c r="F416" i="3"/>
  <c r="D416" i="3"/>
  <c r="C416" i="3"/>
  <c r="J416" i="3"/>
  <c r="E416" i="3"/>
  <c r="I351" i="3"/>
  <c r="E354" i="3"/>
  <c r="I355" i="3"/>
  <c r="K358" i="3"/>
  <c r="G360" i="3"/>
  <c r="F362" i="3"/>
  <c r="D362" i="3"/>
  <c r="C362" i="3"/>
  <c r="J362" i="3"/>
  <c r="I362" i="3"/>
  <c r="L363" i="3"/>
  <c r="E367" i="3"/>
  <c r="M368" i="3"/>
  <c r="K370" i="3"/>
  <c r="G372" i="3"/>
  <c r="F374" i="3"/>
  <c r="D374" i="3"/>
  <c r="C374" i="3"/>
  <c r="J374" i="3"/>
  <c r="I374" i="3"/>
  <c r="L375" i="3"/>
  <c r="H377" i="3"/>
  <c r="E379" i="3"/>
  <c r="M380" i="3"/>
  <c r="K382" i="3"/>
  <c r="G384" i="3"/>
  <c r="C386" i="3"/>
  <c r="K388" i="3"/>
  <c r="L395" i="3"/>
  <c r="I398" i="3"/>
  <c r="M402" i="3"/>
  <c r="H402" i="3"/>
  <c r="G402" i="3"/>
  <c r="F402" i="3"/>
  <c r="D402" i="3"/>
  <c r="C402" i="3"/>
  <c r="L402" i="3"/>
  <c r="J402" i="3"/>
  <c r="I402" i="3"/>
  <c r="M417" i="3"/>
  <c r="L417" i="3"/>
  <c r="K417" i="3"/>
  <c r="I417" i="3"/>
  <c r="H417" i="3"/>
  <c r="G417" i="3"/>
  <c r="F417" i="3"/>
  <c r="D417" i="3"/>
  <c r="C417" i="3"/>
  <c r="J417" i="3"/>
  <c r="E417" i="3"/>
  <c r="F349" i="3"/>
  <c r="D349" i="3"/>
  <c r="J349" i="3"/>
  <c r="K351" i="3"/>
  <c r="F353" i="3"/>
  <c r="D353" i="3"/>
  <c r="J353" i="3"/>
  <c r="G354" i="3"/>
  <c r="K355" i="3"/>
  <c r="F357" i="3"/>
  <c r="D357" i="3"/>
  <c r="C357" i="3"/>
  <c r="J357" i="3"/>
  <c r="I357" i="3"/>
  <c r="L358" i="3"/>
  <c r="H360" i="3"/>
  <c r="E362" i="3"/>
  <c r="M363" i="3"/>
  <c r="G367" i="3"/>
  <c r="F369" i="3"/>
  <c r="D369" i="3"/>
  <c r="C369" i="3"/>
  <c r="J369" i="3"/>
  <c r="I369" i="3"/>
  <c r="L370" i="3"/>
  <c r="H372" i="3"/>
  <c r="E374" i="3"/>
  <c r="M375" i="3"/>
  <c r="K377" i="3"/>
  <c r="G379" i="3"/>
  <c r="F381" i="3"/>
  <c r="D381" i="3"/>
  <c r="C381" i="3"/>
  <c r="J381" i="3"/>
  <c r="I381" i="3"/>
  <c r="L382" i="3"/>
  <c r="H384" i="3"/>
  <c r="F386" i="3"/>
  <c r="L388" i="3"/>
  <c r="L398" i="3"/>
  <c r="E402" i="3"/>
  <c r="M418" i="3"/>
  <c r="L418" i="3"/>
  <c r="K418" i="3"/>
  <c r="I418" i="3"/>
  <c r="H418" i="3"/>
  <c r="G418" i="3"/>
  <c r="F418" i="3"/>
  <c r="D418" i="3"/>
  <c r="C418" i="3"/>
  <c r="J418" i="3"/>
  <c r="E418" i="3"/>
  <c r="M390" i="3"/>
  <c r="H390" i="3"/>
  <c r="G390" i="3"/>
  <c r="F390" i="3"/>
  <c r="C390" i="3"/>
  <c r="I404" i="3"/>
  <c r="I406" i="3"/>
  <c r="I408" i="3"/>
  <c r="E425" i="3"/>
  <c r="E429" i="3"/>
  <c r="E433" i="3"/>
  <c r="D390" i="3"/>
  <c r="M397" i="3"/>
  <c r="H397" i="3"/>
  <c r="G397" i="3"/>
  <c r="F397" i="3"/>
  <c r="C397" i="3"/>
  <c r="J404" i="3"/>
  <c r="J406" i="3"/>
  <c r="M430" i="3"/>
  <c r="L430" i="3"/>
  <c r="K430" i="3"/>
  <c r="I430" i="3"/>
  <c r="H430" i="3"/>
  <c r="G430" i="3"/>
  <c r="F430" i="3"/>
  <c r="D430" i="3"/>
  <c r="C430" i="3"/>
  <c r="I434" i="3"/>
  <c r="H434" i="3"/>
  <c r="G434" i="3"/>
  <c r="F434" i="3"/>
  <c r="E434" i="3"/>
  <c r="M434" i="3"/>
  <c r="L434" i="3"/>
  <c r="K434" i="3"/>
  <c r="D434" i="3"/>
  <c r="C434" i="3"/>
  <c r="M399" i="3"/>
  <c r="H399" i="3"/>
  <c r="G399" i="3"/>
  <c r="F399" i="3"/>
  <c r="C399" i="3"/>
  <c r="M411" i="3"/>
  <c r="L411" i="3"/>
  <c r="H411" i="3"/>
  <c r="G411" i="3"/>
  <c r="F411" i="3"/>
  <c r="D411" i="3"/>
  <c r="C411" i="3"/>
  <c r="E430" i="3"/>
  <c r="J434" i="3"/>
  <c r="M405" i="3"/>
  <c r="H405" i="3"/>
  <c r="G405" i="3"/>
  <c r="F405" i="3"/>
  <c r="D405" i="3"/>
  <c r="C405" i="3"/>
  <c r="M407" i="3"/>
  <c r="H407" i="3"/>
  <c r="G407" i="3"/>
  <c r="F407" i="3"/>
  <c r="D407" i="3"/>
  <c r="C407" i="3"/>
  <c r="M409" i="3"/>
  <c r="H409" i="3"/>
  <c r="G409" i="3"/>
  <c r="F409" i="3"/>
  <c r="D409" i="3"/>
  <c r="C409" i="3"/>
  <c r="E411" i="3"/>
  <c r="J430" i="3"/>
  <c r="M423" i="3"/>
  <c r="L423" i="3"/>
  <c r="K423" i="3"/>
  <c r="I423" i="3"/>
  <c r="H423" i="3"/>
  <c r="G423" i="3"/>
  <c r="F423" i="3"/>
  <c r="D423" i="3"/>
  <c r="C423" i="3"/>
  <c r="M427" i="3"/>
  <c r="L427" i="3"/>
  <c r="K427" i="3"/>
  <c r="I427" i="3"/>
  <c r="H427" i="3"/>
  <c r="G427" i="3"/>
  <c r="F427" i="3"/>
  <c r="D427" i="3"/>
  <c r="C427" i="3"/>
  <c r="M431" i="3"/>
  <c r="L431" i="3"/>
  <c r="K431" i="3"/>
  <c r="I431" i="3"/>
  <c r="H431" i="3"/>
  <c r="G431" i="3"/>
  <c r="F431" i="3"/>
  <c r="D431" i="3"/>
  <c r="C431" i="3"/>
  <c r="M396" i="3"/>
  <c r="H396" i="3"/>
  <c r="G396" i="3"/>
  <c r="F396" i="3"/>
  <c r="C396" i="3"/>
  <c r="K397" i="3"/>
  <c r="I399" i="3"/>
  <c r="I405" i="3"/>
  <c r="I407" i="3"/>
  <c r="I409" i="3"/>
  <c r="J411" i="3"/>
  <c r="E423" i="3"/>
  <c r="E427" i="3"/>
  <c r="E431" i="3"/>
  <c r="I458" i="3"/>
  <c r="H458" i="3"/>
  <c r="G458" i="3"/>
  <c r="F458" i="3"/>
  <c r="E458" i="3"/>
  <c r="M458" i="3"/>
  <c r="L458" i="3"/>
  <c r="K458" i="3"/>
  <c r="J458" i="3"/>
  <c r="D458" i="3"/>
  <c r="C458" i="3"/>
  <c r="M391" i="3"/>
  <c r="H391" i="3"/>
  <c r="G391" i="3"/>
  <c r="F391" i="3"/>
  <c r="C391" i="3"/>
  <c r="D396" i="3"/>
  <c r="L397" i="3"/>
  <c r="J399" i="3"/>
  <c r="J405" i="3"/>
  <c r="J407" i="3"/>
  <c r="J409" i="3"/>
  <c r="K411" i="3"/>
  <c r="J423" i="3"/>
  <c r="J427" i="3"/>
  <c r="J431" i="3"/>
  <c r="M420" i="3"/>
  <c r="L420" i="3"/>
  <c r="K420" i="3"/>
  <c r="I420" i="3"/>
  <c r="H420" i="3"/>
  <c r="G420" i="3"/>
  <c r="F420" i="3"/>
  <c r="D420" i="3"/>
  <c r="C420" i="3"/>
  <c r="M424" i="3"/>
  <c r="L424" i="3"/>
  <c r="K424" i="3"/>
  <c r="I424" i="3"/>
  <c r="H424" i="3"/>
  <c r="G424" i="3"/>
  <c r="F424" i="3"/>
  <c r="D424" i="3"/>
  <c r="C424" i="3"/>
  <c r="M428" i="3"/>
  <c r="L428" i="3"/>
  <c r="K428" i="3"/>
  <c r="I428" i="3"/>
  <c r="H428" i="3"/>
  <c r="G428" i="3"/>
  <c r="F428" i="3"/>
  <c r="D428" i="3"/>
  <c r="C428" i="3"/>
  <c r="M432" i="3"/>
  <c r="L432" i="3"/>
  <c r="K432" i="3"/>
  <c r="I432" i="3"/>
  <c r="H432" i="3"/>
  <c r="G432" i="3"/>
  <c r="F432" i="3"/>
  <c r="D432" i="3"/>
  <c r="C432" i="3"/>
  <c r="E391" i="3"/>
  <c r="M393" i="3"/>
  <c r="H393" i="3"/>
  <c r="G393" i="3"/>
  <c r="F393" i="3"/>
  <c r="C393" i="3"/>
  <c r="I396" i="3"/>
  <c r="L399" i="3"/>
  <c r="L405" i="3"/>
  <c r="L407" i="3"/>
  <c r="L409" i="3"/>
  <c r="E420" i="3"/>
  <c r="E424" i="3"/>
  <c r="E428" i="3"/>
  <c r="E432" i="3"/>
  <c r="M404" i="3"/>
  <c r="H404" i="3"/>
  <c r="G404" i="3"/>
  <c r="F404" i="3"/>
  <c r="D404" i="3"/>
  <c r="C404" i="3"/>
  <c r="M406" i="3"/>
  <c r="H406" i="3"/>
  <c r="G406" i="3"/>
  <c r="F406" i="3"/>
  <c r="D406" i="3"/>
  <c r="C406" i="3"/>
  <c r="M408" i="3"/>
  <c r="H408" i="3"/>
  <c r="G408" i="3"/>
  <c r="F408" i="3"/>
  <c r="D408" i="3"/>
  <c r="C408" i="3"/>
  <c r="M410" i="3"/>
  <c r="L410" i="3"/>
  <c r="H410" i="3"/>
  <c r="G410" i="3"/>
  <c r="F410" i="3"/>
  <c r="D410" i="3"/>
  <c r="C410" i="3"/>
  <c r="J420" i="3"/>
  <c r="J424" i="3"/>
  <c r="J428" i="3"/>
  <c r="J432" i="3"/>
  <c r="M425" i="3"/>
  <c r="L425" i="3"/>
  <c r="K425" i="3"/>
  <c r="I425" i="3"/>
  <c r="H425" i="3"/>
  <c r="G425" i="3"/>
  <c r="F425" i="3"/>
  <c r="D425" i="3"/>
  <c r="C425" i="3"/>
  <c r="M429" i="3"/>
  <c r="L429" i="3"/>
  <c r="K429" i="3"/>
  <c r="I429" i="3"/>
  <c r="H429" i="3"/>
  <c r="G429" i="3"/>
  <c r="F429" i="3"/>
  <c r="D429" i="3"/>
  <c r="C429" i="3"/>
  <c r="M433" i="3"/>
  <c r="L433" i="3"/>
  <c r="K433" i="3"/>
  <c r="I433" i="3"/>
  <c r="H433" i="3"/>
  <c r="G433" i="3"/>
  <c r="F433" i="3"/>
  <c r="D433" i="3"/>
  <c r="C433" i="3"/>
  <c r="I446" i="3"/>
  <c r="H446" i="3"/>
  <c r="G446" i="3"/>
  <c r="F446" i="3"/>
  <c r="E446" i="3"/>
  <c r="M446" i="3"/>
  <c r="L446" i="3"/>
  <c r="K446" i="3"/>
  <c r="J446" i="3"/>
  <c r="D446" i="3"/>
  <c r="C446" i="3"/>
  <c r="K437" i="3"/>
  <c r="D439" i="3"/>
  <c r="I441" i="3"/>
  <c r="H441" i="3"/>
  <c r="G441" i="3"/>
  <c r="F441" i="3"/>
  <c r="E441" i="3"/>
  <c r="L442" i="3"/>
  <c r="J444" i="3"/>
  <c r="K449" i="3"/>
  <c r="D451" i="3"/>
  <c r="I453" i="3"/>
  <c r="H453" i="3"/>
  <c r="G453" i="3"/>
  <c r="F453" i="3"/>
  <c r="E453" i="3"/>
  <c r="L454" i="3"/>
  <c r="J456" i="3"/>
  <c r="K461" i="3"/>
  <c r="D463" i="3"/>
  <c r="I465" i="3"/>
  <c r="H465" i="3"/>
  <c r="G465" i="3"/>
  <c r="F465" i="3"/>
  <c r="E465" i="3"/>
  <c r="L466" i="3"/>
  <c r="J468" i="3"/>
  <c r="C470" i="3"/>
  <c r="K473" i="3"/>
  <c r="D475" i="3"/>
  <c r="I477" i="3"/>
  <c r="H477" i="3"/>
  <c r="G477" i="3"/>
  <c r="F477" i="3"/>
  <c r="E477" i="3"/>
  <c r="L478" i="3"/>
  <c r="J480" i="3"/>
  <c r="M483" i="3"/>
  <c r="K483" i="3"/>
  <c r="I483" i="3"/>
  <c r="H483" i="3"/>
  <c r="G483" i="3"/>
  <c r="F483" i="3"/>
  <c r="E483" i="3"/>
  <c r="C490" i="3"/>
  <c r="J492" i="3"/>
  <c r="M495" i="3"/>
  <c r="K495" i="3"/>
  <c r="I495" i="3"/>
  <c r="H495" i="3"/>
  <c r="G495" i="3"/>
  <c r="F495" i="3"/>
  <c r="E495" i="3"/>
  <c r="C502" i="3"/>
  <c r="J504" i="3"/>
  <c r="M507" i="3"/>
  <c r="K507" i="3"/>
  <c r="I507" i="3"/>
  <c r="H507" i="3"/>
  <c r="G507" i="3"/>
  <c r="F507" i="3"/>
  <c r="E507" i="3"/>
  <c r="C514" i="3"/>
  <c r="J516" i="3"/>
  <c r="I436" i="3"/>
  <c r="H436" i="3"/>
  <c r="G436" i="3"/>
  <c r="F436" i="3"/>
  <c r="E436" i="3"/>
  <c r="J439" i="3"/>
  <c r="C441" i="3"/>
  <c r="K444" i="3"/>
  <c r="I448" i="3"/>
  <c r="H448" i="3"/>
  <c r="G448" i="3"/>
  <c r="F448" i="3"/>
  <c r="E448" i="3"/>
  <c r="J451" i="3"/>
  <c r="C453" i="3"/>
  <c r="K456" i="3"/>
  <c r="I460" i="3"/>
  <c r="H460" i="3"/>
  <c r="G460" i="3"/>
  <c r="F460" i="3"/>
  <c r="E460" i="3"/>
  <c r="J463" i="3"/>
  <c r="C465" i="3"/>
  <c r="K468" i="3"/>
  <c r="D470" i="3"/>
  <c r="I472" i="3"/>
  <c r="H472" i="3"/>
  <c r="G472" i="3"/>
  <c r="F472" i="3"/>
  <c r="E472" i="3"/>
  <c r="J475" i="3"/>
  <c r="C477" i="3"/>
  <c r="M488" i="3"/>
  <c r="K488" i="3"/>
  <c r="I488" i="3"/>
  <c r="H488" i="3"/>
  <c r="G488" i="3"/>
  <c r="F488" i="3"/>
  <c r="E488" i="3"/>
  <c r="D490" i="3"/>
  <c r="M500" i="3"/>
  <c r="K500" i="3"/>
  <c r="I500" i="3"/>
  <c r="H500" i="3"/>
  <c r="G500" i="3"/>
  <c r="F500" i="3"/>
  <c r="E500" i="3"/>
  <c r="D502" i="3"/>
  <c r="M512" i="3"/>
  <c r="K512" i="3"/>
  <c r="I512" i="3"/>
  <c r="H512" i="3"/>
  <c r="G512" i="3"/>
  <c r="F512" i="3"/>
  <c r="E512" i="3"/>
  <c r="D514" i="3"/>
  <c r="I443" i="3"/>
  <c r="H443" i="3"/>
  <c r="G443" i="3"/>
  <c r="F443" i="3"/>
  <c r="E443" i="3"/>
  <c r="I455" i="3"/>
  <c r="H455" i="3"/>
  <c r="G455" i="3"/>
  <c r="F455" i="3"/>
  <c r="E455" i="3"/>
  <c r="I467" i="3"/>
  <c r="H467" i="3"/>
  <c r="G467" i="3"/>
  <c r="F467" i="3"/>
  <c r="E467" i="3"/>
  <c r="J470" i="3"/>
  <c r="I479" i="3"/>
  <c r="H479" i="3"/>
  <c r="G479" i="3"/>
  <c r="F479" i="3"/>
  <c r="E479" i="3"/>
  <c r="M481" i="3"/>
  <c r="K481" i="3"/>
  <c r="I481" i="3"/>
  <c r="H481" i="3"/>
  <c r="G481" i="3"/>
  <c r="F481" i="3"/>
  <c r="E481" i="3"/>
  <c r="C488" i="3"/>
  <c r="J490" i="3"/>
  <c r="M493" i="3"/>
  <c r="K493" i="3"/>
  <c r="I493" i="3"/>
  <c r="H493" i="3"/>
  <c r="G493" i="3"/>
  <c r="F493" i="3"/>
  <c r="E493" i="3"/>
  <c r="C500" i="3"/>
  <c r="J502" i="3"/>
  <c r="M505" i="3"/>
  <c r="K505" i="3"/>
  <c r="I505" i="3"/>
  <c r="H505" i="3"/>
  <c r="G505" i="3"/>
  <c r="F505" i="3"/>
  <c r="E505" i="3"/>
  <c r="C512" i="3"/>
  <c r="J514" i="3"/>
  <c r="M517" i="3"/>
  <c r="K517" i="3"/>
  <c r="I517" i="3"/>
  <c r="H517" i="3"/>
  <c r="G517" i="3"/>
  <c r="F517" i="3"/>
  <c r="E517" i="3"/>
  <c r="D436" i="3"/>
  <c r="I438" i="3"/>
  <c r="H438" i="3"/>
  <c r="G438" i="3"/>
  <c r="F438" i="3"/>
  <c r="E438" i="3"/>
  <c r="L439" i="3"/>
  <c r="J441" i="3"/>
  <c r="C443" i="3"/>
  <c r="D448" i="3"/>
  <c r="I450" i="3"/>
  <c r="H450" i="3"/>
  <c r="G450" i="3"/>
  <c r="F450" i="3"/>
  <c r="E450" i="3"/>
  <c r="L451" i="3"/>
  <c r="J453" i="3"/>
  <c r="C455" i="3"/>
  <c r="D460" i="3"/>
  <c r="I462" i="3"/>
  <c r="H462" i="3"/>
  <c r="G462" i="3"/>
  <c r="F462" i="3"/>
  <c r="E462" i="3"/>
  <c r="L463" i="3"/>
  <c r="J465" i="3"/>
  <c r="C467" i="3"/>
  <c r="K470" i="3"/>
  <c r="D472" i="3"/>
  <c r="I474" i="3"/>
  <c r="H474" i="3"/>
  <c r="G474" i="3"/>
  <c r="F474" i="3"/>
  <c r="E474" i="3"/>
  <c r="L475" i="3"/>
  <c r="J477" i="3"/>
  <c r="C479" i="3"/>
  <c r="C481" i="3"/>
  <c r="J483" i="3"/>
  <c r="M486" i="3"/>
  <c r="K486" i="3"/>
  <c r="I486" i="3"/>
  <c r="H486" i="3"/>
  <c r="G486" i="3"/>
  <c r="F486" i="3"/>
  <c r="E486" i="3"/>
  <c r="D488" i="3"/>
  <c r="C493" i="3"/>
  <c r="J495" i="3"/>
  <c r="M498" i="3"/>
  <c r="K498" i="3"/>
  <c r="I498" i="3"/>
  <c r="H498" i="3"/>
  <c r="G498" i="3"/>
  <c r="F498" i="3"/>
  <c r="E498" i="3"/>
  <c r="D500" i="3"/>
  <c r="C505" i="3"/>
  <c r="J507" i="3"/>
  <c r="M510" i="3"/>
  <c r="K510" i="3"/>
  <c r="I510" i="3"/>
  <c r="H510" i="3"/>
  <c r="G510" i="3"/>
  <c r="F510" i="3"/>
  <c r="E510" i="3"/>
  <c r="D512" i="3"/>
  <c r="C517" i="3"/>
  <c r="J436" i="3"/>
  <c r="C438" i="3"/>
  <c r="K441" i="3"/>
  <c r="D443" i="3"/>
  <c r="I445" i="3"/>
  <c r="H445" i="3"/>
  <c r="G445" i="3"/>
  <c r="F445" i="3"/>
  <c r="E445" i="3"/>
  <c r="J448" i="3"/>
  <c r="C450" i="3"/>
  <c r="K453" i="3"/>
  <c r="D455" i="3"/>
  <c r="I457" i="3"/>
  <c r="H457" i="3"/>
  <c r="G457" i="3"/>
  <c r="F457" i="3"/>
  <c r="E457" i="3"/>
  <c r="J460" i="3"/>
  <c r="C462" i="3"/>
  <c r="K465" i="3"/>
  <c r="D467" i="3"/>
  <c r="I469" i="3"/>
  <c r="H469" i="3"/>
  <c r="G469" i="3"/>
  <c r="F469" i="3"/>
  <c r="E469" i="3"/>
  <c r="L470" i="3"/>
  <c r="J472" i="3"/>
  <c r="C474" i="3"/>
  <c r="K477" i="3"/>
  <c r="D479" i="3"/>
  <c r="D481" i="3"/>
  <c r="M491" i="3"/>
  <c r="K491" i="3"/>
  <c r="I491" i="3"/>
  <c r="H491" i="3"/>
  <c r="G491" i="3"/>
  <c r="F491" i="3"/>
  <c r="E491" i="3"/>
  <c r="D493" i="3"/>
  <c r="M503" i="3"/>
  <c r="K503" i="3"/>
  <c r="I503" i="3"/>
  <c r="H503" i="3"/>
  <c r="G503" i="3"/>
  <c r="F503" i="3"/>
  <c r="E503" i="3"/>
  <c r="D505" i="3"/>
  <c r="M515" i="3"/>
  <c r="K515" i="3"/>
  <c r="I515" i="3"/>
  <c r="H515" i="3"/>
  <c r="G515" i="3"/>
  <c r="F515" i="3"/>
  <c r="E515" i="3"/>
  <c r="D517" i="3"/>
  <c r="K436" i="3"/>
  <c r="I440" i="3"/>
  <c r="H440" i="3"/>
  <c r="G440" i="3"/>
  <c r="F440" i="3"/>
  <c r="E440" i="3"/>
  <c r="L441" i="3"/>
  <c r="J443" i="3"/>
  <c r="C445" i="3"/>
  <c r="K448" i="3"/>
  <c r="I452" i="3"/>
  <c r="H452" i="3"/>
  <c r="G452" i="3"/>
  <c r="F452" i="3"/>
  <c r="E452" i="3"/>
  <c r="L453" i="3"/>
  <c r="J455" i="3"/>
  <c r="C457" i="3"/>
  <c r="K460" i="3"/>
  <c r="I464" i="3"/>
  <c r="H464" i="3"/>
  <c r="G464" i="3"/>
  <c r="F464" i="3"/>
  <c r="E464" i="3"/>
  <c r="L465" i="3"/>
  <c r="J467" i="3"/>
  <c r="C469" i="3"/>
  <c r="K472" i="3"/>
  <c r="I476" i="3"/>
  <c r="H476" i="3"/>
  <c r="G476" i="3"/>
  <c r="F476" i="3"/>
  <c r="E476" i="3"/>
  <c r="L477" i="3"/>
  <c r="J479" i="3"/>
  <c r="J481" i="3"/>
  <c r="M484" i="3"/>
  <c r="K484" i="3"/>
  <c r="I484" i="3"/>
  <c r="H484" i="3"/>
  <c r="G484" i="3"/>
  <c r="F484" i="3"/>
  <c r="E484" i="3"/>
  <c r="D486" i="3"/>
  <c r="L488" i="3"/>
  <c r="C491" i="3"/>
  <c r="J493" i="3"/>
  <c r="M496" i="3"/>
  <c r="K496" i="3"/>
  <c r="I496" i="3"/>
  <c r="H496" i="3"/>
  <c r="G496" i="3"/>
  <c r="F496" i="3"/>
  <c r="E496" i="3"/>
  <c r="D498" i="3"/>
  <c r="L500" i="3"/>
  <c r="C503" i="3"/>
  <c r="J505" i="3"/>
  <c r="M508" i="3"/>
  <c r="K508" i="3"/>
  <c r="I508" i="3"/>
  <c r="H508" i="3"/>
  <c r="G508" i="3"/>
  <c r="F508" i="3"/>
  <c r="E508" i="3"/>
  <c r="D510" i="3"/>
  <c r="L512" i="3"/>
  <c r="C515" i="3"/>
  <c r="J517" i="3"/>
  <c r="I435" i="3"/>
  <c r="H435" i="3"/>
  <c r="G435" i="3"/>
  <c r="F435" i="3"/>
  <c r="E435" i="3"/>
  <c r="L436" i="3"/>
  <c r="J438" i="3"/>
  <c r="C440" i="3"/>
  <c r="M441" i="3"/>
  <c r="K443" i="3"/>
  <c r="D445" i="3"/>
  <c r="I447" i="3"/>
  <c r="H447" i="3"/>
  <c r="G447" i="3"/>
  <c r="F447" i="3"/>
  <c r="E447" i="3"/>
  <c r="L448" i="3"/>
  <c r="J450" i="3"/>
  <c r="C452" i="3"/>
  <c r="M453" i="3"/>
  <c r="K455" i="3"/>
  <c r="D457" i="3"/>
  <c r="I459" i="3"/>
  <c r="H459" i="3"/>
  <c r="G459" i="3"/>
  <c r="F459" i="3"/>
  <c r="E459" i="3"/>
  <c r="L460" i="3"/>
  <c r="J462" i="3"/>
  <c r="C464" i="3"/>
  <c r="M465" i="3"/>
  <c r="K467" i="3"/>
  <c r="D469" i="3"/>
  <c r="I471" i="3"/>
  <c r="H471" i="3"/>
  <c r="G471" i="3"/>
  <c r="F471" i="3"/>
  <c r="E471" i="3"/>
  <c r="L472" i="3"/>
  <c r="J474" i="3"/>
  <c r="C476" i="3"/>
  <c r="M477" i="3"/>
  <c r="K479" i="3"/>
  <c r="L481" i="3"/>
  <c r="M489" i="3"/>
  <c r="K489" i="3"/>
  <c r="I489" i="3"/>
  <c r="H489" i="3"/>
  <c r="G489" i="3"/>
  <c r="F489" i="3"/>
  <c r="E489" i="3"/>
  <c r="D491" i="3"/>
  <c r="L493" i="3"/>
  <c r="M501" i="3"/>
  <c r="K501" i="3"/>
  <c r="I501" i="3"/>
  <c r="H501" i="3"/>
  <c r="G501" i="3"/>
  <c r="F501" i="3"/>
  <c r="E501" i="3"/>
  <c r="D503" i="3"/>
  <c r="L505" i="3"/>
  <c r="M513" i="3"/>
  <c r="K513" i="3"/>
  <c r="I513" i="3"/>
  <c r="H513" i="3"/>
  <c r="G513" i="3"/>
  <c r="F513" i="3"/>
  <c r="E513" i="3"/>
  <c r="D515" i="3"/>
  <c r="L517" i="3"/>
  <c r="I442" i="3"/>
  <c r="H442" i="3"/>
  <c r="G442" i="3"/>
  <c r="F442" i="3"/>
  <c r="E442" i="3"/>
  <c r="L443" i="3"/>
  <c r="I454" i="3"/>
  <c r="H454" i="3"/>
  <c r="G454" i="3"/>
  <c r="F454" i="3"/>
  <c r="E454" i="3"/>
  <c r="L455" i="3"/>
  <c r="I466" i="3"/>
  <c r="H466" i="3"/>
  <c r="G466" i="3"/>
  <c r="F466" i="3"/>
  <c r="E466" i="3"/>
  <c r="L467" i="3"/>
  <c r="I478" i="3"/>
  <c r="H478" i="3"/>
  <c r="G478" i="3"/>
  <c r="F478" i="3"/>
  <c r="E478" i="3"/>
  <c r="L479" i="3"/>
  <c r="M482" i="3"/>
  <c r="K482" i="3"/>
  <c r="I482" i="3"/>
  <c r="H482" i="3"/>
  <c r="G482" i="3"/>
  <c r="F482" i="3"/>
  <c r="E482" i="3"/>
  <c r="C489" i="3"/>
  <c r="J491" i="3"/>
  <c r="M494" i="3"/>
  <c r="K494" i="3"/>
  <c r="I494" i="3"/>
  <c r="H494" i="3"/>
  <c r="G494" i="3"/>
  <c r="F494" i="3"/>
  <c r="E494" i="3"/>
  <c r="C501" i="3"/>
  <c r="J503" i="3"/>
  <c r="M506" i="3"/>
  <c r="K506" i="3"/>
  <c r="I506" i="3"/>
  <c r="H506" i="3"/>
  <c r="G506" i="3"/>
  <c r="F506" i="3"/>
  <c r="E506" i="3"/>
  <c r="J515" i="3"/>
  <c r="M518" i="3"/>
  <c r="K518" i="3"/>
  <c r="I518" i="3"/>
  <c r="H518" i="3"/>
  <c r="G518" i="3"/>
  <c r="F518" i="3"/>
  <c r="E518" i="3"/>
  <c r="I437" i="3"/>
  <c r="H437" i="3"/>
  <c r="G437" i="3"/>
  <c r="F437" i="3"/>
  <c r="E437" i="3"/>
  <c r="L438" i="3"/>
  <c r="J440" i="3"/>
  <c r="C442" i="3"/>
  <c r="M443" i="3"/>
  <c r="K445" i="3"/>
  <c r="D447" i="3"/>
  <c r="I449" i="3"/>
  <c r="H449" i="3"/>
  <c r="G449" i="3"/>
  <c r="F449" i="3"/>
  <c r="E449" i="3"/>
  <c r="L450" i="3"/>
  <c r="J452" i="3"/>
  <c r="C454" i="3"/>
  <c r="M455" i="3"/>
  <c r="K457" i="3"/>
  <c r="I461" i="3"/>
  <c r="H461" i="3"/>
  <c r="G461" i="3"/>
  <c r="F461" i="3"/>
  <c r="E461" i="3"/>
  <c r="L462" i="3"/>
  <c r="J464" i="3"/>
  <c r="C466" i="3"/>
  <c r="M467" i="3"/>
  <c r="K469" i="3"/>
  <c r="I473" i="3"/>
  <c r="H473" i="3"/>
  <c r="G473" i="3"/>
  <c r="F473" i="3"/>
  <c r="E473" i="3"/>
  <c r="L474" i="3"/>
  <c r="J476" i="3"/>
  <c r="C478" i="3"/>
  <c r="M479" i="3"/>
  <c r="C482" i="3"/>
  <c r="M487" i="3"/>
  <c r="K487" i="3"/>
  <c r="I487" i="3"/>
  <c r="H487" i="3"/>
  <c r="G487" i="3"/>
  <c r="F487" i="3"/>
  <c r="E487" i="3"/>
  <c r="D489" i="3"/>
  <c r="L491" i="3"/>
  <c r="C494" i="3"/>
  <c r="M499" i="3"/>
  <c r="K499" i="3"/>
  <c r="I499" i="3"/>
  <c r="H499" i="3"/>
  <c r="G499" i="3"/>
  <c r="F499" i="3"/>
  <c r="E499" i="3"/>
  <c r="D501" i="3"/>
  <c r="L503" i="3"/>
  <c r="C506" i="3"/>
  <c r="M511" i="3"/>
  <c r="K511" i="3"/>
  <c r="I511" i="3"/>
  <c r="H511" i="3"/>
  <c r="G511" i="3"/>
  <c r="F511" i="3"/>
  <c r="E511" i="3"/>
  <c r="D513" i="3"/>
  <c r="L515" i="3"/>
  <c r="C518" i="3"/>
  <c r="J435" i="3"/>
  <c r="C437" i="3"/>
  <c r="D442" i="3"/>
  <c r="I444" i="3"/>
  <c r="H444" i="3"/>
  <c r="G444" i="3"/>
  <c r="F444" i="3"/>
  <c r="E444" i="3"/>
  <c r="L445" i="3"/>
  <c r="J447" i="3"/>
  <c r="C449" i="3"/>
  <c r="D454" i="3"/>
  <c r="I456" i="3"/>
  <c r="H456" i="3"/>
  <c r="G456" i="3"/>
  <c r="F456" i="3"/>
  <c r="E456" i="3"/>
  <c r="L457" i="3"/>
  <c r="J459" i="3"/>
  <c r="C461" i="3"/>
  <c r="D466" i="3"/>
  <c r="I468" i="3"/>
  <c r="H468" i="3"/>
  <c r="G468" i="3"/>
  <c r="F468" i="3"/>
  <c r="E468" i="3"/>
  <c r="L469" i="3"/>
  <c r="J471" i="3"/>
  <c r="C473" i="3"/>
  <c r="D478" i="3"/>
  <c r="M480" i="3"/>
  <c r="K480" i="3"/>
  <c r="I480" i="3"/>
  <c r="H480" i="3"/>
  <c r="G480" i="3"/>
  <c r="F480" i="3"/>
  <c r="E480" i="3"/>
  <c r="D482" i="3"/>
  <c r="C487" i="3"/>
  <c r="J489" i="3"/>
  <c r="M492" i="3"/>
  <c r="K492" i="3"/>
  <c r="I492" i="3"/>
  <c r="H492" i="3"/>
  <c r="G492" i="3"/>
  <c r="F492" i="3"/>
  <c r="E492" i="3"/>
  <c r="D494" i="3"/>
  <c r="C499" i="3"/>
  <c r="J501" i="3"/>
  <c r="M504" i="3"/>
  <c r="K504" i="3"/>
  <c r="I504" i="3"/>
  <c r="H504" i="3"/>
  <c r="G504" i="3"/>
  <c r="F504" i="3"/>
  <c r="E504" i="3"/>
  <c r="D506" i="3"/>
  <c r="C511" i="3"/>
  <c r="J513" i="3"/>
  <c r="M516" i="3"/>
  <c r="K516" i="3"/>
  <c r="I516" i="3"/>
  <c r="H516" i="3"/>
  <c r="G516" i="3"/>
  <c r="F516" i="3"/>
  <c r="E516" i="3"/>
  <c r="D518" i="3"/>
  <c r="K435" i="3"/>
  <c r="D437" i="3"/>
  <c r="I439" i="3"/>
  <c r="H439" i="3"/>
  <c r="G439" i="3"/>
  <c r="F439" i="3"/>
  <c r="E439" i="3"/>
  <c r="L440" i="3"/>
  <c r="J442" i="3"/>
  <c r="C444" i="3"/>
  <c r="M445" i="3"/>
  <c r="K447" i="3"/>
  <c r="D449" i="3"/>
  <c r="I451" i="3"/>
  <c r="H451" i="3"/>
  <c r="G451" i="3"/>
  <c r="F451" i="3"/>
  <c r="E451" i="3"/>
  <c r="L452" i="3"/>
  <c r="J454" i="3"/>
  <c r="C456" i="3"/>
  <c r="M457" i="3"/>
  <c r="K459" i="3"/>
  <c r="D461" i="3"/>
  <c r="I463" i="3"/>
  <c r="H463" i="3"/>
  <c r="G463" i="3"/>
  <c r="F463" i="3"/>
  <c r="E463" i="3"/>
  <c r="L464" i="3"/>
  <c r="J466" i="3"/>
  <c r="C468" i="3"/>
  <c r="M469" i="3"/>
  <c r="K471" i="3"/>
  <c r="D473" i="3"/>
  <c r="I475" i="3"/>
  <c r="H475" i="3"/>
  <c r="G475" i="3"/>
  <c r="F475" i="3"/>
  <c r="E475" i="3"/>
  <c r="L476" i="3"/>
  <c r="J478" i="3"/>
  <c r="C480" i="3"/>
  <c r="J482" i="3"/>
  <c r="M485" i="3"/>
  <c r="K485" i="3"/>
  <c r="I485" i="3"/>
  <c r="H485" i="3"/>
  <c r="G485" i="3"/>
  <c r="F485" i="3"/>
  <c r="E485" i="3"/>
  <c r="D487" i="3"/>
  <c r="L489" i="3"/>
  <c r="C492" i="3"/>
  <c r="J494" i="3"/>
  <c r="M497" i="3"/>
  <c r="K497" i="3"/>
  <c r="I497" i="3"/>
  <c r="H497" i="3"/>
  <c r="G497" i="3"/>
  <c r="F497" i="3"/>
  <c r="E497" i="3"/>
  <c r="D499" i="3"/>
  <c r="L501" i="3"/>
  <c r="C504" i="3"/>
  <c r="J506" i="3"/>
  <c r="M509" i="3"/>
  <c r="K509" i="3"/>
  <c r="I509" i="3"/>
  <c r="H509" i="3"/>
  <c r="G509" i="3"/>
  <c r="F509" i="3"/>
  <c r="E509" i="3"/>
  <c r="D511" i="3"/>
  <c r="L513" i="3"/>
  <c r="C516" i="3"/>
  <c r="J518" i="3"/>
  <c r="I470" i="3"/>
  <c r="H470" i="3"/>
  <c r="G470" i="3"/>
  <c r="F470" i="3"/>
  <c r="E470" i="3"/>
  <c r="M490" i="3"/>
  <c r="K490" i="3"/>
  <c r="I490" i="3"/>
  <c r="H490" i="3"/>
  <c r="G490" i="3"/>
  <c r="F490" i="3"/>
  <c r="E490" i="3"/>
  <c r="M502" i="3"/>
  <c r="K502" i="3"/>
  <c r="I502" i="3"/>
  <c r="H502" i="3"/>
  <c r="G502" i="3"/>
  <c r="F502" i="3"/>
  <c r="E502" i="3"/>
  <c r="M514" i="3"/>
  <c r="K514" i="3"/>
  <c r="I514" i="3"/>
  <c r="H514" i="3"/>
  <c r="G514" i="3"/>
  <c r="F514" i="3"/>
  <c r="E514" i="3"/>
  <c r="D516" i="3"/>
  <c r="L518" i="3"/>
  <c r="BI37" i="2" l="1"/>
  <c r="BJ37" i="2" s="1"/>
  <c r="BI5" i="2"/>
  <c r="BJ5" i="2" s="1"/>
  <c r="B5" i="3"/>
  <c r="B8" i="3"/>
  <c r="B6" i="3" l="1"/>
  <c r="B7" i="3"/>
</calcChain>
</file>

<file path=xl/sharedStrings.xml><?xml version="1.0" encoding="utf-8"?>
<sst xmlns="http://schemas.openxmlformats.org/spreadsheetml/2006/main" count="323" uniqueCount="290">
  <si>
    <t>PLA DE ROTACIÓ PER AL CONTROL DE Globodera spp. — SOL·LICITUD DEL TÈCNIC GIP</t>
  </si>
  <si>
    <t>Conselleria d'Agricultura, Pesca i Medi Natural · Direcció General d'Agricultura, Ramaderia i Desenvolupament Rural · Illes Balears · Campanya 2026</t>
  </si>
  <si>
    <t>QUÈ ÉS AQUEST ARXIU</t>
  </si>
  <si>
    <t>És alhora la SOL·LICITUD del pla de rotació dels seus agricultors i la base de dades amb la qual l'Administració farà després el control anual. S'emplena una sola vegada per cada pla (4 anys) i es retorna juntament amb la sol·licitud genèrica corresponent.</t>
  </si>
  <si>
    <t>COM S'EMPLENA</t>
  </si>
  <si>
    <t>2. Una FILA PER CADA PARCEL·LA SIGPAC. La columna «Subrecinte» NOMÉS s'empleni quan un mateix recinte s'hagi hagut de subdividir internament (per exemple, perquè una part té un maneig diferent de la resta): en aquest cas, afegeixi una fila per cada subrecinte amb la mateixa identificació de recinte i una lletra diferent (A, B, C...).</t>
  </si>
  <si>
    <t>3. Escrigui el seu nom i llinatges complets a la columna «Tècnic GIP» (nom + 1r llinatge + 2n llinatge). D'aquí es calculen soles les inicials que formen part del codi de pla — si dues persones tècniques comparteixen les mateixes inicials, l'arxiu ho avisarà en consolidar-se.</t>
  </si>
  <si>
    <t>4. Columna «UHC» (Unitat Homogènia de Cultiu): identifica quines files es gestionen juntes, com una sola unitat de maneig, durant els 4 anys. Empleni un número correlatiu propi: si diverses parcel·les o recintes es treballen junts (mateixes mesures, mateix pla), doni'ls el MATEIX número. Si una parcel·la és independent, doni-li un número que no faci servir cap altra. No té relació amb la lletra de subrecinte (vegeu punt anterior): pot unir files de polígons, parcel·les o recintes diferents.</t>
  </si>
  <si>
    <t>5. El CODI PLA es genera sol: PR- + les seves 3 inicials (nom + 2 llinatges) + les inicials de l'agricultor/entitat + el número de UHC + la lletra de subrecinte, només si n'hi ha (per exemple, PR-JFE-SF0-7 o, amb subrecinte, PR-JFE-SF0-7-A). No l'escrigui a mà. Si l'agricultor és una persona física, s'usen 3 inicials (nom + 2 llinatges); si el nom conté «SAT» s'usen 2 inicials + 0; si conté «SL», 2 inicials + 1 — així el propi codi ja indica el tipus de titular.</t>
  </si>
  <si>
    <t>6. Escrigui el nº d'ous/100 g de l'anàlisi inicial: el NIVELL (NP, B1, B2, Mitjà, Alt) es calcula sol. Si diverses files pertanyen a la mateixa UHC amb nivells diferents, el full ja aplica soles les exigències del nivell MÉS ALT a totes elles.</t>
  </si>
  <si>
    <t>7. Declari, per a cadascun dels 4 anys: patata i el seu cicle, cultiu parany (Solanum sisymbriifolium o alternatiu), cultiu no hospedant, cultiu no hospedant amb rendiment econòmic (opcional) i efecte tèrmic estival. Al PRIMER any, a més, les dates reals: és l'únic any que es compromet en ferm ara mateix. Els anys 2 a 4 es poden ajustar més endavant sempre que al final es compleixi el mínim exigit pel nivell.</t>
  </si>
  <si>
    <t>8. Miri la columna «COMPLEIX EL PLA?». Si surt NO COMPLEIX, la columna següent li diu exactament què falta. No enviï l'arxiu amb files en vermell.</t>
  </si>
  <si>
    <t>9. Consulti la pestanya RESUM abans d'enviar.</t>
  </si>
  <si>
    <t>IDENTIFICACIÓ DE LA REMESA I NOM DE L'ARXIU</t>
  </si>
  <si>
    <t>Un mateix tècnic pot enviar més d'una sol·licitud a mesura que li arriben els nivells d'infestació. Empleni la columna «Núm. de remesa» a cada fila (1 la primera vegada, 2 la segona...) i anomeni l'arxiu amb aquest patró: Sol·licitud_[Entitat]_[AAAAMMDD]_[núm. remesa].xlsx. Si un mateix recinte apareix en dues remeses diferents, es tindrà en compte la declaració de la remesa més recent.</t>
  </si>
  <si>
    <t>COLORS</t>
  </si>
  <si>
    <t>Blanc = camp a emplenar · Rosa = dades analítiques (anàlisi de sòl) · Verd clar = fórmula automàtica, NO ESCRIURE-HI · Taronja = fila d'exemple, esborrar. Cada bloc ANY 1 a ANY 4 té el seu propi color, per distingir-los fàcilment en desplaçar-se per la fulla.</t>
  </si>
  <si>
    <t>REGLES DE ROTACIÓ QUE ES COMPROVEN AUTOMÀTICAMENT (apartat 6.2 del Pla)</t>
  </si>
  <si>
    <t>NP (&lt; 190 ous/100 g): per sota del llindar de dany econòmic. El recinte NO ENTRA AL PLA: els quatre anys es tenyeixen de gris i no s'ha de declarar rotació.</t>
  </si>
  <si>
    <t>B1 (190–450): patata els 4 anys · mínim 1 cicle de cultiu parany · mínim 1 any d'efecte tèrmic.</t>
  </si>
  <si>
    <t>B2 (&gt; 450–1.000): patata els 4 anys · mínim 2 cicles de cultiu parany · mínim 1 any d'efecte tèrmic · si se sembra un altre cultiu, ha de ser no hospedant (amb rendiment econòmic o sense).</t>
  </si>
  <si>
    <t>Mitjà (&gt; 1.000–5.000): màxim 3 anys amb patata · mínim 3 cicles de cultiu parany · mínim 2 anys d'efecte tèrmic.</t>
  </si>
  <si>
    <t>Alt (&gt; 5.000): màxim 2 anys amb patata · mínim 3 cicles de cultiu parany · mínim 3 anys d'efecte tèrmic · varietats resistents/tolerants i llavor certificada quan estiguin disponibles.</t>
  </si>
  <si>
    <t>SOBRE EL CULTIU NO HOSPEDANT AMB RENDIMENT ECONÒMIC</t>
  </si>
  <si>
    <t>El full permet declarar, a més del conreu no hospedant habitual, un conreu no hospedant amb aprofitament econòmic (Cereal, Blat de moro, Lleguminosa o Hortícola). Agronòmicament compleix igual que qualsevol altre conreu no hospedant, però NO genera dret al mòdul d'ajuda corresponent, perquè no compleix els tres requisits de l'apartat 3.4 del Pla: absència de rendiment econòmic, incorporació al sòl per trituració, i que no formi part de la rotació habitual de l'explotació.</t>
  </si>
  <si>
    <t>EL QUE L'ARXIU NO COMPROVA I VOSTÈ HA DE GARANTIR</t>
  </si>
  <si>
    <t>· L'efecte tèrmic estival exigeix sòl nu, sec i voltejat durant 1 mes ininterromput (jul-ago).</t>
  </si>
  <si>
    <t>· El cultiu parany i el no hospedant s'han de triturar i incorporar al sòl, sense aprofitament econòmic, i el Solanum sisymbriifolium s'ha d'eliminar ABANS DE LA FLORACIÓ.</t>
  </si>
  <si>
    <t>· Bioseguretat: neteja de maquinària en canviar de recinte i eliminació de solanàcies espontànies — especialment important si s'uneixen parcel·les en una UHC, ja que la maquinària i el risc de disseminació es comparteixen entre totes.</t>
  </si>
  <si>
    <t>CROQUIS DE SUBRECINTE O DE LA UHC</t>
  </si>
  <si>
    <t>Quan un recinte se subdivideix en subrecintes, o quan diverses parcel·les s'uneixen en una UHC, cal adjuntar un croquis o plànol corresponent (apartat 4 del Pla). Aquest plànol NO s'incrusta a l'Excel: es lliura com a arxiu PDF independent, anomenat amb el mateix codi de pla de la fila corresponent (per exemple: PR-JFE-SF0-7-A.pdf), i s'adjunta juntament amb l'Excel a la sol·licitud genèrica.</t>
  </si>
  <si>
    <t>DOCUMENTACIÓ QUE HA DE CUSTODIAR L'AGRICULTOR (apartat 9.1 del Pla)</t>
  </si>
  <si>
    <t>· Aquest pla per parcel·la.</t>
  </si>
  <si>
    <t>· Resultats de totes les anàlisis de sòl (inicial, intermèdia i final).</t>
  </si>
  <si>
    <t>· Quadern de camp amb data de sembra, tractaments, reg, i data de trituració o recol·lecció de cada cultiu.</t>
  </si>
  <si>
    <t>· Factures o albarans de compra de llavor/planter, que acreditin varietat i procedència.</t>
  </si>
  <si>
    <t>· Factures o justificants dels treballs d'incorporació al sòl del cultiu parany i del no hospedant.</t>
  </si>
  <si>
    <t>· Registre o factures del laboratori que va fer les anàlisis (LOSVIB o acreditat).</t>
  </si>
  <si>
    <t>· Registre de neteja de maquinària en canviar de recinte.</t>
  </si>
  <si>
    <t>La declaració responsable pròpiament dita no es gestiona dins d'aquest Excel: es formalitza a través de la sol·licitud genèrica de la CAIB.</t>
  </si>
  <si>
    <t>MOSTREIGS OBLIGATORIS</t>
  </si>
  <si>
    <t>Inici de l'any 1 (mostreig inicial) · final de l'any 2 (control intermedi) · final de l'any 4 (avaluació final). Profunditat 0–25 cm, 100 submostres/ha, postcollita o presembra. Laboratori acreditat o LOSVIB, sempre amb la sol·licitud de diagnòstic que garanteix la traçabilitat del recinte.</t>
  </si>
  <si>
    <t>DEVOLUCIÓ</t>
  </si>
  <si>
    <t>Retorni aquest mateix arxiu .xlsx (no el converteixi a PDF ni canviï els noms dels fulls ni l'ordre de les columnes: es carrega de forma automàtica a la base de control).</t>
  </si>
  <si>
    <t xml:space="preserve">Termini límit de presentació: 30 de setembre de 2026   ·     Enviar a: Servei d'Agricultura. Sanitat Vegetal </t>
  </si>
  <si>
    <t>PLA DE ROTACIÓ Globodera spp. — SOL·LICITUD I PLA DE ROTACIÓ A 4 ANYS</t>
  </si>
  <si>
    <t>Empleni una FILA PER RECINTE (o subrecinte) SIGPAC. Blanc = a emplenar · Rosa = dades analítiques · Verd clar = fórmula automàtica, NO ESCRIURE-HI. La fila 5 és un EXEMPLE: esborri-la abans d'enviar.</t>
  </si>
  <si>
    <t>IDENTIFICACIÓ DE LA PARCEL·LA</t>
  </si>
  <si>
    <t>SUPERFÍCIE I ANÀLISI INICIAL</t>
  </si>
  <si>
    <t>ANY 1</t>
  </si>
  <si>
    <t>ANY 2</t>
  </si>
  <si>
    <t>ANY 3</t>
  </si>
  <si>
    <t>ANY 4</t>
  </si>
  <si>
    <t>VERIFICACIÓ AUTOMÀTICA DEL PLA</t>
  </si>
  <si>
    <t>TRAMITACIÓ</t>
  </si>
  <si>
    <t>Tècnic GIP</t>
  </si>
  <si>
    <t>Entitat / portal tècnic</t>
  </si>
  <si>
    <t>Data de sol·licitud</t>
  </si>
  <si>
    <t>Núm. de remesa</t>
  </si>
  <si>
    <t>Agricultor/a</t>
  </si>
  <si>
    <t>DNI/CIF</t>
  </si>
  <si>
    <t>UHC</t>
  </si>
  <si>
    <t>Municipi</t>
  </si>
  <si>
    <t>Polígon</t>
  </si>
  <si>
    <t>Parcel·la</t>
  </si>
  <si>
    <t>Recinte</t>
  </si>
  <si>
    <t>Subrecinte</t>
  </si>
  <si>
    <t>Codi pla</t>
  </si>
  <si>
    <t>Total ha</t>
  </si>
  <si>
    <t>Data anàlisi inicial</t>
  </si>
  <si>
    <t>Núm. quists</t>
  </si>
  <si>
    <t>Núm. ous / 100 g sòl</t>
  </si>
  <si>
    <t>Referència mostra LOSVIB</t>
  </si>
  <si>
    <t>Nivell d'infestació</t>
  </si>
  <si>
    <t>Campanya d'inici (any 1)</t>
  </si>
  <si>
    <t>A1 - Patata</t>
  </si>
  <si>
    <t>A1 - Cicle patata</t>
  </si>
  <si>
    <t>A1 - Data sembra patata</t>
  </si>
  <si>
    <t>A1 - Cultiu parany</t>
  </si>
  <si>
    <t>A1 - Data sembra parany</t>
  </si>
  <si>
    <t>A1 - Data trituració parany</t>
  </si>
  <si>
    <t>A1 - Cultiu no hospedant</t>
  </si>
  <si>
    <t>A1 - Data sembra no hospedant</t>
  </si>
  <si>
    <t>A1 - Data trituració no hospedant</t>
  </si>
  <si>
    <t>A1 - Cultiu no H. amb rendiment econòmic</t>
  </si>
  <si>
    <t>A1 - Data sembra cultiu H. amb rendiment</t>
  </si>
  <si>
    <t>A1 - Efecte tèrmic estival</t>
  </si>
  <si>
    <t>A1 - Data inici efecte tèrmic</t>
  </si>
  <si>
    <t>A1 - Data fi efecte tèrmic</t>
  </si>
  <si>
    <t>A2 - Patata</t>
  </si>
  <si>
    <t>A2 - Cicle patata</t>
  </si>
  <si>
    <t>A2 - Cultiu parany</t>
  </si>
  <si>
    <t>A2 - Cultiu no hospedant</t>
  </si>
  <si>
    <t>A2 - Cultiu no H. amb rendiment econòmic</t>
  </si>
  <si>
    <t>A2 - Efecte tèrmic estival</t>
  </si>
  <si>
    <t>A3 - Patata</t>
  </si>
  <si>
    <t>A3 - Cicle patata</t>
  </si>
  <si>
    <t>A3 - Cultiu parany</t>
  </si>
  <si>
    <t>A3 - Cultiu no hospedant</t>
  </si>
  <si>
    <t>A3 - Cultiu no H. amb rendiment econòmic</t>
  </si>
  <si>
    <t>A3 - Efecte tèrmic estival</t>
  </si>
  <si>
    <t>A4 - Patata</t>
  </si>
  <si>
    <t>A4 - Cicle patata</t>
  </si>
  <si>
    <t>A4 - Cultiu parany</t>
  </si>
  <si>
    <t>A4 - Cultiu no hospedant</t>
  </si>
  <si>
    <t>A4 - Cultiu no h. amb rendiment econòmic</t>
  </si>
  <si>
    <t>A4 - Efecte tèrmic estival</t>
  </si>
  <si>
    <t>Anys amb patata</t>
  </si>
  <si>
    <t>Cicles de cultiu parany</t>
  </si>
  <si>
    <t>Anys amb efecte tèrmic</t>
  </si>
  <si>
    <t>Màx. patata exigit</t>
  </si>
  <si>
    <t>Mín. parany exigit</t>
  </si>
  <si>
    <t>Mín. efecte tèrmic exigit</t>
  </si>
  <si>
    <t>COMPLEIX EL PLA?</t>
  </si>
  <si>
    <t>Què falta per complir</t>
  </si>
  <si>
    <t>Declaració responsable signada</t>
  </si>
  <si>
    <t>Observacions del tècnic</t>
  </si>
  <si>
    <t>Joana Maria Font Esteva</t>
  </si>
  <si>
    <t>Illacamp</t>
  </si>
  <si>
    <t>Son Prova SAT</t>
  </si>
  <si>
    <t>XXXXXXXX</t>
  </si>
  <si>
    <t>sa Pobla</t>
  </si>
  <si>
    <t>GLO328/25</t>
  </si>
  <si>
    <t>Sí</t>
  </si>
  <si>
    <t>Hivern (jul-des)</t>
  </si>
  <si>
    <t>S. sisymbriifolium</t>
  </si>
  <si>
    <t>Cereal/lleguminosa</t>
  </si>
  <si>
    <t>No escau</t>
  </si>
  <si>
    <t>No</t>
  </si>
  <si>
    <t>Cereal</t>
  </si>
  <si>
    <t>Exportació (nov-abr)</t>
  </si>
  <si>
    <t>Fila d'exemple: ESBORRAR-LA abans d'emplenar.</t>
  </si>
  <si>
    <t>RESUM DE LA SOL·LICITUD (es calcula sol)</t>
  </si>
  <si>
    <t>Revisi aquestes dades abans d'enviar l'arxiu.</t>
  </si>
  <si>
    <t>Verificació abans d'enviar</t>
  </si>
  <si>
    <t>Expedients que COMPLEIXEN</t>
  </si>
  <si>
    <t>Expedients que NO COMPLEIXEN — corregeixi'ls abans d'enviar</t>
  </si>
  <si>
    <t>Nivell NP — RETIRI aquestes files d'aquesta sol·licitud</t>
  </si>
  <si>
    <t>Sense analítica — DEIXI'LS per a la propera remesa</t>
  </si>
  <si>
    <t>Files amb UHC compartida (unió de parcel·les) — comprovi que porta el croquis</t>
  </si>
  <si>
    <t>Files amb subrecinte — comprovi que porta el croquis</t>
  </si>
  <si>
    <t>Si hi ha expedients en «NO COMPLEIX», obri el full SOL·LICITUD i filtri per aquesta columna: la columna «Què falta per complir» indica el motiu de cada fila.</t>
  </si>
  <si>
    <t>RESUM PER AGRICULTOR (DNI/CIF) — una fila per titular, la resta en blanc</t>
  </si>
  <si>
    <t>Aplica l'AutoFiltre d'aquesta taula i amagui els DNI en blanc per veure només el resum.</t>
  </si>
  <si>
    <t>Nº plans</t>
  </si>
  <si>
    <t>Ha totals</t>
  </si>
  <si>
    <t>Nº B1</t>
  </si>
  <si>
    <t>Ha B1</t>
  </si>
  <si>
    <t>Nº B2</t>
  </si>
  <si>
    <t>Ha B2</t>
  </si>
  <si>
    <t>Nº Mitjà</t>
  </si>
  <si>
    <t>Ha Mitjà</t>
  </si>
  <si>
    <t>Nº Alt</t>
  </si>
  <si>
    <t>Ha Alt</t>
  </si>
  <si>
    <t>TAULES DE REFERÈNCIA — Pla de Rotació Globodera</t>
  </si>
  <si>
    <t>Aquestes taules alimenten les fórmules i els desplegables del full SOL·LICITUD. No les modifiqui.</t>
  </si>
  <si>
    <t>Codi INE (3 dígits)</t>
  </si>
  <si>
    <t>1. MATRIU D'EXIGÈNCIES PER NIVELL  (Pla de Rotació, apartat 6.2)</t>
  </si>
  <si>
    <t>ALARO</t>
  </si>
  <si>
    <t>Nivell</t>
  </si>
  <si>
    <t>Interval (ous/100 g)</t>
  </si>
  <si>
    <t>Màx. anys amb patata (de 4)</t>
  </si>
  <si>
    <t>Mín. cicles de cultiu parany (de 4)</t>
  </si>
  <si>
    <t>Mín. anys amb efecte tèrmic (de 4)</t>
  </si>
  <si>
    <t>Cultiu acompanyant</t>
  </si>
  <si>
    <t>Objectiu agronòmic</t>
  </si>
  <si>
    <t>ALAIOR</t>
  </si>
  <si>
    <t>NP</t>
  </si>
  <si>
    <t>&lt; 190</t>
  </si>
  <si>
    <t>Lliure</t>
  </si>
  <si>
    <t>No entra al pla (per sota del llindar de dany)</t>
  </si>
  <si>
    <t>ALCUDIA</t>
  </si>
  <si>
    <t>B1</t>
  </si>
  <si>
    <t>190 - 450</t>
  </si>
  <si>
    <t>Mantenir nivells baixos</t>
  </si>
  <si>
    <t>ALGAIDA</t>
  </si>
  <si>
    <t>B2</t>
  </si>
  <si>
    <t>&gt; 450 - 1.000</t>
  </si>
  <si>
    <t>Només no hospedant/no h. amb rendiment</t>
  </si>
  <si>
    <t>ANDRATX</t>
  </si>
  <si>
    <t>Mitjà</t>
  </si>
  <si>
    <t>&gt; 1.000 - 5.000</t>
  </si>
  <si>
    <t>Reducció progressiva</t>
  </si>
  <si>
    <t>ARTA</t>
  </si>
  <si>
    <t>Alt</t>
  </si>
  <si>
    <t>&gt; 5.000</t>
  </si>
  <si>
    <t>Reducció forta de la càrrega</t>
  </si>
  <si>
    <t>BANYALBUFAR</t>
  </si>
  <si>
    <t>Font: Pla de Rotació per al control de Globodera spp. a les Illes Balears, apartat 6.2.</t>
  </si>
  <si>
    <t>BINISSALEM</t>
  </si>
  <si>
    <t>BÚGER</t>
  </si>
  <si>
    <t>2. LLISTES DESPLEGABLES  (no modificar els textos: alimenten les validacions)</t>
  </si>
  <si>
    <t>BUNYOLA</t>
  </si>
  <si>
    <t>Sí / No</t>
  </si>
  <si>
    <t>Sí / No / No escau</t>
  </si>
  <si>
    <t>Cicle de patata</t>
  </si>
  <si>
    <t>Cultiu parany</t>
  </si>
  <si>
    <t>Cultiu no hospedant</t>
  </si>
  <si>
    <t>Cultius amb rendiment econòmic (ampliable)</t>
  </si>
  <si>
    <t>CALVIA</t>
  </si>
  <si>
    <t>Trigo blando</t>
  </si>
  <si>
    <t>CAMPANET</t>
  </si>
  <si>
    <t>Mitja estació (gen/feb-jun/jul)</t>
  </si>
  <si>
    <t>Trigo duro</t>
  </si>
  <si>
    <t>CAMPOS</t>
  </si>
  <si>
    <t>Parany alternatiu</t>
  </si>
  <si>
    <t>Crucífera/bràssica</t>
  </si>
  <si>
    <t>Cebada</t>
  </si>
  <si>
    <t>CAPDEPERA</t>
  </si>
  <si>
    <t>Avena</t>
  </si>
  <si>
    <t>CIUTADELLA DE MENORCA</t>
  </si>
  <si>
    <t>Centeno</t>
  </si>
  <si>
    <t>CONSELL</t>
  </si>
  <si>
    <t>Maíz</t>
  </si>
  <si>
    <t>COSTITX</t>
  </si>
  <si>
    <t>Sorgo</t>
  </si>
  <si>
    <t>DEIA</t>
  </si>
  <si>
    <t>Girasol</t>
  </si>
  <si>
    <t>ESCORCA</t>
  </si>
  <si>
    <t>Guisant</t>
  </si>
  <si>
    <t>ESPORLES</t>
  </si>
  <si>
    <t>Fava</t>
  </si>
  <si>
    <t>ESTELLENCS</t>
  </si>
  <si>
    <t>Mongeta</t>
  </si>
  <si>
    <t>FELANITX</t>
  </si>
  <si>
    <t>Cigró</t>
  </si>
  <si>
    <t>FERRERIES</t>
  </si>
  <si>
    <t>Llentia</t>
  </si>
  <si>
    <t>FORMENTERA</t>
  </si>
  <si>
    <t>Alfals</t>
  </si>
  <si>
    <t>FORNALUTX</t>
  </si>
  <si>
    <t>Ceba</t>
  </si>
  <si>
    <t>EIVISSA</t>
  </si>
  <si>
    <t>All</t>
  </si>
  <si>
    <t>INCA</t>
  </si>
  <si>
    <t>Enciam</t>
  </si>
  <si>
    <t>LLORET DE VISTALEGRE</t>
  </si>
  <si>
    <t>Bròquil</t>
  </si>
  <si>
    <t>LLOSETA</t>
  </si>
  <si>
    <t>Coliflor</t>
  </si>
  <si>
    <t>LLUBÍ</t>
  </si>
  <si>
    <t>Meló</t>
  </si>
  <si>
    <t>LLUCMAJOR</t>
  </si>
  <si>
    <t>Síndria</t>
  </si>
  <si>
    <t>MAO/MAHON</t>
  </si>
  <si>
    <t>Carabassó</t>
  </si>
  <si>
    <t>MANACOR</t>
  </si>
  <si>
    <t>Pastanaga</t>
  </si>
  <si>
    <t>MANCOR DE LA VALL</t>
  </si>
  <si>
    <t>Remolatxa</t>
  </si>
  <si>
    <t>MARIA DE LA SALUT</t>
  </si>
  <si>
    <t>Cacauet</t>
  </si>
  <si>
    <t>MARRATXI</t>
  </si>
  <si>
    <t>ES MERCADAL</t>
  </si>
  <si>
    <t>← Afegeixi aquí més cultius, un per fila</t>
  </si>
  <si>
    <t>MONTUIRI</t>
  </si>
  <si>
    <t>MURO</t>
  </si>
  <si>
    <t>PALMA DE MALLORCA</t>
  </si>
  <si>
    <t>PETRA</t>
  </si>
  <si>
    <t>POLLENÇA</t>
  </si>
  <si>
    <t>PORRERES</t>
  </si>
  <si>
    <t>SA POBLA</t>
  </si>
  <si>
    <t>PUIGPUNYENT</t>
  </si>
  <si>
    <t>SANT ANTONI DE PORTMANY</t>
  </si>
  <si>
    <t>SENCELLES</t>
  </si>
  <si>
    <t>SANT JOSEP DE SA TALAIA</t>
  </si>
  <si>
    <t>SANT JOAN</t>
  </si>
  <si>
    <t>SANT JOAN DE LABRITJA</t>
  </si>
  <si>
    <t>SANT LLORENC DES CARDASSAR</t>
  </si>
  <si>
    <t>SANT LLUIS</t>
  </si>
  <si>
    <t>SANTA EUGENIA</t>
  </si>
  <si>
    <t>SANTA EULARIA DES RIU</t>
  </si>
  <si>
    <t>SANTA MARGALIDA</t>
  </si>
  <si>
    <t>SANTA MARIA DEL CAMI</t>
  </si>
  <si>
    <t>SANTANYI</t>
  </si>
  <si>
    <t>SELVA</t>
  </si>
  <si>
    <t>SES SALINES</t>
  </si>
  <si>
    <t>SINEU</t>
  </si>
  <si>
    <t>SOLLER</t>
  </si>
  <si>
    <t>SON SERVERA</t>
  </si>
  <si>
    <t>VALLDEMOSSA</t>
  </si>
  <si>
    <t>ES CASTELL</t>
  </si>
  <si>
    <t>VILAFRANCA BONANY</t>
  </si>
  <si>
    <t>ARIANY</t>
  </si>
  <si>
    <t>ES MIGJORN GRAN</t>
  </si>
  <si>
    <t xml:space="preserve">1. Vagi a la pestanya SOL·LICITUD. Hi ha una fila d'exemple (fons taronja) a la fila 5: seleccioni les cel·les blanques i roses d'aquesta fila i esborri'n el contingut (tecla Suprimir) abans de registrar. La fila en si no es pot eliminar (l'arxiu està protegit), però no cal: buida es queda sense efecte.
</t>
  </si>
  <si>
    <t>Email</t>
  </si>
  <si>
    <t>Telèfon</t>
  </si>
  <si>
    <t>xxxxxxxxxxxxx</t>
  </si>
  <si>
    <t>xxxxxx@xxxxxxx.com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</si>
</sst>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quot;/&quot;mm&quot;/&quot;yyyy"/>
  </numFmts>
  <fonts count="12" x14ac:knownFonts="1">
    <font>
      <sz val="11"/>
      <color theme="1"/>
      <name val="Calibri"/>
      <family val="2"/>
      <scheme val="minor"/>
    </font>
    <font>
      <b/>
      <sz val="13"/>
      <color rgb="FF4F6228"/>
      <name val="Noto Sans"/>
    </font>
    <font>
      <sz val="10"/>
      <color rgb="FF595959"/>
      <name val="Noto Sans"/>
    </font>
    <font>
      <b/>
      <sz val="10"/>
      <color rgb="FFFFFFFF"/>
      <name val="Noto Sans"/>
    </font>
    <font>
      <sz val="10"/>
      <name val="Noto Sans"/>
    </font>
    <font>
      <b/>
      <sz val="11"/>
      <color rgb="FF4F6228"/>
      <name val="Noto Sans"/>
    </font>
    <font>
      <i/>
      <sz val="9"/>
      <color rgb="FF7F7F7F"/>
      <name val="Noto Sans"/>
    </font>
    <font>
      <sz val="10"/>
      <color rgb="FF1F4E1F"/>
      <name val="Noto Sans"/>
    </font>
    <font>
      <sz val="10"/>
      <name val="Noto Sans"/>
      <family val="2"/>
    </font>
    <font>
      <sz val="11"/>
      <color rgb="FF000000"/>
      <name val="Noto Sans"/>
      <family val="2"/>
    </font>
    <font>
      <sz val="11"/>
      <color rgb="FF0070C0"/>
      <name val="Noto Sans"/>
      <family val="2"/>
    </font>
    <font>
      <b/>
      <sz val="11"/>
      <color theme="0"/>
      <name val="Noto Sans"/>
      <family val="2"/>
    </font>
  </fonts>
  <fills count="16">
    <fill>
      <patternFill patternType="none"/>
    </fill>
    <fill>
      <patternFill patternType="gray125"/>
    </fill>
    <fill>
      <patternFill patternType="solid">
        <fgColor rgb="FF4F6228"/>
      </patternFill>
    </fill>
    <fill>
      <patternFill patternType="solid">
        <fgColor rgb="FF7F9A4F"/>
      </patternFill>
    </fill>
    <fill>
      <patternFill patternType="solid">
        <fgColor rgb="FF4F7FA8"/>
      </patternFill>
    </fill>
    <fill>
      <patternFill patternType="solid">
        <fgColor rgb="FFB8963C"/>
      </patternFill>
    </fill>
    <fill>
      <patternFill patternType="solid">
        <fgColor rgb="FFB2603F"/>
      </patternFill>
    </fill>
    <fill>
      <patternFill patternType="solid">
        <fgColor rgb="FFE8F0D8"/>
      </patternFill>
    </fill>
    <fill>
      <patternFill patternType="solid">
        <fgColor rgb="FFFFE1FF"/>
      </patternFill>
    </fill>
    <fill>
      <patternFill patternType="solid">
        <fgColor rgb="FFFCE4D6"/>
      </patternFill>
    </fill>
    <fill>
      <patternFill patternType="solid">
        <fgColor rgb="FFEAF3E1"/>
      </patternFill>
    </fill>
    <fill>
      <patternFill patternType="solid">
        <fgColor rgb="FFCFE6BC"/>
      </patternFill>
    </fill>
    <fill>
      <patternFill patternType="solid">
        <fgColor rgb="FFA9D48C"/>
      </patternFill>
    </fill>
    <fill>
      <patternFill patternType="solid">
        <fgColor rgb="FF7DB85B"/>
      </patternFill>
    </fill>
    <fill>
      <patternFill patternType="solid">
        <fgColor theme="9" tint="0.79998168889431442"/>
        <bgColor indexed="64"/>
      </patternFill>
    </fill>
    <fill>
      <patternFill patternType="solid">
        <fgColor rgb="FF4F6228"/>
        <bgColor rgb="FF595959"/>
      </patternFill>
    </fill>
  </fills>
  <borders count="7">
    <border>
      <left/>
      <right/>
      <top/>
      <bottom/>
      <diagonal/>
    </border>
    <border>
      <left style="thin">
        <color rgb="FFBFBFBF"/>
      </left>
      <right style="thin">
        <color rgb="FFBFBFBF"/>
      </right>
      <top style="thin">
        <color rgb="FFBFBFBF"/>
      </top>
      <bottom style="thin">
        <color rgb="FFBFBFBF"/>
      </bottom>
      <diagonal/>
    </border>
    <border>
      <left style="medium">
        <color rgb="FF7F9A4F"/>
      </left>
      <right style="thin">
        <color rgb="FFBFBFBF"/>
      </right>
      <top style="thin">
        <color rgb="FFBFBFBF"/>
      </top>
      <bottom style="thin">
        <color rgb="FFBFBFBF"/>
      </bottom>
      <diagonal/>
    </border>
    <border>
      <left style="medium">
        <color rgb="FF4F7FA8"/>
      </left>
      <right style="thin">
        <color rgb="FFBFBFBF"/>
      </right>
      <top style="thin">
        <color rgb="FFBFBFBF"/>
      </top>
      <bottom style="thin">
        <color rgb="FFBFBFBF"/>
      </bottom>
      <diagonal/>
    </border>
    <border>
      <left style="medium">
        <color rgb="FFB8963C"/>
      </left>
      <right style="thin">
        <color rgb="FFBFBFBF"/>
      </right>
      <top style="thin">
        <color rgb="FFBFBFBF"/>
      </top>
      <bottom style="thin">
        <color rgb="FFBFBFBF"/>
      </bottom>
      <diagonal/>
    </border>
    <border>
      <left style="medium">
        <color rgb="FFB2603F"/>
      </left>
      <right style="thin">
        <color rgb="FFBFBFBF"/>
      </right>
      <top style="thin">
        <color rgb="FFBFBFBF"/>
      </top>
      <bottom style="thin">
        <color rgb="FFBFBFBF"/>
      </bottom>
      <diagonal/>
    </border>
    <border>
      <left style="thin">
        <color rgb="FFBFBFBF"/>
      </left>
      <right/>
      <top/>
      <bottom/>
      <diagonal/>
    </border>
  </borders>
  <cellStyleXfs count="1">
    <xf numFmtId="0" fontId="0" fillId="0" borderId="0"/>
  </cellStyleXfs>
  <cellXfs count="72">
    <xf numFmtId="0" fontId="0" fillId="0" borderId="0" xfId="0"/>
    <xf numFmtId="0" fontId="1"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Protection="1">
      <protection locked="0"/>
    </xf>
    <xf numFmtId="0" fontId="6" fillId="0" borderId="0" xfId="0" applyFont="1" applyAlignment="1">
      <alignment horizontal="left" vertical="center" wrapText="1"/>
    </xf>
    <xf numFmtId="0" fontId="1" fillId="0" borderId="0" xfId="0" applyFont="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9" borderId="1" xfId="0" applyFont="1" applyFill="1" applyBorder="1" applyAlignment="1" applyProtection="1">
      <alignment horizontal="left" vertical="center" wrapText="1"/>
      <protection locked="0"/>
    </xf>
    <xf numFmtId="164" fontId="4" fillId="9" borderId="1" xfId="0" applyNumberFormat="1" applyFont="1" applyFill="1" applyBorder="1" applyAlignment="1" applyProtection="1">
      <alignment horizontal="center" vertical="center" wrapText="1"/>
      <protection locked="0"/>
    </xf>
    <xf numFmtId="1" fontId="4" fillId="9" borderId="1" xfId="0" applyNumberFormat="1" applyFont="1" applyFill="1" applyBorder="1" applyAlignment="1" applyProtection="1">
      <alignment horizontal="center" vertical="center" wrapText="1"/>
      <protection locked="0"/>
    </xf>
    <xf numFmtId="0" fontId="4" fillId="9"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hidden="1"/>
    </xf>
    <xf numFmtId="2" fontId="4" fillId="9" borderId="1" xfId="0" applyNumberFormat="1" applyFont="1" applyFill="1" applyBorder="1" applyAlignment="1" applyProtection="1">
      <alignment horizontal="center" vertical="center" wrapText="1"/>
      <protection locked="0"/>
    </xf>
    <xf numFmtId="3" fontId="4" fillId="9" borderId="1" xfId="0" applyNumberFormat="1" applyFont="1" applyFill="1" applyBorder="1" applyAlignment="1" applyProtection="1">
      <alignment horizontal="center" vertical="center" wrapText="1"/>
      <protection locked="0"/>
    </xf>
    <xf numFmtId="0" fontId="4" fillId="9" borderId="2" xfId="0" applyFont="1" applyFill="1" applyBorder="1" applyAlignment="1" applyProtection="1">
      <alignment horizontal="center" vertical="center" wrapText="1"/>
      <protection locked="0"/>
    </xf>
    <xf numFmtId="0" fontId="4" fillId="9" borderId="3" xfId="0" applyFont="1" applyFill="1" applyBorder="1" applyAlignment="1" applyProtection="1">
      <alignment horizontal="center" vertical="center" wrapText="1"/>
      <protection locked="0"/>
    </xf>
    <xf numFmtId="0" fontId="4" fillId="9" borderId="4" xfId="0" applyFont="1" applyFill="1" applyBorder="1" applyAlignment="1" applyProtection="1">
      <alignment horizontal="center" vertical="center" wrapText="1"/>
      <protection locked="0"/>
    </xf>
    <xf numFmtId="0" fontId="4" fillId="9" borderId="5" xfId="0" applyFont="1" applyFill="1" applyBorder="1" applyAlignment="1" applyProtection="1">
      <alignment horizontal="center" vertical="center" wrapText="1"/>
      <protection locked="0"/>
    </xf>
    <xf numFmtId="1" fontId="7" fillId="7" borderId="1" xfId="0" applyNumberFormat="1" applyFont="1" applyFill="1" applyBorder="1" applyAlignment="1" applyProtection="1">
      <alignment horizontal="center" vertical="center" wrapText="1"/>
      <protection hidden="1"/>
    </xf>
    <xf numFmtId="0" fontId="7" fillId="7" borderId="1" xfId="0" applyFont="1" applyFill="1" applyBorder="1" applyAlignment="1" applyProtection="1">
      <alignment horizontal="left" vertical="center" wrapText="1"/>
      <protection hidden="1"/>
    </xf>
    <xf numFmtId="0" fontId="4" fillId="0" borderId="1" xfId="0" applyFont="1" applyBorder="1" applyAlignment="1" applyProtection="1">
      <alignment horizontal="left" vertical="center" wrapText="1"/>
      <protection locked="0"/>
    </xf>
    <xf numFmtId="1"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wrapText="1"/>
      <protection locked="0"/>
    </xf>
    <xf numFmtId="164" fontId="4" fillId="8" borderId="1" xfId="0" applyNumberFormat="1" applyFont="1" applyFill="1" applyBorder="1" applyAlignment="1" applyProtection="1">
      <alignment horizontal="center" vertical="center" wrapText="1"/>
      <protection locked="0"/>
    </xf>
    <xf numFmtId="1" fontId="4" fillId="8" borderId="1" xfId="0" applyNumberFormat="1" applyFont="1" applyFill="1" applyBorder="1" applyAlignment="1" applyProtection="1">
      <alignment horizontal="center" vertical="center" wrapText="1"/>
      <protection locked="0"/>
    </xf>
    <xf numFmtId="3" fontId="4" fillId="8" borderId="1" xfId="0" applyNumberFormat="1"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2" fillId="0" borderId="0" xfId="0" applyFont="1"/>
    <xf numFmtId="0" fontId="5" fillId="0" borderId="0" xfId="0" applyFont="1"/>
    <xf numFmtId="1" fontId="7" fillId="7"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2" fontId="7" fillId="7" borderId="1" xfId="0" applyNumberFormat="1" applyFont="1" applyFill="1" applyBorder="1" applyAlignment="1">
      <alignment horizontal="center" vertical="center" wrapText="1"/>
    </xf>
    <xf numFmtId="0" fontId="7" fillId="10" borderId="1" xfId="0" applyFont="1" applyFill="1" applyBorder="1" applyAlignment="1">
      <alignment horizontal="center" vertical="center" wrapText="1"/>
    </xf>
    <xf numFmtId="2" fontId="7" fillId="10" borderId="1" xfId="0" applyNumberFormat="1" applyFont="1" applyFill="1" applyBorder="1" applyAlignment="1">
      <alignment horizontal="center" vertical="center" wrapText="1"/>
    </xf>
    <xf numFmtId="0" fontId="7" fillId="11" borderId="1" xfId="0" applyFont="1" applyFill="1" applyBorder="1" applyAlignment="1">
      <alignment horizontal="center" vertical="center" wrapText="1"/>
    </xf>
    <xf numFmtId="2" fontId="7" fillId="11" borderId="1" xfId="0" applyNumberFormat="1" applyFont="1" applyFill="1" applyBorder="1" applyAlignment="1">
      <alignment horizontal="center" vertical="center" wrapText="1"/>
    </xf>
    <xf numFmtId="0" fontId="7" fillId="12" borderId="1" xfId="0" applyFont="1" applyFill="1" applyBorder="1" applyAlignment="1">
      <alignment horizontal="center" vertical="center" wrapText="1"/>
    </xf>
    <xf numFmtId="2" fontId="7" fillId="12" borderId="1" xfId="0" applyNumberFormat="1" applyFont="1" applyFill="1" applyBorder="1" applyAlignment="1">
      <alignment horizontal="center" vertical="center" wrapText="1"/>
    </xf>
    <xf numFmtId="0" fontId="7" fillId="13" borderId="1" xfId="0" applyFont="1" applyFill="1" applyBorder="1" applyAlignment="1">
      <alignment horizontal="center" vertical="center" wrapText="1"/>
    </xf>
    <xf numFmtId="2" fontId="7" fillId="13" borderId="1" xfId="0" applyNumberFormat="1" applyFont="1" applyFill="1" applyBorder="1" applyAlignment="1">
      <alignment horizontal="center" vertical="center" wrapText="1"/>
    </xf>
    <xf numFmtId="0" fontId="1"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vertical="center"/>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64" fontId="4" fillId="0" borderId="1" xfId="0" applyNumberFormat="1"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8" fillId="0" borderId="0" xfId="0" applyFont="1" applyAlignment="1">
      <alignment vertical="top" wrapText="1"/>
    </xf>
    <xf numFmtId="0" fontId="7" fillId="7" borderId="1" xfId="0" applyFont="1" applyFill="1" applyBorder="1" applyAlignment="1">
      <alignment vertical="center" wrapText="1"/>
    </xf>
    <xf numFmtId="0" fontId="0" fillId="0" borderId="0" xfId="0"/>
    <xf numFmtId="0" fontId="2" fillId="0" borderId="0" xfId="0" applyFont="1" applyAlignment="1">
      <alignment vertical="top" wrapText="1"/>
    </xf>
    <xf numFmtId="0" fontId="0" fillId="0" borderId="0" xfId="0"/>
    <xf numFmtId="0" fontId="11" fillId="15" borderId="0" xfId="0" applyFont="1" applyFill="1" applyBorder="1" applyAlignment="1">
      <alignment horizontal="center" vertical="center" wrapText="1"/>
    </xf>
    <xf numFmtId="0" fontId="10" fillId="14" borderId="0" xfId="0" applyFont="1" applyFill="1" applyBorder="1" applyAlignment="1" applyProtection="1">
      <alignment horizontal="left" vertical="center"/>
      <protection locked="0"/>
    </xf>
    <xf numFmtId="0" fontId="9" fillId="0" borderId="0" xfId="0" applyFont="1" applyBorder="1" applyProtection="1">
      <protection locked="0"/>
    </xf>
    <xf numFmtId="0" fontId="3" fillId="3" borderId="0" xfId="0" applyFont="1" applyFill="1" applyAlignment="1">
      <alignment horizontal="center" vertical="center" wrapText="1"/>
    </xf>
    <xf numFmtId="0" fontId="0" fillId="0" borderId="0" xfId="0"/>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0" fontId="2" fillId="0" borderId="0" xfId="0" applyFont="1" applyAlignment="1">
      <alignment vertical="top" wrapText="1"/>
    </xf>
    <xf numFmtId="0" fontId="4" fillId="0" borderId="6" xfId="0" applyFont="1" applyBorder="1" applyAlignment="1">
      <alignment horizontal="left" vertical="center" wrapText="1"/>
    </xf>
  </cellXfs>
  <cellStyles count="1">
    <cellStyle name="Normal" xfId="0" builtinId="0"/>
  </cellStyles>
  <dxfs count="7">
    <dxf>
      <fill>
        <patternFill patternType="solid">
          <fgColor rgb="FFFFC7CE"/>
        </patternFill>
      </fill>
    </dxf>
    <dxf>
      <fill>
        <patternFill patternType="solid">
          <fgColor rgb="FFFFC7CE"/>
        </patternFill>
      </fill>
    </dxf>
    <dxf>
      <fill>
        <patternFill patternType="solid">
          <fgColor rgb="FFD9D9D9"/>
        </patternFill>
      </fill>
    </dxf>
    <dxf>
      <font>
        <b/>
        <sz val="10"/>
        <color rgb="FF404040"/>
        <name val="Noto Sans"/>
      </font>
      <fill>
        <patternFill patternType="solid">
          <fgColor rgb="FFD9D9D9"/>
        </patternFill>
      </fill>
    </dxf>
    <dxf>
      <font>
        <sz val="10"/>
        <color rgb="FF9C6500"/>
        <name val="Noto Sans"/>
      </font>
      <fill>
        <patternFill patternType="solid">
          <fgColor rgb="FFFFEB9C"/>
        </patternFill>
      </fill>
    </dxf>
    <dxf>
      <font>
        <b/>
        <sz val="10"/>
        <color rgb="FF9C0006"/>
        <name val="Noto Sans"/>
      </font>
      <fill>
        <patternFill patternType="solid">
          <fgColor rgb="FFFFC7CE"/>
        </patternFill>
      </fill>
    </dxf>
    <dxf>
      <font>
        <b/>
        <sz val="10"/>
        <color rgb="FF006100"/>
        <name val="Noto Sans"/>
      </font>
      <fill>
        <patternFill patternType="solid">
          <f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257425" cy="771524"/>
    <xdr:pic>
      <xdr:nvPicPr>
        <xdr:cNvPr id="2" name="Image 1" descr="Picture"/>
        <xdr:cNvPicPr/>
      </xdr:nvPicPr>
      <xdr:blipFill>
        <a:blip xmlns:r="http://schemas.openxmlformats.org/officeDocument/2006/relationships" r:embed="rId1" cstate="print"/>
        <a:stretch>
          <a:fillRect/>
        </a:stretch>
      </xdr:blipFill>
      <xdr:spPr>
        <a:xfrm>
          <a:off x="266700" y="0"/>
          <a:ext cx="2257425" cy="771524"/>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tecnico@illacamp.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B74"/>
  <sheetViews>
    <sheetView showGridLines="0" topLeftCell="A52" workbookViewId="0">
      <selection activeCell="B13" sqref="B13"/>
    </sheetView>
  </sheetViews>
  <sheetFormatPr baseColWidth="10" defaultColWidth="9.140625" defaultRowHeight="15" x14ac:dyDescent="0.25"/>
  <cols>
    <col min="1" max="1" width="4" style="59" customWidth="1"/>
    <col min="2" max="2" width="128.7109375" style="59" customWidth="1"/>
  </cols>
  <sheetData>
    <row r="6" spans="2:2" ht="18.75" customHeight="1" x14ac:dyDescent="0.25">
      <c r="B6" s="1" t="s">
        <v>0</v>
      </c>
    </row>
    <row r="7" spans="2:2" x14ac:dyDescent="0.25">
      <c r="B7" s="60" t="s">
        <v>1</v>
      </c>
    </row>
    <row r="8" spans="2:2" x14ac:dyDescent="0.25">
      <c r="B8" s="2"/>
    </row>
    <row r="9" spans="2:2" ht="16.5" customHeight="1" x14ac:dyDescent="0.25">
      <c r="B9" s="3" t="s">
        <v>2</v>
      </c>
    </row>
    <row r="10" spans="2:2" ht="30" customHeight="1" x14ac:dyDescent="0.25">
      <c r="B10" s="2" t="s">
        <v>3</v>
      </c>
    </row>
    <row r="11" spans="2:2" x14ac:dyDescent="0.25">
      <c r="B11" s="2"/>
    </row>
    <row r="12" spans="2:2" ht="16.5" customHeight="1" x14ac:dyDescent="0.25">
      <c r="B12" s="3" t="s">
        <v>4</v>
      </c>
    </row>
    <row r="13" spans="2:2" ht="33" customHeight="1" x14ac:dyDescent="0.25">
      <c r="B13" s="57" t="s">
        <v>285</v>
      </c>
    </row>
    <row r="14" spans="2:2" x14ac:dyDescent="0.25">
      <c r="B14" s="2"/>
    </row>
    <row r="15" spans="2:2" ht="45" customHeight="1" x14ac:dyDescent="0.25">
      <c r="B15" s="2" t="s">
        <v>5</v>
      </c>
    </row>
    <row r="16" spans="2:2" x14ac:dyDescent="0.25">
      <c r="B16" s="2"/>
    </row>
    <row r="17" spans="2:2" ht="30" customHeight="1" x14ac:dyDescent="0.25">
      <c r="B17" s="2" t="s">
        <v>6</v>
      </c>
    </row>
    <row r="18" spans="2:2" x14ac:dyDescent="0.25">
      <c r="B18" s="2"/>
    </row>
    <row r="19" spans="2:2" ht="60" customHeight="1" x14ac:dyDescent="0.25">
      <c r="B19" s="2" t="s">
        <v>7</v>
      </c>
    </row>
    <row r="20" spans="2:2" x14ac:dyDescent="0.25">
      <c r="B20" s="2"/>
    </row>
    <row r="21" spans="2:2" ht="48" customHeight="1" x14ac:dyDescent="0.25">
      <c r="B21" s="2" t="s">
        <v>8</v>
      </c>
    </row>
    <row r="22" spans="2:2" x14ac:dyDescent="0.25">
      <c r="B22" s="2"/>
    </row>
    <row r="23" spans="2:2" ht="30" customHeight="1" x14ac:dyDescent="0.25">
      <c r="B23" s="2" t="s">
        <v>9</v>
      </c>
    </row>
    <row r="24" spans="2:2" x14ac:dyDescent="0.25">
      <c r="B24" s="2"/>
    </row>
    <row r="25" spans="2:2" ht="45" customHeight="1" x14ac:dyDescent="0.25">
      <c r="B25" s="2" t="s">
        <v>10</v>
      </c>
    </row>
    <row r="26" spans="2:2" x14ac:dyDescent="0.25">
      <c r="B26" s="2"/>
    </row>
    <row r="27" spans="2:2" x14ac:dyDescent="0.25">
      <c r="B27" s="2" t="s">
        <v>11</v>
      </c>
    </row>
    <row r="28" spans="2:2" x14ac:dyDescent="0.25">
      <c r="B28" s="2"/>
    </row>
    <row r="29" spans="2:2" x14ac:dyDescent="0.25">
      <c r="B29" s="2" t="s">
        <v>12</v>
      </c>
    </row>
    <row r="30" spans="2:2" x14ac:dyDescent="0.25">
      <c r="B30" s="2"/>
    </row>
    <row r="31" spans="2:2" ht="16.5" customHeight="1" x14ac:dyDescent="0.25">
      <c r="B31" s="3" t="s">
        <v>13</v>
      </c>
    </row>
    <row r="32" spans="2:2" ht="45" customHeight="1" x14ac:dyDescent="0.25">
      <c r="B32" s="2" t="s">
        <v>14</v>
      </c>
    </row>
    <row r="33" spans="2:2" x14ac:dyDescent="0.25">
      <c r="B33" s="2"/>
    </row>
    <row r="34" spans="2:2" ht="16.5" customHeight="1" x14ac:dyDescent="0.25">
      <c r="B34" s="3" t="s">
        <v>15</v>
      </c>
    </row>
    <row r="35" spans="2:2" ht="30" customHeight="1" x14ac:dyDescent="0.25">
      <c r="B35" s="2" t="s">
        <v>16</v>
      </c>
    </row>
    <row r="36" spans="2:2" x14ac:dyDescent="0.25">
      <c r="B36" s="2"/>
    </row>
    <row r="37" spans="2:2" ht="16.5" customHeight="1" x14ac:dyDescent="0.25">
      <c r="B37" s="3" t="s">
        <v>17</v>
      </c>
    </row>
    <row r="38" spans="2:2" ht="30" customHeight="1" x14ac:dyDescent="0.25">
      <c r="B38" s="2" t="s">
        <v>18</v>
      </c>
    </row>
    <row r="39" spans="2:2" x14ac:dyDescent="0.25">
      <c r="B39" s="2"/>
    </row>
    <row r="40" spans="2:2" x14ac:dyDescent="0.25">
      <c r="B40" s="2" t="s">
        <v>19</v>
      </c>
    </row>
    <row r="41" spans="2:2" x14ac:dyDescent="0.25">
      <c r="B41" s="2"/>
    </row>
    <row r="42" spans="2:2" ht="30" customHeight="1" x14ac:dyDescent="0.25">
      <c r="B42" s="2" t="s">
        <v>20</v>
      </c>
    </row>
    <row r="43" spans="2:2" x14ac:dyDescent="0.25">
      <c r="B43" s="2"/>
    </row>
    <row r="44" spans="2:2" x14ac:dyDescent="0.25">
      <c r="B44" s="2" t="s">
        <v>21</v>
      </c>
    </row>
    <row r="45" spans="2:2" x14ac:dyDescent="0.25">
      <c r="B45" s="2"/>
    </row>
    <row r="46" spans="2:2" ht="30" customHeight="1" x14ac:dyDescent="0.25">
      <c r="B46" s="2" t="s">
        <v>22</v>
      </c>
    </row>
    <row r="47" spans="2:2" x14ac:dyDescent="0.25">
      <c r="B47" s="2"/>
    </row>
    <row r="48" spans="2:2" ht="16.5" customHeight="1" x14ac:dyDescent="0.25">
      <c r="B48" s="3" t="s">
        <v>23</v>
      </c>
    </row>
    <row r="49" spans="2:2" ht="60" customHeight="1" x14ac:dyDescent="0.25">
      <c r="B49" s="2" t="s">
        <v>24</v>
      </c>
    </row>
    <row r="50" spans="2:2" x14ac:dyDescent="0.25">
      <c r="B50" s="2"/>
    </row>
    <row r="51" spans="2:2" ht="16.5" customHeight="1" x14ac:dyDescent="0.25">
      <c r="B51" s="3" t="s">
        <v>25</v>
      </c>
    </row>
    <row r="52" spans="2:2" x14ac:dyDescent="0.25">
      <c r="B52" s="2" t="s">
        <v>26</v>
      </c>
    </row>
    <row r="53" spans="2:2" ht="30" customHeight="1" x14ac:dyDescent="0.25">
      <c r="B53" s="2" t="s">
        <v>27</v>
      </c>
    </row>
    <row r="54" spans="2:2" ht="30" customHeight="1" x14ac:dyDescent="0.25">
      <c r="B54" s="2" t="s">
        <v>28</v>
      </c>
    </row>
    <row r="55" spans="2:2" x14ac:dyDescent="0.25">
      <c r="B55" s="2"/>
    </row>
    <row r="56" spans="2:2" ht="16.5" customHeight="1" x14ac:dyDescent="0.25">
      <c r="B56" s="3" t="s">
        <v>29</v>
      </c>
    </row>
    <row r="57" spans="2:2" ht="45" customHeight="1" x14ac:dyDescent="0.25">
      <c r="B57" s="2" t="s">
        <v>30</v>
      </c>
    </row>
    <row r="58" spans="2:2" x14ac:dyDescent="0.25">
      <c r="B58" s="2"/>
    </row>
    <row r="59" spans="2:2" ht="16.5" customHeight="1" x14ac:dyDescent="0.25">
      <c r="B59" s="3" t="s">
        <v>31</v>
      </c>
    </row>
    <row r="60" spans="2:2" x14ac:dyDescent="0.25">
      <c r="B60" s="2" t="s">
        <v>32</v>
      </c>
    </row>
    <row r="61" spans="2:2" x14ac:dyDescent="0.25">
      <c r="B61" s="2" t="s">
        <v>33</v>
      </c>
    </row>
    <row r="62" spans="2:2" x14ac:dyDescent="0.25">
      <c r="B62" s="2" t="s">
        <v>34</v>
      </c>
    </row>
    <row r="63" spans="2:2" x14ac:dyDescent="0.25">
      <c r="B63" s="2" t="s">
        <v>35</v>
      </c>
    </row>
    <row r="64" spans="2:2" x14ac:dyDescent="0.25">
      <c r="B64" s="2" t="s">
        <v>36</v>
      </c>
    </row>
    <row r="65" spans="2:2" x14ac:dyDescent="0.25">
      <c r="B65" s="2" t="s">
        <v>37</v>
      </c>
    </row>
    <row r="66" spans="2:2" x14ac:dyDescent="0.25">
      <c r="B66" s="2" t="s">
        <v>38</v>
      </c>
    </row>
    <row r="67" spans="2:2" x14ac:dyDescent="0.25">
      <c r="B67" s="2" t="s">
        <v>39</v>
      </c>
    </row>
    <row r="68" spans="2:2" x14ac:dyDescent="0.25">
      <c r="B68" s="2"/>
    </row>
    <row r="69" spans="2:2" ht="16.5" customHeight="1" x14ac:dyDescent="0.25">
      <c r="B69" s="3" t="s">
        <v>40</v>
      </c>
    </row>
    <row r="70" spans="2:2" ht="30" customHeight="1" x14ac:dyDescent="0.25">
      <c r="B70" s="2" t="s">
        <v>41</v>
      </c>
    </row>
    <row r="71" spans="2:2" x14ac:dyDescent="0.25">
      <c r="B71" s="2"/>
    </row>
    <row r="72" spans="2:2" ht="16.5" customHeight="1" x14ac:dyDescent="0.25">
      <c r="B72" s="3" t="s">
        <v>42</v>
      </c>
    </row>
    <row r="73" spans="2:2" ht="30" customHeight="1" x14ac:dyDescent="0.25">
      <c r="B73" s="2" t="s">
        <v>43</v>
      </c>
    </row>
    <row r="74" spans="2:2" x14ac:dyDescent="0.25">
      <c r="B74" s="2" t="s">
        <v>44</v>
      </c>
    </row>
  </sheetData>
  <sheetProtection algorithmName="SHA-512" hashValue="fn1JHvGOkkhOS+CTEZHHyDSR0bOu4ADBrI3t5S1rybparkt1cyFBBD2RjrVG5mibbZhnu6towZqeXVqWV6rr9A==" saltValue="eOCOfpKwu1xkPs5o50BZtA==" spinCount="100000" sheet="1" objects="1" scenarios="1" selectLockedCells="1" autoFilter="0"/>
  <pageMargins left="0.75" right="0.75" top="1" bottom="1" header="0.5" footer="0.5"/>
  <headerFooter>
    <oddFooter>&amp;C&amp;8 &amp;K595959c/ de la Reina Constança, 4 · 07006 Palma
Telèfon 971 17 61 00
Direcció General d'Agricultura, Ramaderia i Desenvolupament Rural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04"/>
  <sheetViews>
    <sheetView tabSelected="1" zoomScale="85" workbookViewId="0">
      <pane xSplit="6" ySplit="4" topLeftCell="G5" activePane="bottomRight" state="frozen"/>
      <selection pane="topRight"/>
      <selection pane="bottomLeft"/>
      <selection pane="bottomRight" activeCell="D22" sqref="D22"/>
    </sheetView>
  </sheetViews>
  <sheetFormatPr baseColWidth="10" defaultColWidth="9.140625" defaultRowHeight="15" x14ac:dyDescent="0.25"/>
  <cols>
    <col min="1" max="1" width="25.7109375" style="59" customWidth="1"/>
    <col min="2" max="3" width="25.7109375" style="61" customWidth="1"/>
    <col min="4" max="4" width="20.7109375" style="59" customWidth="1"/>
    <col min="5" max="5" width="15.7109375" style="59" customWidth="1"/>
    <col min="6" max="6" width="12.7109375" style="59" customWidth="1"/>
    <col min="7" max="7" width="35.7109375" style="59" customWidth="1"/>
    <col min="8" max="8" width="20.7109375" style="59" customWidth="1"/>
    <col min="9" max="9" width="10.7109375" style="59" customWidth="1"/>
    <col min="10" max="10" width="25.7109375" style="59" customWidth="1"/>
    <col min="11" max="14" width="12.7109375" style="59" customWidth="1"/>
    <col min="15" max="15" width="22" style="59" customWidth="1"/>
    <col min="16" max="16" width="10.7109375" style="59" customWidth="1"/>
    <col min="17" max="20" width="15.7109375" style="59" customWidth="1"/>
    <col min="21" max="21" width="13.42578125" style="59" customWidth="1"/>
    <col min="22" max="22" width="15.5703125" style="59" customWidth="1"/>
    <col min="23" max="54" width="20.7109375" style="59" customWidth="1"/>
    <col min="55" max="61" width="15.7109375" style="59" customWidth="1"/>
    <col min="62" max="62" width="40.7109375" style="59" customWidth="1"/>
    <col min="63" max="63" width="15.7109375" style="59" customWidth="1"/>
    <col min="64" max="64" width="50.7109375" style="59" customWidth="1"/>
  </cols>
  <sheetData>
    <row r="1" spans="1:64" ht="18.75" customHeight="1" x14ac:dyDescent="0.35">
      <c r="A1" s="9" t="s">
        <v>45</v>
      </c>
      <c r="B1" s="9"/>
      <c r="C1" s="9"/>
    </row>
    <row r="2" spans="1:64" ht="17.25" customHeight="1" x14ac:dyDescent="0.25">
      <c r="A2" s="50" t="s">
        <v>46</v>
      </c>
      <c r="B2" s="50"/>
      <c r="C2" s="50"/>
    </row>
    <row r="3" spans="1:64" x14ac:dyDescent="0.25">
      <c r="A3" s="65" t="s">
        <v>47</v>
      </c>
      <c r="B3" s="65"/>
      <c r="C3" s="65"/>
      <c r="D3" s="66"/>
      <c r="E3" s="66"/>
      <c r="F3" s="66"/>
      <c r="G3" s="66"/>
      <c r="H3" s="66"/>
      <c r="I3" s="66"/>
      <c r="J3" s="66"/>
      <c r="K3" s="66"/>
      <c r="L3" s="66"/>
      <c r="M3" s="66"/>
      <c r="N3" s="66"/>
      <c r="O3" s="65" t="s">
        <v>48</v>
      </c>
      <c r="P3" s="66"/>
      <c r="Q3" s="66"/>
      <c r="R3" s="66"/>
      <c r="S3" s="66"/>
      <c r="T3" s="66"/>
      <c r="U3" s="66"/>
      <c r="V3" s="66"/>
      <c r="W3" s="65" t="s">
        <v>49</v>
      </c>
      <c r="X3" s="66"/>
      <c r="Y3" s="66"/>
      <c r="Z3" s="66"/>
      <c r="AA3" s="66"/>
      <c r="AB3" s="66"/>
      <c r="AC3" s="66"/>
      <c r="AD3" s="66"/>
      <c r="AE3" s="66"/>
      <c r="AF3" s="66"/>
      <c r="AG3" s="66"/>
      <c r="AH3" s="66"/>
      <c r="AI3" s="66"/>
      <c r="AJ3" s="66"/>
      <c r="AK3" s="67" t="s">
        <v>50</v>
      </c>
      <c r="AL3" s="66"/>
      <c r="AM3" s="66"/>
      <c r="AN3" s="66"/>
      <c r="AO3" s="66"/>
      <c r="AP3" s="66"/>
      <c r="AQ3" s="68" t="s">
        <v>51</v>
      </c>
      <c r="AR3" s="66"/>
      <c r="AS3" s="66"/>
      <c r="AT3" s="66"/>
      <c r="AU3" s="66"/>
      <c r="AV3" s="66"/>
      <c r="AW3" s="69" t="s">
        <v>52</v>
      </c>
      <c r="AX3" s="66"/>
      <c r="AY3" s="66"/>
      <c r="AZ3" s="66"/>
      <c r="BA3" s="66"/>
      <c r="BB3" s="66"/>
      <c r="BC3" s="65" t="s">
        <v>53</v>
      </c>
      <c r="BD3" s="66"/>
      <c r="BE3" s="66"/>
      <c r="BF3" s="66"/>
      <c r="BG3" s="66"/>
      <c r="BH3" s="66"/>
      <c r="BI3" s="66"/>
      <c r="BJ3" s="66"/>
      <c r="BK3" s="65" t="s">
        <v>54</v>
      </c>
      <c r="BL3" s="66"/>
    </row>
    <row r="4" spans="1:64" ht="45.95" customHeight="1" x14ac:dyDescent="0.25">
      <c r="A4" s="4" t="s">
        <v>55</v>
      </c>
      <c r="B4" s="62" t="s">
        <v>287</v>
      </c>
      <c r="C4" s="62" t="s">
        <v>286</v>
      </c>
      <c r="D4" s="4" t="s">
        <v>56</v>
      </c>
      <c r="E4" s="4" t="s">
        <v>57</v>
      </c>
      <c r="F4" s="4" t="s">
        <v>58</v>
      </c>
      <c r="G4" s="4" t="s">
        <v>59</v>
      </c>
      <c r="H4" s="4" t="s">
        <v>60</v>
      </c>
      <c r="I4" s="4" t="s">
        <v>61</v>
      </c>
      <c r="J4" s="4" t="s">
        <v>62</v>
      </c>
      <c r="K4" s="4" t="s">
        <v>63</v>
      </c>
      <c r="L4" s="4" t="s">
        <v>64</v>
      </c>
      <c r="M4" s="4" t="s">
        <v>65</v>
      </c>
      <c r="N4" s="4" t="s">
        <v>66</v>
      </c>
      <c r="O4" s="4" t="s">
        <v>67</v>
      </c>
      <c r="P4" s="4" t="s">
        <v>68</v>
      </c>
      <c r="Q4" s="4" t="s">
        <v>69</v>
      </c>
      <c r="R4" s="4" t="s">
        <v>70</v>
      </c>
      <c r="S4" s="4" t="s">
        <v>71</v>
      </c>
      <c r="T4" s="4" t="s">
        <v>72</v>
      </c>
      <c r="U4" s="4" t="s">
        <v>73</v>
      </c>
      <c r="V4" s="4" t="s">
        <v>74</v>
      </c>
      <c r="W4" s="10" t="s">
        <v>75</v>
      </c>
      <c r="X4" s="4" t="s">
        <v>76</v>
      </c>
      <c r="Y4" s="4" t="s">
        <v>77</v>
      </c>
      <c r="Z4" s="4" t="s">
        <v>78</v>
      </c>
      <c r="AA4" s="4" t="s">
        <v>79</v>
      </c>
      <c r="AB4" s="4" t="s">
        <v>80</v>
      </c>
      <c r="AC4" s="4" t="s">
        <v>81</v>
      </c>
      <c r="AD4" s="4" t="s">
        <v>82</v>
      </c>
      <c r="AE4" s="4" t="s">
        <v>83</v>
      </c>
      <c r="AF4" s="4" t="s">
        <v>84</v>
      </c>
      <c r="AG4" s="4" t="s">
        <v>85</v>
      </c>
      <c r="AH4" s="4" t="s">
        <v>86</v>
      </c>
      <c r="AI4" s="4" t="s">
        <v>87</v>
      </c>
      <c r="AJ4" s="4" t="s">
        <v>88</v>
      </c>
      <c r="AK4" s="11" t="s">
        <v>89</v>
      </c>
      <c r="AL4" s="4" t="s">
        <v>90</v>
      </c>
      <c r="AM4" s="4" t="s">
        <v>91</v>
      </c>
      <c r="AN4" s="4" t="s">
        <v>92</v>
      </c>
      <c r="AO4" s="4" t="s">
        <v>93</v>
      </c>
      <c r="AP4" s="4" t="s">
        <v>94</v>
      </c>
      <c r="AQ4" s="12" t="s">
        <v>95</v>
      </c>
      <c r="AR4" s="4" t="s">
        <v>96</v>
      </c>
      <c r="AS4" s="4" t="s">
        <v>97</v>
      </c>
      <c r="AT4" s="4" t="s">
        <v>98</v>
      </c>
      <c r="AU4" s="4" t="s">
        <v>99</v>
      </c>
      <c r="AV4" s="4" t="s">
        <v>100</v>
      </c>
      <c r="AW4" s="13" t="s">
        <v>101</v>
      </c>
      <c r="AX4" s="4" t="s">
        <v>102</v>
      </c>
      <c r="AY4" s="4" t="s">
        <v>103</v>
      </c>
      <c r="AZ4" s="4" t="s">
        <v>104</v>
      </c>
      <c r="BA4" s="4" t="s">
        <v>105</v>
      </c>
      <c r="BB4" s="4" t="s">
        <v>106</v>
      </c>
      <c r="BC4" s="4" t="s">
        <v>107</v>
      </c>
      <c r="BD4" s="4" t="s">
        <v>108</v>
      </c>
      <c r="BE4" s="4" t="s">
        <v>109</v>
      </c>
      <c r="BF4" s="4" t="s">
        <v>110</v>
      </c>
      <c r="BG4" s="4" t="s">
        <v>111</v>
      </c>
      <c r="BH4" s="4" t="s">
        <v>112</v>
      </c>
      <c r="BI4" s="4" t="s">
        <v>113</v>
      </c>
      <c r="BJ4" s="4" t="s">
        <v>114</v>
      </c>
      <c r="BK4" s="4" t="s">
        <v>115</v>
      </c>
      <c r="BL4" s="4" t="s">
        <v>116</v>
      </c>
    </row>
    <row r="5" spans="1:64" ht="16.5" x14ac:dyDescent="0.25">
      <c r="A5" s="14" t="s">
        <v>117</v>
      </c>
      <c r="B5" s="14" t="s">
        <v>288</v>
      </c>
      <c r="C5" s="63" t="s">
        <v>289</v>
      </c>
      <c r="D5" s="14" t="s">
        <v>118</v>
      </c>
      <c r="E5" s="15">
        <f>DATE(2026,2,15)</f>
        <v>46068</v>
      </c>
      <c r="F5" s="16">
        <v>1</v>
      </c>
      <c r="G5" s="14" t="s">
        <v>119</v>
      </c>
      <c r="H5" s="17" t="s">
        <v>120</v>
      </c>
      <c r="I5" s="16">
        <v>1</v>
      </c>
      <c r="J5" s="14" t="s">
        <v>121</v>
      </c>
      <c r="K5" s="16">
        <v>8</v>
      </c>
      <c r="L5" s="16">
        <v>85</v>
      </c>
      <c r="M5" s="16">
        <v>1</v>
      </c>
      <c r="N5" s="17"/>
      <c r="O5" s="18" t="str">
        <f t="shared" ref="O5:O68" si="0">IF(OR(A5="",G5="",I5=""),"","PR-"&amp;IF(A5="","",UPPER(LEFT(TRIM(MID(SUBSTITUTE(TRIM(A5)," ",REPT(" ",100)),(1-1)*100+1,100)),1)&amp;LEFT(TRIM(MID(SUBSTITUTE(TRIM(A5)," ",REPT(" ",100)),(MAX(1,(LEN(TRIM(A5))-LEN(SUBSTITUTE(TRIM(A5)," ",""))+1)-1)-1)*100+1,100)),1)&amp;LEFT(TRIM(MID(SUBSTITUTE(TRIM(A5)," ",REPT(" ",100)),((LEN(TRIM(A5))-LEN(SUBSTITUTE(TRIM(A5)," ",""))+1)-1)*100+1,100)),1)))&amp;"-"&amp;IF(G5="","",UPPER(IF(ISNUMBER(SEARCH(" SAT "," "&amp;TRIM(G5)&amp;" ")),LEFT(TRIM(MID(SUBSTITUTE(TRIM(G5)," ",REPT(" ",100)),(1-1)*100+1,100)),1)&amp;LEFT(TRIM(MID(SUBSTITUTE(TRIM(G5)," ",REPT(" ",100)),(MIN(2,(LEN(TRIM(G5))-LEN(SUBSTITUTE(TRIM(G5)," ",""))+1))-1)*100+1,100)),1)&amp;"0",IF(ISNUMBER(SEARCH(" SL "," "&amp;TRIM(G5)&amp;" ")),LEFT(TRIM(MID(SUBSTITUTE(TRIM(G5)," ",REPT(" ",100)),(1-1)*100+1,100)),1)&amp;LEFT(TRIM(MID(SUBSTITUTE(TRIM(G5)," ",REPT(" ",100)),(MIN(2,(LEN(TRIM(G5))-LEN(SUBSTITUTE(TRIM(G5)," ",""))+1))-1)*100+1,100)),1)&amp;"1",LEFT(TRIM(MID(SUBSTITUTE(TRIM(G5)," ",REPT(" ",100)),(1-1)*100+1,100)),1)&amp;LEFT(TRIM(MID(SUBSTITUTE(TRIM(G5)," ",REPT(" ",100)),(MAX(1,(LEN(TRIM(G5))-LEN(SUBSTITUTE(TRIM(G5)," ",""))+1)-1)-1)*100+1,100)),1)&amp;LEFT(TRIM(MID(SUBSTITUTE(TRIM(G5)," ",REPT(" ",100)),((LEN(TRIM(G5))-LEN(SUBSTITUTE(TRIM(G5)," ",""))+1)-1)*100+1,100)),1)))))&amp;"-"&amp;I5&amp;IF(N5="","","-"&amp;N5))</f>
        <v>PR-JFE-SP0-1</v>
      </c>
      <c r="P5" s="19">
        <v>3.11</v>
      </c>
      <c r="Q5" s="15">
        <f>DATE(2025,9,29)</f>
        <v>45929</v>
      </c>
      <c r="R5" s="16">
        <v>7</v>
      </c>
      <c r="S5" s="20">
        <v>3435</v>
      </c>
      <c r="T5" s="17" t="s">
        <v>122</v>
      </c>
      <c r="U5" s="18" t="str">
        <f t="shared" ref="U5:U68" si="1">IF(S5="","",IF(S5&lt;190,"NP",IF(S5&lt;=450,"B1",IF(S5&lt;=1000,"B2",IF(S5&lt;=5000,"Mitjà","Alt")))))</f>
        <v>Mitjà</v>
      </c>
      <c r="V5" s="16">
        <v>2026</v>
      </c>
      <c r="W5" s="21" t="s">
        <v>123</v>
      </c>
      <c r="X5" s="17" t="s">
        <v>124</v>
      </c>
      <c r="Y5" s="15">
        <f>DATE(2026,9,1)</f>
        <v>46266</v>
      </c>
      <c r="Z5" s="17" t="s">
        <v>125</v>
      </c>
      <c r="AA5" s="15">
        <f>DATE(2026,6,1)</f>
        <v>46174</v>
      </c>
      <c r="AB5" s="15">
        <f>DATE(2026,7,1)</f>
        <v>46204</v>
      </c>
      <c r="AC5" s="17" t="s">
        <v>126</v>
      </c>
      <c r="AD5" s="15">
        <f>DATE(2026,1,15)</f>
        <v>46037</v>
      </c>
      <c r="AE5" s="15">
        <f>DATE(2026,5,20)</f>
        <v>46162</v>
      </c>
      <c r="AF5" s="17"/>
      <c r="AG5" s="15"/>
      <c r="AH5" s="17" t="s">
        <v>123</v>
      </c>
      <c r="AI5" s="15">
        <f>DATE(2026,7,1)</f>
        <v>46204</v>
      </c>
      <c r="AJ5" s="15">
        <f>DATE(2026,8,5)</f>
        <v>46239</v>
      </c>
      <c r="AK5" s="22" t="s">
        <v>123</v>
      </c>
      <c r="AL5" s="17" t="s">
        <v>127</v>
      </c>
      <c r="AM5" s="17" t="s">
        <v>125</v>
      </c>
      <c r="AN5" s="17" t="s">
        <v>128</v>
      </c>
      <c r="AO5" s="17" t="s">
        <v>129</v>
      </c>
      <c r="AP5" s="17" t="s">
        <v>123</v>
      </c>
      <c r="AQ5" s="23" t="s">
        <v>128</v>
      </c>
      <c r="AR5" s="17" t="s">
        <v>124</v>
      </c>
      <c r="AS5" s="17" t="s">
        <v>125</v>
      </c>
      <c r="AT5" s="17" t="s">
        <v>128</v>
      </c>
      <c r="AU5" s="17"/>
      <c r="AV5" s="17" t="s">
        <v>128</v>
      </c>
      <c r="AW5" s="24" t="s">
        <v>123</v>
      </c>
      <c r="AX5" s="17" t="s">
        <v>130</v>
      </c>
      <c r="AY5" s="17" t="s">
        <v>128</v>
      </c>
      <c r="AZ5" s="17" t="s">
        <v>128</v>
      </c>
      <c r="BA5" s="17"/>
      <c r="BB5" s="17" t="s">
        <v>128</v>
      </c>
      <c r="BC5" s="25">
        <f t="shared" ref="BC5:BC68" si="2">IF(O5="","",IF(W5="Sí",1,0)+IF(AK5="Sí",1,0)+IF(AQ5="Sí",1,0)+IF(AW5="Sí",1,0))</f>
        <v>3</v>
      </c>
      <c r="BD5" s="25">
        <f t="shared" ref="BD5:BD68" si="3">IF(O5="","",IF(OR(Z5="",Z5="No"),0,1)+IF(OR(AM5="",AM5="No"),0,1)+IF(OR(AS5="",AS5="No"),0,1)+IF(OR(AY5="",AY5="No"),0,1))</f>
        <v>3</v>
      </c>
      <c r="BE5" s="25">
        <f t="shared" ref="BE5:BE68" si="4">IF(O5="","",IF(AH5="Sí",1,0)+IF(AP5="Sí",1,0)+IF(AV5="Sí",1,0)+IF(BB5="Sí",1,0))</f>
        <v>2</v>
      </c>
      <c r="BF5" s="25">
        <f>IF($U5="","",IFERROR(INDEX(Referències!$F$5:$F$9,MATCH(IF(I5="",$U5,IFERROR(INDEX(Referències!$D$5:$D$9,SUMPRODUCT(MAX((($I$5:$I$504=I5)*($I$5:$I$504&lt;&gt;""))*(IFERROR(MATCH($U$5:$U$504,Referències!$D$5:$D$9,0),0))))),$U5)),Referències!$D$5:$D$9,0)),""))</f>
        <v>3</v>
      </c>
      <c r="BG5" s="25">
        <f>IF($U5="","",IFERROR(INDEX(Referències!$G$5:$G$9,MATCH(IF(I5="",$U5,IFERROR(INDEX(Referències!$D$5:$D$9,SUMPRODUCT(MAX((($I$5:$I$504=I5)*($I$5:$I$504&lt;&gt;""))*(IFERROR(MATCH($U$5:$U$504,Referències!$D$5:$D$9,0),0))))),$U5)),Referències!$D$5:$D$9,0)),""))</f>
        <v>3</v>
      </c>
      <c r="BH5" s="25">
        <f>IF($U5="","",IFERROR(INDEX(Referències!$H$5:$H$9,MATCH(IF(I5="",$U5,IFERROR(INDEX(Referències!$D$5:$D$9,SUMPRODUCT(MAX((($I$5:$I$504=I5)*($I$5:$I$504&lt;&gt;""))*(IFERROR(MATCH($U$5:$U$504,Referències!$D$5:$D$9,0),0))))),$U5)),Referències!$D$5:$D$9,0)),""))</f>
        <v>2</v>
      </c>
      <c r="BI5" s="18" t="str">
        <f t="shared" ref="BI5:BI68" si="5">IF(O5="","",IF($U5="","Falta anàlisi",IF($U5="NP","NO ENTRA AL PLA",IF(AND(BC5&lt;=BF5,BD5&gt;=BG5,BE5&gt;=BH5),"COMPLEIX","NO COMPLEIX"))))</f>
        <v>COMPLEIX</v>
      </c>
      <c r="BJ5" s="26" t="str">
        <f t="shared" ref="BJ5:BJ68" si="6">IF(OR(O5="",$U5=""),"",IF($U5="NP",IF(COUNTA(W5:BB5)=0,"Nivell NP (&lt; 190 ous/100 g): per sota del llindar de dany econòmic. El recinte no entra al pla i no escau declarar rotació.","Nivell NP: el recinte no entra al pla. Esborri la declaració dels 4 anys."),IF(BI5="COMPLEIX","",TRIM(IF(BC5&gt;BF5,"Excedeix els anys amb patata permesos. ","")&amp;IF(BD5&lt;BG5,"Falten cicles de cultiu parany. ","")&amp;IF(BE5&lt;BH5,"Falten anys d'efecte tèrmic estival. ","")))))</f>
        <v/>
      </c>
      <c r="BK5" s="17" t="s">
        <v>123</v>
      </c>
      <c r="BL5" s="14" t="s">
        <v>131</v>
      </c>
    </row>
    <row r="6" spans="1:64" ht="16.5" x14ac:dyDescent="0.3">
      <c r="A6" s="27"/>
      <c r="B6" s="27"/>
      <c r="C6" s="27"/>
      <c r="D6" s="27"/>
      <c r="E6" s="53"/>
      <c r="F6" s="28"/>
      <c r="G6" s="27"/>
      <c r="H6" s="52"/>
      <c r="I6" s="28"/>
      <c r="J6" s="27"/>
      <c r="K6" s="28"/>
      <c r="L6" s="28"/>
      <c r="M6" s="28"/>
      <c r="N6" s="64"/>
      <c r="O6" s="18" t="str">
        <f t="shared" si="0"/>
        <v/>
      </c>
      <c r="P6" s="29"/>
      <c r="Q6" s="30"/>
      <c r="R6" s="31"/>
      <c r="S6" s="32"/>
      <c r="T6" s="33"/>
      <c r="U6" s="18" t="str">
        <f t="shared" si="1"/>
        <v/>
      </c>
      <c r="V6" s="28"/>
      <c r="W6" s="51"/>
      <c r="X6" s="52"/>
      <c r="Y6" s="53"/>
      <c r="Z6" s="52"/>
      <c r="AA6" s="53"/>
      <c r="AB6" s="53"/>
      <c r="AC6" s="52"/>
      <c r="AD6" s="53"/>
      <c r="AE6" s="53"/>
      <c r="AF6" s="52"/>
      <c r="AG6" s="53"/>
      <c r="AH6" s="52"/>
      <c r="AI6" s="53"/>
      <c r="AJ6" s="53"/>
      <c r="AK6" s="54"/>
      <c r="AL6" s="52"/>
      <c r="AM6" s="52"/>
      <c r="AN6" s="52"/>
      <c r="AO6" s="52"/>
      <c r="AP6" s="52"/>
      <c r="AQ6" s="55"/>
      <c r="AR6" s="52"/>
      <c r="AS6" s="52"/>
      <c r="AT6" s="52"/>
      <c r="AU6" s="52"/>
      <c r="AV6" s="52"/>
      <c r="AW6" s="56"/>
      <c r="AX6" s="52"/>
      <c r="AY6" s="52"/>
      <c r="AZ6" s="52"/>
      <c r="BA6" s="52"/>
      <c r="BB6" s="52"/>
      <c r="BC6" s="25" t="str">
        <f t="shared" si="2"/>
        <v/>
      </c>
      <c r="BD6" s="25" t="str">
        <f t="shared" si="3"/>
        <v/>
      </c>
      <c r="BE6" s="25" t="str">
        <f t="shared" si="4"/>
        <v/>
      </c>
      <c r="BF6" s="25" t="str">
        <f>IF($U6="","",IFERROR(INDEX(Referències!$F$5:$F$9,MATCH(IF(I6="",$U6,IFERROR(INDEX(Referències!$D$5:$D$9,SUMPRODUCT(MAX((($I$5:$I$504=I6)*($I$5:$I$504&lt;&gt;""))*(IFERROR(MATCH($U$5:$U$504,Referències!$D$5:$D$9,0),0))))),$U6)),Referències!$D$5:$D$9,0)),""))</f>
        <v/>
      </c>
      <c r="BG6" s="25" t="str">
        <f>IF($U6="","",IFERROR(INDEX(Referències!$G$5:$G$9,MATCH(IF(I6="",$U6,IFERROR(INDEX(Referències!$D$5:$D$9,SUMPRODUCT(MAX((($I$5:$I$504=I6)*($I$5:$I$504&lt;&gt;""))*(IFERROR(MATCH($U$5:$U$504,Referències!$D$5:$D$9,0),0))))),$U6)),Referències!$D$5:$D$9,0)),""))</f>
        <v/>
      </c>
      <c r="BH6" s="25" t="str">
        <f>IF($U6="","",IFERROR(INDEX(Referències!$H$5:$H$9,MATCH(IF(I6="",$U6,IFERROR(INDEX(Referències!$D$5:$D$9,SUMPRODUCT(MAX((($I$5:$I$504=I6)*($I$5:$I$504&lt;&gt;""))*(IFERROR(MATCH($U$5:$U$504,Referències!$D$5:$D$9,0),0))))),$U6)),Referències!$D$5:$D$9,0)),""))</f>
        <v/>
      </c>
      <c r="BI6" s="18" t="str">
        <f t="shared" si="5"/>
        <v/>
      </c>
      <c r="BJ6" s="26" t="str">
        <f t="shared" si="6"/>
        <v/>
      </c>
      <c r="BK6" s="52"/>
      <c r="BL6" s="27"/>
    </row>
    <row r="7" spans="1:64" ht="16.5" x14ac:dyDescent="0.3">
      <c r="A7" s="27"/>
      <c r="B7" s="27"/>
      <c r="C7" s="27"/>
      <c r="D7" s="27"/>
      <c r="E7" s="53"/>
      <c r="F7" s="28"/>
      <c r="G7" s="27"/>
      <c r="H7" s="52"/>
      <c r="I7" s="28"/>
      <c r="J7" s="27"/>
      <c r="K7" s="28"/>
      <c r="L7" s="28"/>
      <c r="M7" s="28"/>
      <c r="N7" s="64"/>
      <c r="O7" s="18" t="str">
        <f t="shared" si="0"/>
        <v/>
      </c>
      <c r="P7" s="29"/>
      <c r="Q7" s="30"/>
      <c r="R7" s="31"/>
      <c r="S7" s="32"/>
      <c r="T7" s="33"/>
      <c r="U7" s="18" t="str">
        <f t="shared" si="1"/>
        <v/>
      </c>
      <c r="V7" s="28"/>
      <c r="W7" s="51"/>
      <c r="X7" s="52"/>
      <c r="Y7" s="53"/>
      <c r="Z7" s="52"/>
      <c r="AA7" s="53"/>
      <c r="AB7" s="53"/>
      <c r="AC7" s="52"/>
      <c r="AD7" s="53"/>
      <c r="AE7" s="53"/>
      <c r="AF7" s="52"/>
      <c r="AG7" s="53"/>
      <c r="AH7" s="52"/>
      <c r="AI7" s="53"/>
      <c r="AJ7" s="53"/>
      <c r="AK7" s="54"/>
      <c r="AL7" s="52"/>
      <c r="AM7" s="52"/>
      <c r="AN7" s="52"/>
      <c r="AO7" s="52"/>
      <c r="AP7" s="52"/>
      <c r="AQ7" s="55"/>
      <c r="AR7" s="52"/>
      <c r="AS7" s="52"/>
      <c r="AT7" s="52"/>
      <c r="AU7" s="52"/>
      <c r="AV7" s="52"/>
      <c r="AW7" s="56"/>
      <c r="AX7" s="52"/>
      <c r="AY7" s="52"/>
      <c r="AZ7" s="52"/>
      <c r="BA7" s="52"/>
      <c r="BB7" s="52"/>
      <c r="BC7" s="25" t="str">
        <f t="shared" si="2"/>
        <v/>
      </c>
      <c r="BD7" s="25" t="str">
        <f t="shared" si="3"/>
        <v/>
      </c>
      <c r="BE7" s="25" t="str">
        <f t="shared" si="4"/>
        <v/>
      </c>
      <c r="BF7" s="25" t="str">
        <f>IF($U7="","",IFERROR(INDEX(Referències!$F$5:$F$9,MATCH(IF(I7="",$U7,IFERROR(INDEX(Referències!$D$5:$D$9,SUMPRODUCT(MAX((($I$5:$I$504=I7)*($I$5:$I$504&lt;&gt;""))*(IFERROR(MATCH($U$5:$U$504,Referències!$D$5:$D$9,0),0))))),$U7)),Referències!$D$5:$D$9,0)),""))</f>
        <v/>
      </c>
      <c r="BG7" s="25" t="str">
        <f>IF($U7="","",IFERROR(INDEX(Referències!$G$5:$G$9,MATCH(IF(I7="",$U7,IFERROR(INDEX(Referències!$D$5:$D$9,SUMPRODUCT(MAX((($I$5:$I$504=I7)*($I$5:$I$504&lt;&gt;""))*(IFERROR(MATCH($U$5:$U$504,Referències!$D$5:$D$9,0),0))))),$U7)),Referències!$D$5:$D$9,0)),""))</f>
        <v/>
      </c>
      <c r="BH7" s="25" t="str">
        <f>IF($U7="","",IFERROR(INDEX(Referències!$H$5:$H$9,MATCH(IF(I7="",$U7,IFERROR(INDEX(Referències!$D$5:$D$9,SUMPRODUCT(MAX((($I$5:$I$504=I7)*($I$5:$I$504&lt;&gt;""))*(IFERROR(MATCH($U$5:$U$504,Referències!$D$5:$D$9,0),0))))),$U7)),Referències!$D$5:$D$9,0)),""))</f>
        <v/>
      </c>
      <c r="BI7" s="18" t="str">
        <f t="shared" si="5"/>
        <v/>
      </c>
      <c r="BJ7" s="26" t="str">
        <f t="shared" si="6"/>
        <v/>
      </c>
      <c r="BK7" s="52"/>
      <c r="BL7" s="27"/>
    </row>
    <row r="8" spans="1:64" ht="16.5" x14ac:dyDescent="0.3">
      <c r="A8" s="27"/>
      <c r="B8" s="27"/>
      <c r="C8" s="27"/>
      <c r="D8" s="27"/>
      <c r="E8" s="53"/>
      <c r="F8" s="28"/>
      <c r="G8" s="27"/>
      <c r="H8" s="52"/>
      <c r="I8" s="28"/>
      <c r="J8" s="27"/>
      <c r="K8" s="28"/>
      <c r="L8" s="28"/>
      <c r="M8" s="28"/>
      <c r="N8" s="64"/>
      <c r="O8" s="18" t="str">
        <f t="shared" si="0"/>
        <v/>
      </c>
      <c r="P8" s="29"/>
      <c r="Q8" s="30"/>
      <c r="R8" s="31"/>
      <c r="S8" s="32"/>
      <c r="T8" s="33"/>
      <c r="U8" s="18" t="str">
        <f t="shared" si="1"/>
        <v/>
      </c>
      <c r="V8" s="28"/>
      <c r="W8" s="51"/>
      <c r="X8" s="52"/>
      <c r="Y8" s="53"/>
      <c r="Z8" s="52"/>
      <c r="AA8" s="53"/>
      <c r="AB8" s="53"/>
      <c r="AC8" s="52"/>
      <c r="AD8" s="53"/>
      <c r="AE8" s="53"/>
      <c r="AF8" s="52"/>
      <c r="AG8" s="53"/>
      <c r="AH8" s="52"/>
      <c r="AI8" s="53"/>
      <c r="AJ8" s="53"/>
      <c r="AK8" s="54"/>
      <c r="AL8" s="52"/>
      <c r="AM8" s="52"/>
      <c r="AN8" s="52"/>
      <c r="AO8" s="52"/>
      <c r="AP8" s="52"/>
      <c r="AQ8" s="55"/>
      <c r="AR8" s="52"/>
      <c r="AS8" s="52"/>
      <c r="AT8" s="52"/>
      <c r="AU8" s="52"/>
      <c r="AV8" s="52"/>
      <c r="AW8" s="56"/>
      <c r="AX8" s="52"/>
      <c r="AY8" s="52"/>
      <c r="AZ8" s="52"/>
      <c r="BA8" s="52"/>
      <c r="BB8" s="52"/>
      <c r="BC8" s="25" t="str">
        <f t="shared" si="2"/>
        <v/>
      </c>
      <c r="BD8" s="25" t="str">
        <f t="shared" si="3"/>
        <v/>
      </c>
      <c r="BE8" s="25" t="str">
        <f t="shared" si="4"/>
        <v/>
      </c>
      <c r="BF8" s="25" t="str">
        <f>IF($U8="","",IFERROR(INDEX(Referències!$F$5:$F$9,MATCH(IF(I8="",$U8,IFERROR(INDEX(Referències!$D$5:$D$9,SUMPRODUCT(MAX((($I$5:$I$504=I8)*($I$5:$I$504&lt;&gt;""))*(IFERROR(MATCH($U$5:$U$504,Referències!$D$5:$D$9,0),0))))),$U8)),Referències!$D$5:$D$9,0)),""))</f>
        <v/>
      </c>
      <c r="BG8" s="25" t="str">
        <f>IF($U8="","",IFERROR(INDEX(Referències!$G$5:$G$9,MATCH(IF(I8="",$U8,IFERROR(INDEX(Referències!$D$5:$D$9,SUMPRODUCT(MAX((($I$5:$I$504=I8)*($I$5:$I$504&lt;&gt;""))*(IFERROR(MATCH($U$5:$U$504,Referències!$D$5:$D$9,0),0))))),$U8)),Referències!$D$5:$D$9,0)),""))</f>
        <v/>
      </c>
      <c r="BH8" s="25" t="str">
        <f>IF($U8="","",IFERROR(INDEX(Referències!$H$5:$H$9,MATCH(IF(I8="",$U8,IFERROR(INDEX(Referències!$D$5:$D$9,SUMPRODUCT(MAX((($I$5:$I$504=I8)*($I$5:$I$504&lt;&gt;""))*(IFERROR(MATCH($U$5:$U$504,Referències!$D$5:$D$9,0),0))))),$U8)),Referències!$D$5:$D$9,0)),""))</f>
        <v/>
      </c>
      <c r="BI8" s="18" t="str">
        <f t="shared" si="5"/>
        <v/>
      </c>
      <c r="BJ8" s="26" t="str">
        <f t="shared" si="6"/>
        <v/>
      </c>
      <c r="BK8" s="52"/>
      <c r="BL8" s="27"/>
    </row>
    <row r="9" spans="1:64" ht="16.5" x14ac:dyDescent="0.3">
      <c r="A9" s="27"/>
      <c r="B9" s="27"/>
      <c r="C9" s="27"/>
      <c r="D9" s="27"/>
      <c r="E9" s="53"/>
      <c r="F9" s="28"/>
      <c r="G9" s="27"/>
      <c r="H9" s="52"/>
      <c r="I9" s="28"/>
      <c r="J9" s="27"/>
      <c r="K9" s="28"/>
      <c r="L9" s="28"/>
      <c r="M9" s="28"/>
      <c r="N9" s="64"/>
      <c r="O9" s="18" t="str">
        <f t="shared" si="0"/>
        <v/>
      </c>
      <c r="P9" s="29"/>
      <c r="Q9" s="30"/>
      <c r="R9" s="31"/>
      <c r="S9" s="32"/>
      <c r="T9" s="33"/>
      <c r="U9" s="18" t="str">
        <f t="shared" si="1"/>
        <v/>
      </c>
      <c r="V9" s="28"/>
      <c r="W9" s="51"/>
      <c r="X9" s="52"/>
      <c r="Y9" s="53"/>
      <c r="Z9" s="52"/>
      <c r="AA9" s="53"/>
      <c r="AB9" s="53"/>
      <c r="AC9" s="52"/>
      <c r="AD9" s="53"/>
      <c r="AE9" s="53"/>
      <c r="AF9" s="52"/>
      <c r="AG9" s="53"/>
      <c r="AH9" s="52"/>
      <c r="AI9" s="53"/>
      <c r="AJ9" s="53"/>
      <c r="AK9" s="54"/>
      <c r="AL9" s="52"/>
      <c r="AM9" s="52"/>
      <c r="AN9" s="52"/>
      <c r="AO9" s="52"/>
      <c r="AP9" s="52"/>
      <c r="AQ9" s="55"/>
      <c r="AR9" s="52"/>
      <c r="AS9" s="52"/>
      <c r="AT9" s="52"/>
      <c r="AU9" s="52"/>
      <c r="AV9" s="52"/>
      <c r="AW9" s="56"/>
      <c r="AX9" s="52"/>
      <c r="AY9" s="52"/>
      <c r="AZ9" s="52"/>
      <c r="BA9" s="52"/>
      <c r="BB9" s="52"/>
      <c r="BC9" s="25" t="str">
        <f t="shared" si="2"/>
        <v/>
      </c>
      <c r="BD9" s="25" t="str">
        <f t="shared" si="3"/>
        <v/>
      </c>
      <c r="BE9" s="25" t="str">
        <f t="shared" si="4"/>
        <v/>
      </c>
      <c r="BF9" s="25" t="str">
        <f>IF($U9="","",IFERROR(INDEX(Referències!$F$5:$F$9,MATCH(IF(I9="",$U9,IFERROR(INDEX(Referències!$D$5:$D$9,SUMPRODUCT(MAX((($I$5:$I$504=I9)*($I$5:$I$504&lt;&gt;""))*(IFERROR(MATCH($U$5:$U$504,Referències!$D$5:$D$9,0),0))))),$U9)),Referències!$D$5:$D$9,0)),""))</f>
        <v/>
      </c>
      <c r="BG9" s="25" t="str">
        <f>IF($U9="","",IFERROR(INDEX(Referències!$G$5:$G$9,MATCH(IF(I9="",$U9,IFERROR(INDEX(Referències!$D$5:$D$9,SUMPRODUCT(MAX((($I$5:$I$504=I9)*($I$5:$I$504&lt;&gt;""))*(IFERROR(MATCH($U$5:$U$504,Referències!$D$5:$D$9,0),0))))),$U9)),Referències!$D$5:$D$9,0)),""))</f>
        <v/>
      </c>
      <c r="BH9" s="25" t="str">
        <f>IF($U9="","",IFERROR(INDEX(Referències!$H$5:$H$9,MATCH(IF(I9="",$U9,IFERROR(INDEX(Referències!$D$5:$D$9,SUMPRODUCT(MAX((($I$5:$I$504=I9)*($I$5:$I$504&lt;&gt;""))*(IFERROR(MATCH($U$5:$U$504,Referències!$D$5:$D$9,0),0))))),$U9)),Referències!$D$5:$D$9,0)),""))</f>
        <v/>
      </c>
      <c r="BI9" s="18" t="str">
        <f t="shared" si="5"/>
        <v/>
      </c>
      <c r="BJ9" s="26" t="str">
        <f t="shared" si="6"/>
        <v/>
      </c>
      <c r="BK9" s="52"/>
      <c r="BL9" s="27"/>
    </row>
    <row r="10" spans="1:64" ht="16.5" x14ac:dyDescent="0.3">
      <c r="A10" s="27"/>
      <c r="B10" s="27"/>
      <c r="C10" s="27"/>
      <c r="D10" s="27"/>
      <c r="E10" s="53"/>
      <c r="F10" s="28"/>
      <c r="G10" s="27"/>
      <c r="H10" s="52"/>
      <c r="I10" s="28"/>
      <c r="J10" s="27"/>
      <c r="K10" s="28"/>
      <c r="L10" s="28"/>
      <c r="M10" s="28"/>
      <c r="N10" s="64"/>
      <c r="O10" s="18" t="str">
        <f t="shared" si="0"/>
        <v/>
      </c>
      <c r="P10" s="29"/>
      <c r="Q10" s="30"/>
      <c r="R10" s="31"/>
      <c r="S10" s="32"/>
      <c r="T10" s="33"/>
      <c r="U10" s="18" t="str">
        <f t="shared" si="1"/>
        <v/>
      </c>
      <c r="V10" s="28"/>
      <c r="W10" s="51"/>
      <c r="X10" s="52"/>
      <c r="Y10" s="53"/>
      <c r="Z10" s="52"/>
      <c r="AA10" s="53"/>
      <c r="AB10" s="53"/>
      <c r="AC10" s="52"/>
      <c r="AD10" s="53"/>
      <c r="AE10" s="53"/>
      <c r="AF10" s="52"/>
      <c r="AG10" s="53"/>
      <c r="AH10" s="52"/>
      <c r="AI10" s="53"/>
      <c r="AJ10" s="53"/>
      <c r="AK10" s="54"/>
      <c r="AL10" s="52"/>
      <c r="AM10" s="52"/>
      <c r="AN10" s="52"/>
      <c r="AO10" s="52"/>
      <c r="AP10" s="52"/>
      <c r="AQ10" s="55"/>
      <c r="AR10" s="52"/>
      <c r="AS10" s="52"/>
      <c r="AT10" s="52"/>
      <c r="AU10" s="52"/>
      <c r="AV10" s="52"/>
      <c r="AW10" s="56"/>
      <c r="AX10" s="52"/>
      <c r="AY10" s="52"/>
      <c r="AZ10" s="52"/>
      <c r="BA10" s="52"/>
      <c r="BB10" s="52"/>
      <c r="BC10" s="25" t="str">
        <f t="shared" si="2"/>
        <v/>
      </c>
      <c r="BD10" s="25" t="str">
        <f t="shared" si="3"/>
        <v/>
      </c>
      <c r="BE10" s="25" t="str">
        <f t="shared" si="4"/>
        <v/>
      </c>
      <c r="BF10" s="25" t="str">
        <f>IF($U10="","",IFERROR(INDEX(Referències!$F$5:$F$9,MATCH(IF(I10="",$U10,IFERROR(INDEX(Referències!$D$5:$D$9,SUMPRODUCT(MAX((($I$5:$I$504=I10)*($I$5:$I$504&lt;&gt;""))*(IFERROR(MATCH($U$5:$U$504,Referències!$D$5:$D$9,0),0))))),$U10)),Referències!$D$5:$D$9,0)),""))</f>
        <v/>
      </c>
      <c r="BG10" s="25" t="str">
        <f>IF($U10="","",IFERROR(INDEX(Referències!$G$5:$G$9,MATCH(IF(I10="",$U10,IFERROR(INDEX(Referències!$D$5:$D$9,SUMPRODUCT(MAX((($I$5:$I$504=I10)*($I$5:$I$504&lt;&gt;""))*(IFERROR(MATCH($U$5:$U$504,Referències!$D$5:$D$9,0),0))))),$U10)),Referències!$D$5:$D$9,0)),""))</f>
        <v/>
      </c>
      <c r="BH10" s="25" t="str">
        <f>IF($U10="","",IFERROR(INDEX(Referències!$H$5:$H$9,MATCH(IF(I10="",$U10,IFERROR(INDEX(Referències!$D$5:$D$9,SUMPRODUCT(MAX((($I$5:$I$504=I10)*($I$5:$I$504&lt;&gt;""))*(IFERROR(MATCH($U$5:$U$504,Referències!$D$5:$D$9,0),0))))),$U10)),Referències!$D$5:$D$9,0)),""))</f>
        <v/>
      </c>
      <c r="BI10" s="18" t="str">
        <f t="shared" si="5"/>
        <v/>
      </c>
      <c r="BJ10" s="26" t="str">
        <f t="shared" si="6"/>
        <v/>
      </c>
      <c r="BK10" s="52"/>
      <c r="BL10" s="27"/>
    </row>
    <row r="11" spans="1:64" ht="16.5" x14ac:dyDescent="0.3">
      <c r="A11" s="27"/>
      <c r="B11" s="27"/>
      <c r="C11" s="27"/>
      <c r="D11" s="27"/>
      <c r="E11" s="53"/>
      <c r="F11" s="28"/>
      <c r="G11" s="27"/>
      <c r="H11" s="52"/>
      <c r="I11" s="28"/>
      <c r="J11" s="27"/>
      <c r="K11" s="28"/>
      <c r="L11" s="28"/>
      <c r="M11" s="28"/>
      <c r="N11" s="64"/>
      <c r="O11" s="18" t="str">
        <f t="shared" si="0"/>
        <v/>
      </c>
      <c r="P11" s="29"/>
      <c r="Q11" s="30"/>
      <c r="R11" s="31"/>
      <c r="S11" s="32"/>
      <c r="T11" s="33"/>
      <c r="U11" s="18" t="str">
        <f t="shared" si="1"/>
        <v/>
      </c>
      <c r="V11" s="28"/>
      <c r="W11" s="51"/>
      <c r="X11" s="52"/>
      <c r="Y11" s="53"/>
      <c r="Z11" s="52"/>
      <c r="AA11" s="53"/>
      <c r="AB11" s="53"/>
      <c r="AC11" s="52"/>
      <c r="AD11" s="53"/>
      <c r="AE11" s="53"/>
      <c r="AF11" s="52"/>
      <c r="AG11" s="53"/>
      <c r="AH11" s="52"/>
      <c r="AI11" s="53"/>
      <c r="AJ11" s="53"/>
      <c r="AK11" s="54"/>
      <c r="AL11" s="52"/>
      <c r="AM11" s="52"/>
      <c r="AN11" s="52"/>
      <c r="AO11" s="52"/>
      <c r="AP11" s="52"/>
      <c r="AQ11" s="55"/>
      <c r="AR11" s="52"/>
      <c r="AS11" s="52"/>
      <c r="AT11" s="52"/>
      <c r="AU11" s="52"/>
      <c r="AV11" s="52"/>
      <c r="AW11" s="56"/>
      <c r="AX11" s="52"/>
      <c r="AY11" s="52"/>
      <c r="AZ11" s="52"/>
      <c r="BA11" s="52"/>
      <c r="BB11" s="52"/>
      <c r="BC11" s="25" t="str">
        <f t="shared" si="2"/>
        <v/>
      </c>
      <c r="BD11" s="25" t="str">
        <f t="shared" si="3"/>
        <v/>
      </c>
      <c r="BE11" s="25" t="str">
        <f t="shared" si="4"/>
        <v/>
      </c>
      <c r="BF11" s="25" t="str">
        <f>IF($U11="","",IFERROR(INDEX(Referències!$F$5:$F$9,MATCH(IF(I11="",$U11,IFERROR(INDEX(Referències!$D$5:$D$9,SUMPRODUCT(MAX((($I$5:$I$504=I11)*($I$5:$I$504&lt;&gt;""))*(IFERROR(MATCH($U$5:$U$504,Referències!$D$5:$D$9,0),0))))),$U11)),Referències!$D$5:$D$9,0)),""))</f>
        <v/>
      </c>
      <c r="BG11" s="25" t="str">
        <f>IF($U11="","",IFERROR(INDEX(Referències!$G$5:$G$9,MATCH(IF(I11="",$U11,IFERROR(INDEX(Referències!$D$5:$D$9,SUMPRODUCT(MAX((($I$5:$I$504=I11)*($I$5:$I$504&lt;&gt;""))*(IFERROR(MATCH($U$5:$U$504,Referències!$D$5:$D$9,0),0))))),$U11)),Referències!$D$5:$D$9,0)),""))</f>
        <v/>
      </c>
      <c r="BH11" s="25" t="str">
        <f>IF($U11="","",IFERROR(INDEX(Referències!$H$5:$H$9,MATCH(IF(I11="",$U11,IFERROR(INDEX(Referències!$D$5:$D$9,SUMPRODUCT(MAX((($I$5:$I$504=I11)*($I$5:$I$504&lt;&gt;""))*(IFERROR(MATCH($U$5:$U$504,Referències!$D$5:$D$9,0),0))))),$U11)),Referències!$D$5:$D$9,0)),""))</f>
        <v/>
      </c>
      <c r="BI11" s="18" t="str">
        <f t="shared" si="5"/>
        <v/>
      </c>
      <c r="BJ11" s="26" t="str">
        <f t="shared" si="6"/>
        <v/>
      </c>
      <c r="BK11" s="52"/>
      <c r="BL11" s="27"/>
    </row>
    <row r="12" spans="1:64" ht="16.5" x14ac:dyDescent="0.3">
      <c r="A12" s="27"/>
      <c r="B12" s="27"/>
      <c r="C12" s="27"/>
      <c r="D12" s="27"/>
      <c r="E12" s="53"/>
      <c r="F12" s="28"/>
      <c r="G12" s="27"/>
      <c r="H12" s="52"/>
      <c r="I12" s="28"/>
      <c r="J12" s="27"/>
      <c r="K12" s="28"/>
      <c r="L12" s="28"/>
      <c r="M12" s="28"/>
      <c r="N12" s="64"/>
      <c r="O12" s="18" t="str">
        <f t="shared" si="0"/>
        <v/>
      </c>
      <c r="P12" s="29"/>
      <c r="Q12" s="30"/>
      <c r="R12" s="31"/>
      <c r="S12" s="32"/>
      <c r="T12" s="33"/>
      <c r="U12" s="18" t="str">
        <f t="shared" si="1"/>
        <v/>
      </c>
      <c r="V12" s="28"/>
      <c r="W12" s="51"/>
      <c r="X12" s="52"/>
      <c r="Y12" s="53"/>
      <c r="Z12" s="52"/>
      <c r="AA12" s="53"/>
      <c r="AB12" s="53"/>
      <c r="AC12" s="52"/>
      <c r="AD12" s="53"/>
      <c r="AE12" s="53"/>
      <c r="AF12" s="52"/>
      <c r="AG12" s="53"/>
      <c r="AH12" s="52"/>
      <c r="AI12" s="53"/>
      <c r="AJ12" s="53"/>
      <c r="AK12" s="54"/>
      <c r="AL12" s="52"/>
      <c r="AM12" s="52"/>
      <c r="AN12" s="52"/>
      <c r="AO12" s="52"/>
      <c r="AP12" s="52"/>
      <c r="AQ12" s="55"/>
      <c r="AR12" s="52"/>
      <c r="AS12" s="52"/>
      <c r="AT12" s="52"/>
      <c r="AU12" s="52"/>
      <c r="AV12" s="52"/>
      <c r="AW12" s="56"/>
      <c r="AX12" s="52"/>
      <c r="AY12" s="52"/>
      <c r="AZ12" s="52"/>
      <c r="BA12" s="52"/>
      <c r="BB12" s="52"/>
      <c r="BC12" s="25" t="str">
        <f t="shared" si="2"/>
        <v/>
      </c>
      <c r="BD12" s="25" t="str">
        <f t="shared" si="3"/>
        <v/>
      </c>
      <c r="BE12" s="25" t="str">
        <f t="shared" si="4"/>
        <v/>
      </c>
      <c r="BF12" s="25" t="str">
        <f>IF($U12="","",IFERROR(INDEX(Referències!$F$5:$F$9,MATCH(IF(I12="",$U12,IFERROR(INDEX(Referències!$D$5:$D$9,SUMPRODUCT(MAX((($I$5:$I$504=I12)*($I$5:$I$504&lt;&gt;""))*(IFERROR(MATCH($U$5:$U$504,Referències!$D$5:$D$9,0),0))))),$U12)),Referències!$D$5:$D$9,0)),""))</f>
        <v/>
      </c>
      <c r="BG12" s="25" t="str">
        <f>IF($U12="","",IFERROR(INDEX(Referències!$G$5:$G$9,MATCH(IF(I12="",$U12,IFERROR(INDEX(Referències!$D$5:$D$9,SUMPRODUCT(MAX((($I$5:$I$504=I12)*($I$5:$I$504&lt;&gt;""))*(IFERROR(MATCH($U$5:$U$504,Referències!$D$5:$D$9,0),0))))),$U12)),Referències!$D$5:$D$9,0)),""))</f>
        <v/>
      </c>
      <c r="BH12" s="25" t="str">
        <f>IF($U12="","",IFERROR(INDEX(Referències!$H$5:$H$9,MATCH(IF(I12="",$U12,IFERROR(INDEX(Referències!$D$5:$D$9,SUMPRODUCT(MAX((($I$5:$I$504=I12)*($I$5:$I$504&lt;&gt;""))*(IFERROR(MATCH($U$5:$U$504,Referències!$D$5:$D$9,0),0))))),$U12)),Referències!$D$5:$D$9,0)),""))</f>
        <v/>
      </c>
      <c r="BI12" s="18" t="str">
        <f t="shared" si="5"/>
        <v/>
      </c>
      <c r="BJ12" s="26" t="str">
        <f t="shared" si="6"/>
        <v/>
      </c>
      <c r="BK12" s="52"/>
      <c r="BL12" s="27"/>
    </row>
    <row r="13" spans="1:64" ht="16.5" x14ac:dyDescent="0.3">
      <c r="A13" s="27"/>
      <c r="B13" s="27"/>
      <c r="C13" s="27"/>
      <c r="D13" s="27"/>
      <c r="E13" s="53"/>
      <c r="F13" s="28"/>
      <c r="G13" s="27"/>
      <c r="H13" s="52"/>
      <c r="I13" s="28"/>
      <c r="J13" s="27"/>
      <c r="K13" s="28"/>
      <c r="L13" s="28"/>
      <c r="M13" s="28"/>
      <c r="N13" s="64"/>
      <c r="O13" s="18" t="str">
        <f t="shared" si="0"/>
        <v/>
      </c>
      <c r="P13" s="29"/>
      <c r="Q13" s="30"/>
      <c r="R13" s="31"/>
      <c r="S13" s="32"/>
      <c r="T13" s="33"/>
      <c r="U13" s="18" t="str">
        <f t="shared" si="1"/>
        <v/>
      </c>
      <c r="V13" s="28"/>
      <c r="W13" s="51"/>
      <c r="X13" s="52"/>
      <c r="Y13" s="53"/>
      <c r="Z13" s="52"/>
      <c r="AA13" s="53"/>
      <c r="AB13" s="53"/>
      <c r="AC13" s="52"/>
      <c r="AD13" s="53"/>
      <c r="AE13" s="53"/>
      <c r="AF13" s="52"/>
      <c r="AG13" s="53"/>
      <c r="AH13" s="52"/>
      <c r="AI13" s="53"/>
      <c r="AJ13" s="53"/>
      <c r="AK13" s="54"/>
      <c r="AL13" s="52"/>
      <c r="AM13" s="52"/>
      <c r="AN13" s="52"/>
      <c r="AO13" s="52"/>
      <c r="AP13" s="52"/>
      <c r="AQ13" s="55"/>
      <c r="AR13" s="52"/>
      <c r="AS13" s="52"/>
      <c r="AT13" s="52"/>
      <c r="AU13" s="52"/>
      <c r="AV13" s="52"/>
      <c r="AW13" s="56"/>
      <c r="AX13" s="52"/>
      <c r="AY13" s="52"/>
      <c r="AZ13" s="52"/>
      <c r="BA13" s="52"/>
      <c r="BB13" s="52"/>
      <c r="BC13" s="25" t="str">
        <f t="shared" si="2"/>
        <v/>
      </c>
      <c r="BD13" s="25" t="str">
        <f t="shared" si="3"/>
        <v/>
      </c>
      <c r="BE13" s="25" t="str">
        <f t="shared" si="4"/>
        <v/>
      </c>
      <c r="BF13" s="25" t="str">
        <f>IF($U13="","",IFERROR(INDEX(Referències!$F$5:$F$9,MATCH(IF(I13="",$U13,IFERROR(INDEX(Referències!$D$5:$D$9,SUMPRODUCT(MAX((($I$5:$I$504=I13)*($I$5:$I$504&lt;&gt;""))*(IFERROR(MATCH($U$5:$U$504,Referències!$D$5:$D$9,0),0))))),$U13)),Referències!$D$5:$D$9,0)),""))</f>
        <v/>
      </c>
      <c r="BG13" s="25" t="str">
        <f>IF($U13="","",IFERROR(INDEX(Referències!$G$5:$G$9,MATCH(IF(I13="",$U13,IFERROR(INDEX(Referències!$D$5:$D$9,SUMPRODUCT(MAX((($I$5:$I$504=I13)*($I$5:$I$504&lt;&gt;""))*(IFERROR(MATCH($U$5:$U$504,Referències!$D$5:$D$9,0),0))))),$U13)),Referències!$D$5:$D$9,0)),""))</f>
        <v/>
      </c>
      <c r="BH13" s="25" t="str">
        <f>IF($U13="","",IFERROR(INDEX(Referències!$H$5:$H$9,MATCH(IF(I13="",$U13,IFERROR(INDEX(Referències!$D$5:$D$9,SUMPRODUCT(MAX((($I$5:$I$504=I13)*($I$5:$I$504&lt;&gt;""))*(IFERROR(MATCH($U$5:$U$504,Referències!$D$5:$D$9,0),0))))),$U13)),Referències!$D$5:$D$9,0)),""))</f>
        <v/>
      </c>
      <c r="BI13" s="18" t="str">
        <f t="shared" si="5"/>
        <v/>
      </c>
      <c r="BJ13" s="26" t="str">
        <f t="shared" si="6"/>
        <v/>
      </c>
      <c r="BK13" s="52"/>
      <c r="BL13" s="27"/>
    </row>
    <row r="14" spans="1:64" ht="16.5" x14ac:dyDescent="0.3">
      <c r="A14" s="27"/>
      <c r="B14" s="27"/>
      <c r="C14" s="27"/>
      <c r="D14" s="27"/>
      <c r="E14" s="53"/>
      <c r="F14" s="28"/>
      <c r="G14" s="27"/>
      <c r="H14" s="52"/>
      <c r="I14" s="28"/>
      <c r="J14" s="27"/>
      <c r="K14" s="28"/>
      <c r="L14" s="28"/>
      <c r="M14" s="28"/>
      <c r="N14" s="64"/>
      <c r="O14" s="18" t="str">
        <f t="shared" si="0"/>
        <v/>
      </c>
      <c r="P14" s="29"/>
      <c r="Q14" s="30"/>
      <c r="R14" s="31"/>
      <c r="S14" s="32"/>
      <c r="T14" s="33"/>
      <c r="U14" s="18" t="str">
        <f t="shared" si="1"/>
        <v/>
      </c>
      <c r="V14" s="28"/>
      <c r="W14" s="51"/>
      <c r="X14" s="52"/>
      <c r="Y14" s="53"/>
      <c r="Z14" s="52"/>
      <c r="AA14" s="53"/>
      <c r="AB14" s="53"/>
      <c r="AC14" s="52"/>
      <c r="AD14" s="53"/>
      <c r="AE14" s="53"/>
      <c r="AF14" s="52"/>
      <c r="AG14" s="53"/>
      <c r="AH14" s="52"/>
      <c r="AI14" s="53"/>
      <c r="AJ14" s="53"/>
      <c r="AK14" s="54"/>
      <c r="AL14" s="52"/>
      <c r="AM14" s="52"/>
      <c r="AN14" s="52"/>
      <c r="AO14" s="52"/>
      <c r="AP14" s="52"/>
      <c r="AQ14" s="55"/>
      <c r="AR14" s="52"/>
      <c r="AS14" s="52"/>
      <c r="AT14" s="52"/>
      <c r="AU14" s="52"/>
      <c r="AV14" s="52"/>
      <c r="AW14" s="56"/>
      <c r="AX14" s="52"/>
      <c r="AY14" s="52"/>
      <c r="AZ14" s="52"/>
      <c r="BA14" s="52"/>
      <c r="BB14" s="52"/>
      <c r="BC14" s="25" t="str">
        <f t="shared" si="2"/>
        <v/>
      </c>
      <c r="BD14" s="25" t="str">
        <f t="shared" si="3"/>
        <v/>
      </c>
      <c r="BE14" s="25" t="str">
        <f t="shared" si="4"/>
        <v/>
      </c>
      <c r="BF14" s="25" t="str">
        <f>IF($U14="","",IFERROR(INDEX(Referències!$F$5:$F$9,MATCH(IF(I14="",$U14,IFERROR(INDEX(Referències!$D$5:$D$9,SUMPRODUCT(MAX((($I$5:$I$504=I14)*($I$5:$I$504&lt;&gt;""))*(IFERROR(MATCH($U$5:$U$504,Referències!$D$5:$D$9,0),0))))),$U14)),Referències!$D$5:$D$9,0)),""))</f>
        <v/>
      </c>
      <c r="BG14" s="25" t="str">
        <f>IF($U14="","",IFERROR(INDEX(Referències!$G$5:$G$9,MATCH(IF(I14="",$U14,IFERROR(INDEX(Referències!$D$5:$D$9,SUMPRODUCT(MAX((($I$5:$I$504=I14)*($I$5:$I$504&lt;&gt;""))*(IFERROR(MATCH($U$5:$U$504,Referències!$D$5:$D$9,0),0))))),$U14)),Referències!$D$5:$D$9,0)),""))</f>
        <v/>
      </c>
      <c r="BH14" s="25" t="str">
        <f>IF($U14="","",IFERROR(INDEX(Referències!$H$5:$H$9,MATCH(IF(I14="",$U14,IFERROR(INDEX(Referències!$D$5:$D$9,SUMPRODUCT(MAX((($I$5:$I$504=I14)*($I$5:$I$504&lt;&gt;""))*(IFERROR(MATCH($U$5:$U$504,Referències!$D$5:$D$9,0),0))))),$U14)),Referències!$D$5:$D$9,0)),""))</f>
        <v/>
      </c>
      <c r="BI14" s="18" t="str">
        <f t="shared" si="5"/>
        <v/>
      </c>
      <c r="BJ14" s="26" t="str">
        <f t="shared" si="6"/>
        <v/>
      </c>
      <c r="BK14" s="52"/>
      <c r="BL14" s="27"/>
    </row>
    <row r="15" spans="1:64" ht="16.5" x14ac:dyDescent="0.3">
      <c r="A15" s="27"/>
      <c r="B15" s="27"/>
      <c r="C15" s="27"/>
      <c r="D15" s="27"/>
      <c r="E15" s="53"/>
      <c r="F15" s="28"/>
      <c r="G15" s="27"/>
      <c r="H15" s="52"/>
      <c r="I15" s="28"/>
      <c r="J15" s="27"/>
      <c r="K15" s="28"/>
      <c r="L15" s="28"/>
      <c r="M15" s="28"/>
      <c r="N15" s="64"/>
      <c r="O15" s="18" t="str">
        <f t="shared" si="0"/>
        <v/>
      </c>
      <c r="P15" s="29"/>
      <c r="Q15" s="30"/>
      <c r="R15" s="31"/>
      <c r="S15" s="32"/>
      <c r="T15" s="33"/>
      <c r="U15" s="18" t="str">
        <f t="shared" si="1"/>
        <v/>
      </c>
      <c r="V15" s="28"/>
      <c r="W15" s="51"/>
      <c r="X15" s="52"/>
      <c r="Y15" s="53"/>
      <c r="Z15" s="52"/>
      <c r="AA15" s="53"/>
      <c r="AB15" s="53"/>
      <c r="AC15" s="52"/>
      <c r="AD15" s="53"/>
      <c r="AE15" s="53"/>
      <c r="AF15" s="52"/>
      <c r="AG15" s="53"/>
      <c r="AH15" s="52"/>
      <c r="AI15" s="53"/>
      <c r="AJ15" s="53"/>
      <c r="AK15" s="54"/>
      <c r="AL15" s="52"/>
      <c r="AM15" s="52"/>
      <c r="AN15" s="52"/>
      <c r="AO15" s="52"/>
      <c r="AP15" s="52"/>
      <c r="AQ15" s="55"/>
      <c r="AR15" s="52"/>
      <c r="AS15" s="52"/>
      <c r="AT15" s="52"/>
      <c r="AU15" s="52"/>
      <c r="AV15" s="52"/>
      <c r="AW15" s="56"/>
      <c r="AX15" s="52"/>
      <c r="AY15" s="52"/>
      <c r="AZ15" s="52"/>
      <c r="BA15" s="52"/>
      <c r="BB15" s="52"/>
      <c r="BC15" s="25" t="str">
        <f t="shared" si="2"/>
        <v/>
      </c>
      <c r="BD15" s="25" t="str">
        <f t="shared" si="3"/>
        <v/>
      </c>
      <c r="BE15" s="25" t="str">
        <f t="shared" si="4"/>
        <v/>
      </c>
      <c r="BF15" s="25" t="str">
        <f>IF($U15="","",IFERROR(INDEX(Referències!$F$5:$F$9,MATCH(IF(I15="",$U15,IFERROR(INDEX(Referències!$D$5:$D$9,SUMPRODUCT(MAX((($I$5:$I$504=I15)*($I$5:$I$504&lt;&gt;""))*(IFERROR(MATCH($U$5:$U$504,Referències!$D$5:$D$9,0),0))))),$U15)),Referències!$D$5:$D$9,0)),""))</f>
        <v/>
      </c>
      <c r="BG15" s="25" t="str">
        <f>IF($U15="","",IFERROR(INDEX(Referències!$G$5:$G$9,MATCH(IF(I15="",$U15,IFERROR(INDEX(Referències!$D$5:$D$9,SUMPRODUCT(MAX((($I$5:$I$504=I15)*($I$5:$I$504&lt;&gt;""))*(IFERROR(MATCH($U$5:$U$504,Referències!$D$5:$D$9,0),0))))),$U15)),Referències!$D$5:$D$9,0)),""))</f>
        <v/>
      </c>
      <c r="BH15" s="25" t="str">
        <f>IF($U15="","",IFERROR(INDEX(Referències!$H$5:$H$9,MATCH(IF(I15="",$U15,IFERROR(INDEX(Referències!$D$5:$D$9,SUMPRODUCT(MAX((($I$5:$I$504=I15)*($I$5:$I$504&lt;&gt;""))*(IFERROR(MATCH($U$5:$U$504,Referències!$D$5:$D$9,0),0))))),$U15)),Referències!$D$5:$D$9,0)),""))</f>
        <v/>
      </c>
      <c r="BI15" s="18" t="str">
        <f t="shared" si="5"/>
        <v/>
      </c>
      <c r="BJ15" s="26" t="str">
        <f t="shared" si="6"/>
        <v/>
      </c>
      <c r="BK15" s="52"/>
      <c r="BL15" s="27"/>
    </row>
    <row r="16" spans="1:64" ht="16.5" x14ac:dyDescent="0.3">
      <c r="A16" s="27"/>
      <c r="B16" s="27"/>
      <c r="C16" s="27"/>
      <c r="D16" s="27"/>
      <c r="E16" s="53"/>
      <c r="F16" s="28"/>
      <c r="G16" s="27"/>
      <c r="H16" s="52"/>
      <c r="I16" s="28"/>
      <c r="J16" s="27"/>
      <c r="K16" s="28"/>
      <c r="L16" s="28"/>
      <c r="M16" s="28"/>
      <c r="N16" s="64"/>
      <c r="O16" s="18" t="str">
        <f t="shared" si="0"/>
        <v/>
      </c>
      <c r="P16" s="29"/>
      <c r="Q16" s="30"/>
      <c r="R16" s="31"/>
      <c r="S16" s="32"/>
      <c r="T16" s="33"/>
      <c r="U16" s="18" t="str">
        <f t="shared" si="1"/>
        <v/>
      </c>
      <c r="V16" s="28"/>
      <c r="W16" s="51"/>
      <c r="X16" s="52"/>
      <c r="Y16" s="53"/>
      <c r="Z16" s="52"/>
      <c r="AA16" s="53"/>
      <c r="AB16" s="53"/>
      <c r="AC16" s="52"/>
      <c r="AD16" s="53"/>
      <c r="AE16" s="53"/>
      <c r="AF16" s="52"/>
      <c r="AG16" s="53"/>
      <c r="AH16" s="52"/>
      <c r="AI16" s="53"/>
      <c r="AJ16" s="53"/>
      <c r="AK16" s="54"/>
      <c r="AL16" s="52"/>
      <c r="AM16" s="52"/>
      <c r="AN16" s="52"/>
      <c r="AO16" s="52"/>
      <c r="AP16" s="52"/>
      <c r="AQ16" s="55"/>
      <c r="AR16" s="52"/>
      <c r="AS16" s="52"/>
      <c r="AT16" s="52"/>
      <c r="AU16" s="52"/>
      <c r="AV16" s="52"/>
      <c r="AW16" s="56"/>
      <c r="AX16" s="52"/>
      <c r="AY16" s="52"/>
      <c r="AZ16" s="52"/>
      <c r="BA16" s="52"/>
      <c r="BB16" s="52"/>
      <c r="BC16" s="25" t="str">
        <f t="shared" si="2"/>
        <v/>
      </c>
      <c r="BD16" s="25" t="str">
        <f t="shared" si="3"/>
        <v/>
      </c>
      <c r="BE16" s="25" t="str">
        <f t="shared" si="4"/>
        <v/>
      </c>
      <c r="BF16" s="25" t="str">
        <f>IF($U16="","",IFERROR(INDEX(Referències!$F$5:$F$9,MATCH(IF(I16="",$U16,IFERROR(INDEX(Referències!$D$5:$D$9,SUMPRODUCT(MAX((($I$5:$I$504=I16)*($I$5:$I$504&lt;&gt;""))*(IFERROR(MATCH($U$5:$U$504,Referències!$D$5:$D$9,0),0))))),$U16)),Referències!$D$5:$D$9,0)),""))</f>
        <v/>
      </c>
      <c r="BG16" s="25" t="str">
        <f>IF($U16="","",IFERROR(INDEX(Referències!$G$5:$G$9,MATCH(IF(I16="",$U16,IFERROR(INDEX(Referències!$D$5:$D$9,SUMPRODUCT(MAX((($I$5:$I$504=I16)*($I$5:$I$504&lt;&gt;""))*(IFERROR(MATCH($U$5:$U$504,Referències!$D$5:$D$9,0),0))))),$U16)),Referències!$D$5:$D$9,0)),""))</f>
        <v/>
      </c>
      <c r="BH16" s="25" t="str">
        <f>IF($U16="","",IFERROR(INDEX(Referències!$H$5:$H$9,MATCH(IF(I16="",$U16,IFERROR(INDEX(Referències!$D$5:$D$9,SUMPRODUCT(MAX((($I$5:$I$504=I16)*($I$5:$I$504&lt;&gt;""))*(IFERROR(MATCH($U$5:$U$504,Referències!$D$5:$D$9,0),0))))),$U16)),Referències!$D$5:$D$9,0)),""))</f>
        <v/>
      </c>
      <c r="BI16" s="18" t="str">
        <f t="shared" si="5"/>
        <v/>
      </c>
      <c r="BJ16" s="26" t="str">
        <f t="shared" si="6"/>
        <v/>
      </c>
      <c r="BK16" s="52"/>
      <c r="BL16" s="27"/>
    </row>
    <row r="17" spans="1:64" ht="16.5" x14ac:dyDescent="0.3">
      <c r="A17" s="27"/>
      <c r="B17" s="27"/>
      <c r="C17" s="27"/>
      <c r="D17" s="27"/>
      <c r="E17" s="53"/>
      <c r="F17" s="28"/>
      <c r="G17" s="27"/>
      <c r="H17" s="52"/>
      <c r="I17" s="28"/>
      <c r="J17" s="27"/>
      <c r="K17" s="28"/>
      <c r="L17" s="28"/>
      <c r="M17" s="28"/>
      <c r="N17" s="64"/>
      <c r="O17" s="18" t="str">
        <f t="shared" si="0"/>
        <v/>
      </c>
      <c r="P17" s="29"/>
      <c r="Q17" s="30"/>
      <c r="R17" s="31"/>
      <c r="S17" s="32"/>
      <c r="T17" s="33"/>
      <c r="U17" s="18" t="str">
        <f t="shared" si="1"/>
        <v/>
      </c>
      <c r="V17" s="28"/>
      <c r="W17" s="51"/>
      <c r="X17" s="52"/>
      <c r="Y17" s="53"/>
      <c r="Z17" s="52"/>
      <c r="AA17" s="53"/>
      <c r="AB17" s="53"/>
      <c r="AC17" s="52"/>
      <c r="AD17" s="53"/>
      <c r="AE17" s="53"/>
      <c r="AF17" s="52"/>
      <c r="AG17" s="53"/>
      <c r="AH17" s="52"/>
      <c r="AI17" s="53"/>
      <c r="AJ17" s="53"/>
      <c r="AK17" s="54"/>
      <c r="AL17" s="52"/>
      <c r="AM17" s="52"/>
      <c r="AN17" s="52"/>
      <c r="AO17" s="52"/>
      <c r="AP17" s="52"/>
      <c r="AQ17" s="55"/>
      <c r="AR17" s="52"/>
      <c r="AS17" s="52"/>
      <c r="AT17" s="52"/>
      <c r="AU17" s="52"/>
      <c r="AV17" s="52"/>
      <c r="AW17" s="56"/>
      <c r="AX17" s="52"/>
      <c r="AY17" s="52"/>
      <c r="AZ17" s="52"/>
      <c r="BA17" s="52"/>
      <c r="BB17" s="52"/>
      <c r="BC17" s="25" t="str">
        <f t="shared" si="2"/>
        <v/>
      </c>
      <c r="BD17" s="25" t="str">
        <f t="shared" si="3"/>
        <v/>
      </c>
      <c r="BE17" s="25" t="str">
        <f t="shared" si="4"/>
        <v/>
      </c>
      <c r="BF17" s="25" t="str">
        <f>IF($U17="","",IFERROR(INDEX(Referències!$F$5:$F$9,MATCH(IF(I17="",$U17,IFERROR(INDEX(Referències!$D$5:$D$9,SUMPRODUCT(MAX((($I$5:$I$504=I17)*($I$5:$I$504&lt;&gt;""))*(IFERROR(MATCH($U$5:$U$504,Referències!$D$5:$D$9,0),0))))),$U17)),Referències!$D$5:$D$9,0)),""))</f>
        <v/>
      </c>
      <c r="BG17" s="25" t="str">
        <f>IF($U17="","",IFERROR(INDEX(Referències!$G$5:$G$9,MATCH(IF(I17="",$U17,IFERROR(INDEX(Referències!$D$5:$D$9,SUMPRODUCT(MAX((($I$5:$I$504=I17)*($I$5:$I$504&lt;&gt;""))*(IFERROR(MATCH($U$5:$U$504,Referències!$D$5:$D$9,0),0))))),$U17)),Referències!$D$5:$D$9,0)),""))</f>
        <v/>
      </c>
      <c r="BH17" s="25" t="str">
        <f>IF($U17="","",IFERROR(INDEX(Referències!$H$5:$H$9,MATCH(IF(I17="",$U17,IFERROR(INDEX(Referències!$D$5:$D$9,SUMPRODUCT(MAX((($I$5:$I$504=I17)*($I$5:$I$504&lt;&gt;""))*(IFERROR(MATCH($U$5:$U$504,Referències!$D$5:$D$9,0),0))))),$U17)),Referències!$D$5:$D$9,0)),""))</f>
        <v/>
      </c>
      <c r="BI17" s="18" t="str">
        <f t="shared" si="5"/>
        <v/>
      </c>
      <c r="BJ17" s="26" t="str">
        <f t="shared" si="6"/>
        <v/>
      </c>
      <c r="BK17" s="52"/>
      <c r="BL17" s="27"/>
    </row>
    <row r="18" spans="1:64" ht="16.5" x14ac:dyDescent="0.3">
      <c r="A18" s="27"/>
      <c r="B18" s="27"/>
      <c r="C18" s="27"/>
      <c r="D18" s="27"/>
      <c r="E18" s="53"/>
      <c r="F18" s="28"/>
      <c r="G18" s="27"/>
      <c r="H18" s="52"/>
      <c r="I18" s="28"/>
      <c r="J18" s="27"/>
      <c r="K18" s="28"/>
      <c r="L18" s="28"/>
      <c r="M18" s="28"/>
      <c r="N18" s="64"/>
      <c r="O18" s="18" t="str">
        <f t="shared" si="0"/>
        <v/>
      </c>
      <c r="P18" s="29"/>
      <c r="Q18" s="30"/>
      <c r="R18" s="31"/>
      <c r="S18" s="32"/>
      <c r="T18" s="33"/>
      <c r="U18" s="18" t="str">
        <f t="shared" si="1"/>
        <v/>
      </c>
      <c r="V18" s="28"/>
      <c r="W18" s="51"/>
      <c r="X18" s="52"/>
      <c r="Y18" s="53"/>
      <c r="Z18" s="52"/>
      <c r="AA18" s="53"/>
      <c r="AB18" s="53"/>
      <c r="AC18" s="52"/>
      <c r="AD18" s="53"/>
      <c r="AE18" s="53"/>
      <c r="AF18" s="52"/>
      <c r="AG18" s="53"/>
      <c r="AH18" s="52"/>
      <c r="AI18" s="53"/>
      <c r="AJ18" s="53"/>
      <c r="AK18" s="54"/>
      <c r="AL18" s="52"/>
      <c r="AM18" s="52"/>
      <c r="AN18" s="52"/>
      <c r="AO18" s="52"/>
      <c r="AP18" s="52"/>
      <c r="AQ18" s="55"/>
      <c r="AR18" s="52"/>
      <c r="AS18" s="52"/>
      <c r="AT18" s="52"/>
      <c r="AU18" s="52"/>
      <c r="AV18" s="52"/>
      <c r="AW18" s="56"/>
      <c r="AX18" s="52"/>
      <c r="AY18" s="52"/>
      <c r="AZ18" s="52"/>
      <c r="BA18" s="52"/>
      <c r="BB18" s="52"/>
      <c r="BC18" s="25" t="str">
        <f t="shared" si="2"/>
        <v/>
      </c>
      <c r="BD18" s="25" t="str">
        <f t="shared" si="3"/>
        <v/>
      </c>
      <c r="BE18" s="25" t="str">
        <f t="shared" si="4"/>
        <v/>
      </c>
      <c r="BF18" s="25" t="str">
        <f>IF($U18="","",IFERROR(INDEX(Referències!$F$5:$F$9,MATCH(IF(I18="",$U18,IFERROR(INDEX(Referències!$D$5:$D$9,SUMPRODUCT(MAX((($I$5:$I$504=I18)*($I$5:$I$504&lt;&gt;""))*(IFERROR(MATCH($U$5:$U$504,Referències!$D$5:$D$9,0),0))))),$U18)),Referències!$D$5:$D$9,0)),""))</f>
        <v/>
      </c>
      <c r="BG18" s="25" t="str">
        <f>IF($U18="","",IFERROR(INDEX(Referències!$G$5:$G$9,MATCH(IF(I18="",$U18,IFERROR(INDEX(Referències!$D$5:$D$9,SUMPRODUCT(MAX((($I$5:$I$504=I18)*($I$5:$I$504&lt;&gt;""))*(IFERROR(MATCH($U$5:$U$504,Referències!$D$5:$D$9,0),0))))),$U18)),Referències!$D$5:$D$9,0)),""))</f>
        <v/>
      </c>
      <c r="BH18" s="25" t="str">
        <f>IF($U18="","",IFERROR(INDEX(Referències!$H$5:$H$9,MATCH(IF(I18="",$U18,IFERROR(INDEX(Referències!$D$5:$D$9,SUMPRODUCT(MAX((($I$5:$I$504=I18)*($I$5:$I$504&lt;&gt;""))*(IFERROR(MATCH($U$5:$U$504,Referències!$D$5:$D$9,0),0))))),$U18)),Referències!$D$5:$D$9,0)),""))</f>
        <v/>
      </c>
      <c r="BI18" s="18" t="str">
        <f t="shared" si="5"/>
        <v/>
      </c>
      <c r="BJ18" s="26" t="str">
        <f t="shared" si="6"/>
        <v/>
      </c>
      <c r="BK18" s="52"/>
      <c r="BL18" s="27"/>
    </row>
    <row r="19" spans="1:64" ht="16.5" x14ac:dyDescent="0.3">
      <c r="A19" s="27"/>
      <c r="B19" s="27"/>
      <c r="C19" s="27"/>
      <c r="D19" s="27"/>
      <c r="E19" s="53"/>
      <c r="F19" s="28"/>
      <c r="G19" s="27"/>
      <c r="H19" s="52"/>
      <c r="I19" s="28"/>
      <c r="J19" s="27"/>
      <c r="K19" s="28"/>
      <c r="L19" s="28"/>
      <c r="M19" s="28"/>
      <c r="N19" s="64"/>
      <c r="O19" s="18" t="str">
        <f t="shared" si="0"/>
        <v/>
      </c>
      <c r="P19" s="29"/>
      <c r="Q19" s="30"/>
      <c r="R19" s="31"/>
      <c r="S19" s="32"/>
      <c r="T19" s="33"/>
      <c r="U19" s="18" t="str">
        <f t="shared" si="1"/>
        <v/>
      </c>
      <c r="V19" s="28"/>
      <c r="W19" s="51"/>
      <c r="X19" s="52"/>
      <c r="Y19" s="53"/>
      <c r="Z19" s="52"/>
      <c r="AA19" s="53"/>
      <c r="AB19" s="53"/>
      <c r="AC19" s="52"/>
      <c r="AD19" s="53"/>
      <c r="AE19" s="53"/>
      <c r="AF19" s="52"/>
      <c r="AG19" s="53"/>
      <c r="AH19" s="52"/>
      <c r="AI19" s="53"/>
      <c r="AJ19" s="53"/>
      <c r="AK19" s="54"/>
      <c r="AL19" s="52"/>
      <c r="AM19" s="52"/>
      <c r="AN19" s="52"/>
      <c r="AO19" s="52"/>
      <c r="AP19" s="52"/>
      <c r="AQ19" s="55"/>
      <c r="AR19" s="52"/>
      <c r="AS19" s="52"/>
      <c r="AT19" s="52"/>
      <c r="AU19" s="52"/>
      <c r="AV19" s="52"/>
      <c r="AW19" s="56"/>
      <c r="AX19" s="52"/>
      <c r="AY19" s="52"/>
      <c r="AZ19" s="52"/>
      <c r="BA19" s="52"/>
      <c r="BB19" s="52"/>
      <c r="BC19" s="25" t="str">
        <f t="shared" si="2"/>
        <v/>
      </c>
      <c r="BD19" s="25" t="str">
        <f t="shared" si="3"/>
        <v/>
      </c>
      <c r="BE19" s="25" t="str">
        <f t="shared" si="4"/>
        <v/>
      </c>
      <c r="BF19" s="25" t="str">
        <f>IF($U19="","",IFERROR(INDEX(Referències!$F$5:$F$9,MATCH(IF(I19="",$U19,IFERROR(INDEX(Referències!$D$5:$D$9,SUMPRODUCT(MAX((($I$5:$I$504=I19)*($I$5:$I$504&lt;&gt;""))*(IFERROR(MATCH($U$5:$U$504,Referències!$D$5:$D$9,0),0))))),$U19)),Referències!$D$5:$D$9,0)),""))</f>
        <v/>
      </c>
      <c r="BG19" s="25" t="str">
        <f>IF($U19="","",IFERROR(INDEX(Referències!$G$5:$G$9,MATCH(IF(I19="",$U19,IFERROR(INDEX(Referències!$D$5:$D$9,SUMPRODUCT(MAX((($I$5:$I$504=I19)*($I$5:$I$504&lt;&gt;""))*(IFERROR(MATCH($U$5:$U$504,Referències!$D$5:$D$9,0),0))))),$U19)),Referències!$D$5:$D$9,0)),""))</f>
        <v/>
      </c>
      <c r="BH19" s="25" t="str">
        <f>IF($U19="","",IFERROR(INDEX(Referències!$H$5:$H$9,MATCH(IF(I19="",$U19,IFERROR(INDEX(Referències!$D$5:$D$9,SUMPRODUCT(MAX((($I$5:$I$504=I19)*($I$5:$I$504&lt;&gt;""))*(IFERROR(MATCH($U$5:$U$504,Referències!$D$5:$D$9,0),0))))),$U19)),Referències!$D$5:$D$9,0)),""))</f>
        <v/>
      </c>
      <c r="BI19" s="18" t="str">
        <f t="shared" si="5"/>
        <v/>
      </c>
      <c r="BJ19" s="26" t="str">
        <f t="shared" si="6"/>
        <v/>
      </c>
      <c r="BK19" s="52"/>
      <c r="BL19" s="27"/>
    </row>
    <row r="20" spans="1:64" ht="16.5" x14ac:dyDescent="0.3">
      <c r="A20" s="27"/>
      <c r="B20" s="27"/>
      <c r="C20" s="27"/>
      <c r="D20" s="27"/>
      <c r="E20" s="53"/>
      <c r="F20" s="28"/>
      <c r="G20" s="27"/>
      <c r="H20" s="52"/>
      <c r="I20" s="28"/>
      <c r="J20" s="27"/>
      <c r="K20" s="28"/>
      <c r="L20" s="28"/>
      <c r="M20" s="28"/>
      <c r="N20" s="64"/>
      <c r="O20" s="18" t="str">
        <f t="shared" si="0"/>
        <v/>
      </c>
      <c r="P20" s="29"/>
      <c r="Q20" s="30"/>
      <c r="R20" s="31"/>
      <c r="S20" s="32"/>
      <c r="T20" s="33"/>
      <c r="U20" s="18" t="str">
        <f t="shared" si="1"/>
        <v/>
      </c>
      <c r="V20" s="28"/>
      <c r="W20" s="51"/>
      <c r="X20" s="52"/>
      <c r="Y20" s="53"/>
      <c r="Z20" s="52"/>
      <c r="AA20" s="53"/>
      <c r="AB20" s="53"/>
      <c r="AC20" s="52"/>
      <c r="AD20" s="53"/>
      <c r="AE20" s="53"/>
      <c r="AF20" s="52"/>
      <c r="AG20" s="53"/>
      <c r="AH20" s="52"/>
      <c r="AI20" s="53"/>
      <c r="AJ20" s="53"/>
      <c r="AK20" s="54"/>
      <c r="AL20" s="52"/>
      <c r="AM20" s="52"/>
      <c r="AN20" s="52"/>
      <c r="AO20" s="52"/>
      <c r="AP20" s="52"/>
      <c r="AQ20" s="55"/>
      <c r="AR20" s="52"/>
      <c r="AS20" s="52"/>
      <c r="AT20" s="52"/>
      <c r="AU20" s="52"/>
      <c r="AV20" s="52"/>
      <c r="AW20" s="56"/>
      <c r="AX20" s="52"/>
      <c r="AY20" s="52"/>
      <c r="AZ20" s="52"/>
      <c r="BA20" s="52"/>
      <c r="BB20" s="52"/>
      <c r="BC20" s="25" t="str">
        <f t="shared" si="2"/>
        <v/>
      </c>
      <c r="BD20" s="25" t="str">
        <f t="shared" si="3"/>
        <v/>
      </c>
      <c r="BE20" s="25" t="str">
        <f t="shared" si="4"/>
        <v/>
      </c>
      <c r="BF20" s="25" t="str">
        <f>IF($U20="","",IFERROR(INDEX(Referències!$F$5:$F$9,MATCH(IF(I20="",$U20,IFERROR(INDEX(Referències!$D$5:$D$9,SUMPRODUCT(MAX((($I$5:$I$504=I20)*($I$5:$I$504&lt;&gt;""))*(IFERROR(MATCH($U$5:$U$504,Referències!$D$5:$D$9,0),0))))),$U20)),Referències!$D$5:$D$9,0)),""))</f>
        <v/>
      </c>
      <c r="BG20" s="25" t="str">
        <f>IF($U20="","",IFERROR(INDEX(Referències!$G$5:$G$9,MATCH(IF(I20="",$U20,IFERROR(INDEX(Referències!$D$5:$D$9,SUMPRODUCT(MAX((($I$5:$I$504=I20)*($I$5:$I$504&lt;&gt;""))*(IFERROR(MATCH($U$5:$U$504,Referències!$D$5:$D$9,0),0))))),$U20)),Referències!$D$5:$D$9,0)),""))</f>
        <v/>
      </c>
      <c r="BH20" s="25" t="str">
        <f>IF($U20="","",IFERROR(INDEX(Referències!$H$5:$H$9,MATCH(IF(I20="",$U20,IFERROR(INDEX(Referències!$D$5:$D$9,SUMPRODUCT(MAX((($I$5:$I$504=I20)*($I$5:$I$504&lt;&gt;""))*(IFERROR(MATCH($U$5:$U$504,Referències!$D$5:$D$9,0),0))))),$U20)),Referències!$D$5:$D$9,0)),""))</f>
        <v/>
      </c>
      <c r="BI20" s="18" t="str">
        <f t="shared" si="5"/>
        <v/>
      </c>
      <c r="BJ20" s="26" t="str">
        <f t="shared" si="6"/>
        <v/>
      </c>
      <c r="BK20" s="52"/>
      <c r="BL20" s="27"/>
    </row>
    <row r="21" spans="1:64" ht="16.5" x14ac:dyDescent="0.3">
      <c r="A21" s="27"/>
      <c r="B21" s="27"/>
      <c r="C21" s="27"/>
      <c r="D21" s="27"/>
      <c r="E21" s="53"/>
      <c r="F21" s="28"/>
      <c r="G21" s="27"/>
      <c r="H21" s="52"/>
      <c r="I21" s="28"/>
      <c r="J21" s="27"/>
      <c r="K21" s="28"/>
      <c r="L21" s="28"/>
      <c r="M21" s="28"/>
      <c r="N21" s="64"/>
      <c r="O21" s="18" t="str">
        <f t="shared" si="0"/>
        <v/>
      </c>
      <c r="P21" s="29"/>
      <c r="Q21" s="30"/>
      <c r="R21" s="31"/>
      <c r="S21" s="32"/>
      <c r="T21" s="33"/>
      <c r="U21" s="18" t="str">
        <f t="shared" si="1"/>
        <v/>
      </c>
      <c r="V21" s="28"/>
      <c r="W21" s="51"/>
      <c r="X21" s="52"/>
      <c r="Y21" s="53"/>
      <c r="Z21" s="52"/>
      <c r="AA21" s="53"/>
      <c r="AB21" s="53"/>
      <c r="AC21" s="52"/>
      <c r="AD21" s="53"/>
      <c r="AE21" s="53"/>
      <c r="AF21" s="52"/>
      <c r="AG21" s="53"/>
      <c r="AH21" s="52"/>
      <c r="AI21" s="53"/>
      <c r="AJ21" s="53"/>
      <c r="AK21" s="54"/>
      <c r="AL21" s="52"/>
      <c r="AM21" s="52"/>
      <c r="AN21" s="52"/>
      <c r="AO21" s="52"/>
      <c r="AP21" s="52"/>
      <c r="AQ21" s="55"/>
      <c r="AR21" s="52"/>
      <c r="AS21" s="52"/>
      <c r="AT21" s="52"/>
      <c r="AU21" s="52"/>
      <c r="AV21" s="52"/>
      <c r="AW21" s="56"/>
      <c r="AX21" s="52"/>
      <c r="AY21" s="52"/>
      <c r="AZ21" s="52"/>
      <c r="BA21" s="52"/>
      <c r="BB21" s="52"/>
      <c r="BC21" s="25" t="str">
        <f t="shared" si="2"/>
        <v/>
      </c>
      <c r="BD21" s="25" t="str">
        <f t="shared" si="3"/>
        <v/>
      </c>
      <c r="BE21" s="25" t="str">
        <f t="shared" si="4"/>
        <v/>
      </c>
      <c r="BF21" s="25" t="str">
        <f>IF($U21="","",IFERROR(INDEX(Referències!$F$5:$F$9,MATCH(IF(I21="",$U21,IFERROR(INDEX(Referències!$D$5:$D$9,SUMPRODUCT(MAX((($I$5:$I$504=I21)*($I$5:$I$504&lt;&gt;""))*(IFERROR(MATCH($U$5:$U$504,Referències!$D$5:$D$9,0),0))))),$U21)),Referències!$D$5:$D$9,0)),""))</f>
        <v/>
      </c>
      <c r="BG21" s="25" t="str">
        <f>IF($U21="","",IFERROR(INDEX(Referències!$G$5:$G$9,MATCH(IF(I21="",$U21,IFERROR(INDEX(Referències!$D$5:$D$9,SUMPRODUCT(MAX((($I$5:$I$504=I21)*($I$5:$I$504&lt;&gt;""))*(IFERROR(MATCH($U$5:$U$504,Referències!$D$5:$D$9,0),0))))),$U21)),Referències!$D$5:$D$9,0)),""))</f>
        <v/>
      </c>
      <c r="BH21" s="25" t="str">
        <f>IF($U21="","",IFERROR(INDEX(Referències!$H$5:$H$9,MATCH(IF(I21="",$U21,IFERROR(INDEX(Referències!$D$5:$D$9,SUMPRODUCT(MAX((($I$5:$I$504=I21)*($I$5:$I$504&lt;&gt;""))*(IFERROR(MATCH($U$5:$U$504,Referències!$D$5:$D$9,0),0))))),$U21)),Referències!$D$5:$D$9,0)),""))</f>
        <v/>
      </c>
      <c r="BI21" s="18" t="str">
        <f t="shared" si="5"/>
        <v/>
      </c>
      <c r="BJ21" s="26" t="str">
        <f t="shared" si="6"/>
        <v/>
      </c>
      <c r="BK21" s="52"/>
      <c r="BL21" s="27"/>
    </row>
    <row r="22" spans="1:64" ht="16.5" x14ac:dyDescent="0.3">
      <c r="A22" s="27"/>
      <c r="B22" s="27"/>
      <c r="C22" s="27"/>
      <c r="D22" s="27"/>
      <c r="E22" s="53"/>
      <c r="F22" s="28"/>
      <c r="G22" s="27"/>
      <c r="H22" s="52"/>
      <c r="I22" s="28"/>
      <c r="J22" s="27"/>
      <c r="K22" s="28"/>
      <c r="L22" s="28"/>
      <c r="M22" s="28"/>
      <c r="N22" s="64"/>
      <c r="O22" s="18" t="str">
        <f t="shared" si="0"/>
        <v/>
      </c>
      <c r="P22" s="29"/>
      <c r="Q22" s="30"/>
      <c r="R22" s="31"/>
      <c r="S22" s="32"/>
      <c r="T22" s="33"/>
      <c r="U22" s="18" t="str">
        <f t="shared" si="1"/>
        <v/>
      </c>
      <c r="V22" s="28"/>
      <c r="W22" s="51"/>
      <c r="X22" s="52"/>
      <c r="Y22" s="53"/>
      <c r="Z22" s="52"/>
      <c r="AA22" s="53"/>
      <c r="AB22" s="53"/>
      <c r="AC22" s="52"/>
      <c r="AD22" s="53"/>
      <c r="AE22" s="53"/>
      <c r="AF22" s="52"/>
      <c r="AG22" s="53"/>
      <c r="AH22" s="52"/>
      <c r="AI22" s="53"/>
      <c r="AJ22" s="53"/>
      <c r="AK22" s="54"/>
      <c r="AL22" s="52"/>
      <c r="AM22" s="52"/>
      <c r="AN22" s="52"/>
      <c r="AO22" s="52"/>
      <c r="AP22" s="52"/>
      <c r="AQ22" s="55"/>
      <c r="AR22" s="52"/>
      <c r="AS22" s="52"/>
      <c r="AT22" s="52"/>
      <c r="AU22" s="52"/>
      <c r="AV22" s="52"/>
      <c r="AW22" s="56"/>
      <c r="AX22" s="52"/>
      <c r="AY22" s="52"/>
      <c r="AZ22" s="52"/>
      <c r="BA22" s="52"/>
      <c r="BB22" s="52"/>
      <c r="BC22" s="25" t="str">
        <f t="shared" si="2"/>
        <v/>
      </c>
      <c r="BD22" s="25" t="str">
        <f t="shared" si="3"/>
        <v/>
      </c>
      <c r="BE22" s="25" t="str">
        <f t="shared" si="4"/>
        <v/>
      </c>
      <c r="BF22" s="25" t="str">
        <f>IF($U22="","",IFERROR(INDEX(Referències!$F$5:$F$9,MATCH(IF(I22="",$U22,IFERROR(INDEX(Referències!$D$5:$D$9,SUMPRODUCT(MAX((($I$5:$I$504=I22)*($I$5:$I$504&lt;&gt;""))*(IFERROR(MATCH($U$5:$U$504,Referències!$D$5:$D$9,0),0))))),$U22)),Referències!$D$5:$D$9,0)),""))</f>
        <v/>
      </c>
      <c r="BG22" s="25" t="str">
        <f>IF($U22="","",IFERROR(INDEX(Referències!$G$5:$G$9,MATCH(IF(I22="",$U22,IFERROR(INDEX(Referències!$D$5:$D$9,SUMPRODUCT(MAX((($I$5:$I$504=I22)*($I$5:$I$504&lt;&gt;""))*(IFERROR(MATCH($U$5:$U$504,Referències!$D$5:$D$9,0),0))))),$U22)),Referències!$D$5:$D$9,0)),""))</f>
        <v/>
      </c>
      <c r="BH22" s="25" t="str">
        <f>IF($U22="","",IFERROR(INDEX(Referències!$H$5:$H$9,MATCH(IF(I22="",$U22,IFERROR(INDEX(Referències!$D$5:$D$9,SUMPRODUCT(MAX((($I$5:$I$504=I22)*($I$5:$I$504&lt;&gt;""))*(IFERROR(MATCH($U$5:$U$504,Referències!$D$5:$D$9,0),0))))),$U22)),Referències!$D$5:$D$9,0)),""))</f>
        <v/>
      </c>
      <c r="BI22" s="18" t="str">
        <f t="shared" si="5"/>
        <v/>
      </c>
      <c r="BJ22" s="26" t="str">
        <f t="shared" si="6"/>
        <v/>
      </c>
      <c r="BK22" s="52"/>
      <c r="BL22" s="27"/>
    </row>
    <row r="23" spans="1:64" ht="16.5" x14ac:dyDescent="0.3">
      <c r="A23" s="27"/>
      <c r="B23" s="27"/>
      <c r="C23" s="27"/>
      <c r="D23" s="27"/>
      <c r="E23" s="53"/>
      <c r="F23" s="28"/>
      <c r="G23" s="27"/>
      <c r="H23" s="52"/>
      <c r="I23" s="28"/>
      <c r="J23" s="27"/>
      <c r="K23" s="28"/>
      <c r="L23" s="28"/>
      <c r="M23" s="28"/>
      <c r="N23" s="64"/>
      <c r="O23" s="18" t="str">
        <f t="shared" si="0"/>
        <v/>
      </c>
      <c r="P23" s="29"/>
      <c r="Q23" s="30"/>
      <c r="R23" s="31"/>
      <c r="S23" s="32"/>
      <c r="T23" s="33"/>
      <c r="U23" s="18" t="str">
        <f t="shared" si="1"/>
        <v/>
      </c>
      <c r="V23" s="28"/>
      <c r="W23" s="51"/>
      <c r="X23" s="52"/>
      <c r="Y23" s="53"/>
      <c r="Z23" s="52"/>
      <c r="AA23" s="53"/>
      <c r="AB23" s="53"/>
      <c r="AC23" s="52"/>
      <c r="AD23" s="53"/>
      <c r="AE23" s="53"/>
      <c r="AF23" s="52"/>
      <c r="AG23" s="53"/>
      <c r="AH23" s="52"/>
      <c r="AI23" s="53"/>
      <c r="AJ23" s="53"/>
      <c r="AK23" s="54"/>
      <c r="AL23" s="52"/>
      <c r="AM23" s="52"/>
      <c r="AN23" s="52"/>
      <c r="AO23" s="52"/>
      <c r="AP23" s="52"/>
      <c r="AQ23" s="55"/>
      <c r="AR23" s="52"/>
      <c r="AS23" s="52"/>
      <c r="AT23" s="52"/>
      <c r="AU23" s="52"/>
      <c r="AV23" s="52"/>
      <c r="AW23" s="56"/>
      <c r="AX23" s="52"/>
      <c r="AY23" s="52"/>
      <c r="AZ23" s="52"/>
      <c r="BA23" s="52"/>
      <c r="BB23" s="52"/>
      <c r="BC23" s="25" t="str">
        <f t="shared" si="2"/>
        <v/>
      </c>
      <c r="BD23" s="25" t="str">
        <f t="shared" si="3"/>
        <v/>
      </c>
      <c r="BE23" s="25" t="str">
        <f t="shared" si="4"/>
        <v/>
      </c>
      <c r="BF23" s="25" t="str">
        <f>IF($U23="","",IFERROR(INDEX(Referències!$F$5:$F$9,MATCH(IF(I23="",$U23,IFERROR(INDEX(Referències!$D$5:$D$9,SUMPRODUCT(MAX((($I$5:$I$504=I23)*($I$5:$I$504&lt;&gt;""))*(IFERROR(MATCH($U$5:$U$504,Referències!$D$5:$D$9,0),0))))),$U23)),Referències!$D$5:$D$9,0)),""))</f>
        <v/>
      </c>
      <c r="BG23" s="25" t="str">
        <f>IF($U23="","",IFERROR(INDEX(Referències!$G$5:$G$9,MATCH(IF(I23="",$U23,IFERROR(INDEX(Referències!$D$5:$D$9,SUMPRODUCT(MAX((($I$5:$I$504=I23)*($I$5:$I$504&lt;&gt;""))*(IFERROR(MATCH($U$5:$U$504,Referències!$D$5:$D$9,0),0))))),$U23)),Referències!$D$5:$D$9,0)),""))</f>
        <v/>
      </c>
      <c r="BH23" s="25" t="str">
        <f>IF($U23="","",IFERROR(INDEX(Referències!$H$5:$H$9,MATCH(IF(I23="",$U23,IFERROR(INDEX(Referències!$D$5:$D$9,SUMPRODUCT(MAX((($I$5:$I$504=I23)*($I$5:$I$504&lt;&gt;""))*(IFERROR(MATCH($U$5:$U$504,Referències!$D$5:$D$9,0),0))))),$U23)),Referències!$D$5:$D$9,0)),""))</f>
        <v/>
      </c>
      <c r="BI23" s="18" t="str">
        <f t="shared" si="5"/>
        <v/>
      </c>
      <c r="BJ23" s="26" t="str">
        <f t="shared" si="6"/>
        <v/>
      </c>
      <c r="BK23" s="52"/>
      <c r="BL23" s="27"/>
    </row>
    <row r="24" spans="1:64" ht="16.5" x14ac:dyDescent="0.3">
      <c r="A24" s="27"/>
      <c r="B24" s="27"/>
      <c r="C24" s="27"/>
      <c r="D24" s="27"/>
      <c r="E24" s="53"/>
      <c r="F24" s="28"/>
      <c r="G24" s="27"/>
      <c r="H24" s="52"/>
      <c r="I24" s="28"/>
      <c r="J24" s="27"/>
      <c r="K24" s="28"/>
      <c r="L24" s="28"/>
      <c r="M24" s="28"/>
      <c r="N24" s="64"/>
      <c r="O24" s="18" t="str">
        <f t="shared" si="0"/>
        <v/>
      </c>
      <c r="P24" s="29"/>
      <c r="Q24" s="30"/>
      <c r="R24" s="31"/>
      <c r="S24" s="32"/>
      <c r="T24" s="33"/>
      <c r="U24" s="18" t="str">
        <f t="shared" si="1"/>
        <v/>
      </c>
      <c r="V24" s="28"/>
      <c r="W24" s="51"/>
      <c r="X24" s="52"/>
      <c r="Y24" s="53"/>
      <c r="Z24" s="52"/>
      <c r="AA24" s="53"/>
      <c r="AB24" s="53"/>
      <c r="AC24" s="52"/>
      <c r="AD24" s="53"/>
      <c r="AE24" s="53"/>
      <c r="AF24" s="52"/>
      <c r="AG24" s="53"/>
      <c r="AH24" s="52"/>
      <c r="AI24" s="53"/>
      <c r="AJ24" s="53"/>
      <c r="AK24" s="54"/>
      <c r="AL24" s="52"/>
      <c r="AM24" s="52"/>
      <c r="AN24" s="52"/>
      <c r="AO24" s="52"/>
      <c r="AP24" s="52"/>
      <c r="AQ24" s="55"/>
      <c r="AR24" s="52"/>
      <c r="AS24" s="52"/>
      <c r="AT24" s="52"/>
      <c r="AU24" s="52"/>
      <c r="AV24" s="52"/>
      <c r="AW24" s="56"/>
      <c r="AX24" s="52"/>
      <c r="AY24" s="52"/>
      <c r="AZ24" s="52"/>
      <c r="BA24" s="52"/>
      <c r="BB24" s="52"/>
      <c r="BC24" s="25" t="str">
        <f t="shared" si="2"/>
        <v/>
      </c>
      <c r="BD24" s="25" t="str">
        <f t="shared" si="3"/>
        <v/>
      </c>
      <c r="BE24" s="25" t="str">
        <f t="shared" si="4"/>
        <v/>
      </c>
      <c r="BF24" s="25" t="str">
        <f>IF($U24="","",IFERROR(INDEX(Referències!$F$5:$F$9,MATCH(IF(I24="",$U24,IFERROR(INDEX(Referències!$D$5:$D$9,SUMPRODUCT(MAX((($I$5:$I$504=I24)*($I$5:$I$504&lt;&gt;""))*(IFERROR(MATCH($U$5:$U$504,Referències!$D$5:$D$9,0),0))))),$U24)),Referències!$D$5:$D$9,0)),""))</f>
        <v/>
      </c>
      <c r="BG24" s="25" t="str">
        <f>IF($U24="","",IFERROR(INDEX(Referències!$G$5:$G$9,MATCH(IF(I24="",$U24,IFERROR(INDEX(Referències!$D$5:$D$9,SUMPRODUCT(MAX((($I$5:$I$504=I24)*($I$5:$I$504&lt;&gt;""))*(IFERROR(MATCH($U$5:$U$504,Referències!$D$5:$D$9,0),0))))),$U24)),Referències!$D$5:$D$9,0)),""))</f>
        <v/>
      </c>
      <c r="BH24" s="25" t="str">
        <f>IF($U24="","",IFERROR(INDEX(Referències!$H$5:$H$9,MATCH(IF(I24="",$U24,IFERROR(INDEX(Referències!$D$5:$D$9,SUMPRODUCT(MAX((($I$5:$I$504=I24)*($I$5:$I$504&lt;&gt;""))*(IFERROR(MATCH($U$5:$U$504,Referències!$D$5:$D$9,0),0))))),$U24)),Referències!$D$5:$D$9,0)),""))</f>
        <v/>
      </c>
      <c r="BI24" s="18" t="str">
        <f t="shared" si="5"/>
        <v/>
      </c>
      <c r="BJ24" s="26" t="str">
        <f t="shared" si="6"/>
        <v/>
      </c>
      <c r="BK24" s="52"/>
      <c r="BL24" s="27"/>
    </row>
    <row r="25" spans="1:64" ht="16.5" x14ac:dyDescent="0.3">
      <c r="A25" s="27"/>
      <c r="B25" s="27"/>
      <c r="C25" s="27"/>
      <c r="D25" s="27"/>
      <c r="E25" s="53"/>
      <c r="F25" s="28"/>
      <c r="G25" s="27"/>
      <c r="H25" s="52"/>
      <c r="I25" s="28"/>
      <c r="J25" s="27"/>
      <c r="K25" s="28"/>
      <c r="L25" s="28"/>
      <c r="M25" s="28"/>
      <c r="N25" s="64"/>
      <c r="O25" s="18" t="str">
        <f t="shared" si="0"/>
        <v/>
      </c>
      <c r="P25" s="29"/>
      <c r="Q25" s="30"/>
      <c r="R25" s="31"/>
      <c r="S25" s="32"/>
      <c r="T25" s="33"/>
      <c r="U25" s="18" t="str">
        <f t="shared" si="1"/>
        <v/>
      </c>
      <c r="V25" s="28"/>
      <c r="W25" s="51"/>
      <c r="X25" s="52"/>
      <c r="Y25" s="53"/>
      <c r="Z25" s="52"/>
      <c r="AA25" s="53"/>
      <c r="AB25" s="53"/>
      <c r="AC25" s="52"/>
      <c r="AD25" s="53"/>
      <c r="AE25" s="53"/>
      <c r="AF25" s="52"/>
      <c r="AG25" s="53"/>
      <c r="AH25" s="52"/>
      <c r="AI25" s="53"/>
      <c r="AJ25" s="53"/>
      <c r="AK25" s="54"/>
      <c r="AL25" s="52"/>
      <c r="AM25" s="52"/>
      <c r="AN25" s="52"/>
      <c r="AO25" s="52"/>
      <c r="AP25" s="52"/>
      <c r="AQ25" s="55"/>
      <c r="AR25" s="52"/>
      <c r="AS25" s="52"/>
      <c r="AT25" s="52"/>
      <c r="AU25" s="52"/>
      <c r="AV25" s="52"/>
      <c r="AW25" s="56"/>
      <c r="AX25" s="52"/>
      <c r="AY25" s="52"/>
      <c r="AZ25" s="52"/>
      <c r="BA25" s="52"/>
      <c r="BB25" s="52"/>
      <c r="BC25" s="25" t="str">
        <f t="shared" si="2"/>
        <v/>
      </c>
      <c r="BD25" s="25" t="str">
        <f t="shared" si="3"/>
        <v/>
      </c>
      <c r="BE25" s="25" t="str">
        <f t="shared" si="4"/>
        <v/>
      </c>
      <c r="BF25" s="25" t="str">
        <f>IF($U25="","",IFERROR(INDEX(Referències!$F$5:$F$9,MATCH(IF(I25="",$U25,IFERROR(INDEX(Referències!$D$5:$D$9,SUMPRODUCT(MAX((($I$5:$I$504=I25)*($I$5:$I$504&lt;&gt;""))*(IFERROR(MATCH($U$5:$U$504,Referències!$D$5:$D$9,0),0))))),$U25)),Referències!$D$5:$D$9,0)),""))</f>
        <v/>
      </c>
      <c r="BG25" s="25" t="str">
        <f>IF($U25="","",IFERROR(INDEX(Referències!$G$5:$G$9,MATCH(IF(I25="",$U25,IFERROR(INDEX(Referències!$D$5:$D$9,SUMPRODUCT(MAX((($I$5:$I$504=I25)*($I$5:$I$504&lt;&gt;""))*(IFERROR(MATCH($U$5:$U$504,Referències!$D$5:$D$9,0),0))))),$U25)),Referències!$D$5:$D$9,0)),""))</f>
        <v/>
      </c>
      <c r="BH25" s="25" t="str">
        <f>IF($U25="","",IFERROR(INDEX(Referències!$H$5:$H$9,MATCH(IF(I25="",$U25,IFERROR(INDEX(Referències!$D$5:$D$9,SUMPRODUCT(MAX((($I$5:$I$504=I25)*($I$5:$I$504&lt;&gt;""))*(IFERROR(MATCH($U$5:$U$504,Referències!$D$5:$D$9,0),0))))),$U25)),Referències!$D$5:$D$9,0)),""))</f>
        <v/>
      </c>
      <c r="BI25" s="18" t="str">
        <f t="shared" si="5"/>
        <v/>
      </c>
      <c r="BJ25" s="26" t="str">
        <f t="shared" si="6"/>
        <v/>
      </c>
      <c r="BK25" s="52"/>
      <c r="BL25" s="27"/>
    </row>
    <row r="26" spans="1:64" ht="16.5" x14ac:dyDescent="0.3">
      <c r="A26" s="27"/>
      <c r="B26" s="27"/>
      <c r="C26" s="27"/>
      <c r="D26" s="27"/>
      <c r="E26" s="53"/>
      <c r="F26" s="28"/>
      <c r="G26" s="27"/>
      <c r="H26" s="52"/>
      <c r="I26" s="28"/>
      <c r="J26" s="27"/>
      <c r="K26" s="28"/>
      <c r="L26" s="28"/>
      <c r="M26" s="28"/>
      <c r="N26" s="64"/>
      <c r="O26" s="18" t="str">
        <f t="shared" si="0"/>
        <v/>
      </c>
      <c r="P26" s="29"/>
      <c r="Q26" s="30"/>
      <c r="R26" s="31"/>
      <c r="S26" s="32"/>
      <c r="T26" s="33"/>
      <c r="U26" s="18" t="str">
        <f t="shared" si="1"/>
        <v/>
      </c>
      <c r="V26" s="28"/>
      <c r="W26" s="51"/>
      <c r="X26" s="52"/>
      <c r="Y26" s="53"/>
      <c r="Z26" s="52"/>
      <c r="AA26" s="53"/>
      <c r="AB26" s="53"/>
      <c r="AC26" s="52"/>
      <c r="AD26" s="53"/>
      <c r="AE26" s="53"/>
      <c r="AF26" s="52"/>
      <c r="AG26" s="53"/>
      <c r="AH26" s="52"/>
      <c r="AI26" s="53"/>
      <c r="AJ26" s="53"/>
      <c r="AK26" s="54"/>
      <c r="AL26" s="52"/>
      <c r="AM26" s="52"/>
      <c r="AN26" s="52"/>
      <c r="AO26" s="52"/>
      <c r="AP26" s="52"/>
      <c r="AQ26" s="55"/>
      <c r="AR26" s="52"/>
      <c r="AS26" s="52"/>
      <c r="AT26" s="52"/>
      <c r="AU26" s="52"/>
      <c r="AV26" s="52"/>
      <c r="AW26" s="56"/>
      <c r="AX26" s="52"/>
      <c r="AY26" s="52"/>
      <c r="AZ26" s="52"/>
      <c r="BA26" s="52"/>
      <c r="BB26" s="52"/>
      <c r="BC26" s="25" t="str">
        <f t="shared" si="2"/>
        <v/>
      </c>
      <c r="BD26" s="25" t="str">
        <f t="shared" si="3"/>
        <v/>
      </c>
      <c r="BE26" s="25" t="str">
        <f t="shared" si="4"/>
        <v/>
      </c>
      <c r="BF26" s="25" t="str">
        <f>IF($U26="","",IFERROR(INDEX(Referències!$F$5:$F$9,MATCH(IF(I26="",$U26,IFERROR(INDEX(Referències!$D$5:$D$9,SUMPRODUCT(MAX((($I$5:$I$504=I26)*($I$5:$I$504&lt;&gt;""))*(IFERROR(MATCH($U$5:$U$504,Referències!$D$5:$D$9,0),0))))),$U26)),Referències!$D$5:$D$9,0)),""))</f>
        <v/>
      </c>
      <c r="BG26" s="25" t="str">
        <f>IF($U26="","",IFERROR(INDEX(Referències!$G$5:$G$9,MATCH(IF(I26="",$U26,IFERROR(INDEX(Referències!$D$5:$D$9,SUMPRODUCT(MAX((($I$5:$I$504=I26)*($I$5:$I$504&lt;&gt;""))*(IFERROR(MATCH($U$5:$U$504,Referències!$D$5:$D$9,0),0))))),$U26)),Referències!$D$5:$D$9,0)),""))</f>
        <v/>
      </c>
      <c r="BH26" s="25" t="str">
        <f>IF($U26="","",IFERROR(INDEX(Referències!$H$5:$H$9,MATCH(IF(I26="",$U26,IFERROR(INDEX(Referències!$D$5:$D$9,SUMPRODUCT(MAX((($I$5:$I$504=I26)*($I$5:$I$504&lt;&gt;""))*(IFERROR(MATCH($U$5:$U$504,Referències!$D$5:$D$9,0),0))))),$U26)),Referències!$D$5:$D$9,0)),""))</f>
        <v/>
      </c>
      <c r="BI26" s="18" t="str">
        <f t="shared" si="5"/>
        <v/>
      </c>
      <c r="BJ26" s="26" t="str">
        <f t="shared" si="6"/>
        <v/>
      </c>
      <c r="BK26" s="52"/>
      <c r="BL26" s="27"/>
    </row>
    <row r="27" spans="1:64" ht="16.5" x14ac:dyDescent="0.3">
      <c r="A27" s="27"/>
      <c r="B27" s="27"/>
      <c r="C27" s="27"/>
      <c r="D27" s="27"/>
      <c r="E27" s="53"/>
      <c r="F27" s="28"/>
      <c r="G27" s="27"/>
      <c r="H27" s="52"/>
      <c r="I27" s="28"/>
      <c r="J27" s="27"/>
      <c r="K27" s="28"/>
      <c r="L27" s="28"/>
      <c r="M27" s="28"/>
      <c r="N27" s="64"/>
      <c r="O27" s="18" t="str">
        <f t="shared" si="0"/>
        <v/>
      </c>
      <c r="P27" s="29"/>
      <c r="Q27" s="30"/>
      <c r="R27" s="31"/>
      <c r="S27" s="32"/>
      <c r="T27" s="33"/>
      <c r="U27" s="18" t="str">
        <f t="shared" si="1"/>
        <v/>
      </c>
      <c r="V27" s="28"/>
      <c r="W27" s="51"/>
      <c r="X27" s="52"/>
      <c r="Y27" s="53"/>
      <c r="Z27" s="52"/>
      <c r="AA27" s="53"/>
      <c r="AB27" s="53"/>
      <c r="AC27" s="52"/>
      <c r="AD27" s="53"/>
      <c r="AE27" s="53"/>
      <c r="AF27" s="52"/>
      <c r="AG27" s="53"/>
      <c r="AH27" s="52"/>
      <c r="AI27" s="53"/>
      <c r="AJ27" s="53"/>
      <c r="AK27" s="54"/>
      <c r="AL27" s="52"/>
      <c r="AM27" s="52"/>
      <c r="AN27" s="52"/>
      <c r="AO27" s="52"/>
      <c r="AP27" s="52"/>
      <c r="AQ27" s="55"/>
      <c r="AR27" s="52"/>
      <c r="AS27" s="52"/>
      <c r="AT27" s="52"/>
      <c r="AU27" s="52"/>
      <c r="AV27" s="52"/>
      <c r="AW27" s="56"/>
      <c r="AX27" s="52"/>
      <c r="AY27" s="52"/>
      <c r="AZ27" s="52"/>
      <c r="BA27" s="52"/>
      <c r="BB27" s="52"/>
      <c r="BC27" s="25" t="str">
        <f t="shared" si="2"/>
        <v/>
      </c>
      <c r="BD27" s="25" t="str">
        <f t="shared" si="3"/>
        <v/>
      </c>
      <c r="BE27" s="25" t="str">
        <f t="shared" si="4"/>
        <v/>
      </c>
      <c r="BF27" s="25" t="str">
        <f>IF($U27="","",IFERROR(INDEX(Referències!$F$5:$F$9,MATCH(IF(I27="",$U27,IFERROR(INDEX(Referències!$D$5:$D$9,SUMPRODUCT(MAX((($I$5:$I$504=I27)*($I$5:$I$504&lt;&gt;""))*(IFERROR(MATCH($U$5:$U$504,Referències!$D$5:$D$9,0),0))))),$U27)),Referències!$D$5:$D$9,0)),""))</f>
        <v/>
      </c>
      <c r="BG27" s="25" t="str">
        <f>IF($U27="","",IFERROR(INDEX(Referències!$G$5:$G$9,MATCH(IF(I27="",$U27,IFERROR(INDEX(Referències!$D$5:$D$9,SUMPRODUCT(MAX((($I$5:$I$504=I27)*($I$5:$I$504&lt;&gt;""))*(IFERROR(MATCH($U$5:$U$504,Referències!$D$5:$D$9,0),0))))),$U27)),Referències!$D$5:$D$9,0)),""))</f>
        <v/>
      </c>
      <c r="BH27" s="25" t="str">
        <f>IF($U27="","",IFERROR(INDEX(Referències!$H$5:$H$9,MATCH(IF(I27="",$U27,IFERROR(INDEX(Referències!$D$5:$D$9,SUMPRODUCT(MAX((($I$5:$I$504=I27)*($I$5:$I$504&lt;&gt;""))*(IFERROR(MATCH($U$5:$U$504,Referències!$D$5:$D$9,0),0))))),$U27)),Referències!$D$5:$D$9,0)),""))</f>
        <v/>
      </c>
      <c r="BI27" s="18" t="str">
        <f t="shared" si="5"/>
        <v/>
      </c>
      <c r="BJ27" s="26" t="str">
        <f t="shared" si="6"/>
        <v/>
      </c>
      <c r="BK27" s="52"/>
      <c r="BL27" s="27"/>
    </row>
    <row r="28" spans="1:64" ht="16.5" x14ac:dyDescent="0.3">
      <c r="A28" s="27"/>
      <c r="B28" s="27"/>
      <c r="C28" s="27"/>
      <c r="D28" s="27"/>
      <c r="E28" s="53"/>
      <c r="F28" s="28"/>
      <c r="G28" s="27"/>
      <c r="H28" s="52"/>
      <c r="I28" s="28"/>
      <c r="J28" s="27"/>
      <c r="K28" s="28"/>
      <c r="L28" s="28"/>
      <c r="M28" s="28"/>
      <c r="N28" s="64"/>
      <c r="O28" s="18" t="str">
        <f t="shared" si="0"/>
        <v/>
      </c>
      <c r="P28" s="29"/>
      <c r="Q28" s="30"/>
      <c r="R28" s="31"/>
      <c r="S28" s="32"/>
      <c r="T28" s="33"/>
      <c r="U28" s="18" t="str">
        <f t="shared" si="1"/>
        <v/>
      </c>
      <c r="V28" s="28"/>
      <c r="W28" s="51"/>
      <c r="X28" s="52"/>
      <c r="Y28" s="53"/>
      <c r="Z28" s="52"/>
      <c r="AA28" s="53"/>
      <c r="AB28" s="53"/>
      <c r="AC28" s="52"/>
      <c r="AD28" s="53"/>
      <c r="AE28" s="53"/>
      <c r="AF28" s="52"/>
      <c r="AG28" s="53"/>
      <c r="AH28" s="52"/>
      <c r="AI28" s="53"/>
      <c r="AJ28" s="53"/>
      <c r="AK28" s="54"/>
      <c r="AL28" s="52"/>
      <c r="AM28" s="52"/>
      <c r="AN28" s="52"/>
      <c r="AO28" s="52"/>
      <c r="AP28" s="52"/>
      <c r="AQ28" s="55"/>
      <c r="AR28" s="52"/>
      <c r="AS28" s="52"/>
      <c r="AT28" s="52"/>
      <c r="AU28" s="52"/>
      <c r="AV28" s="52"/>
      <c r="AW28" s="56"/>
      <c r="AX28" s="52"/>
      <c r="AY28" s="52"/>
      <c r="AZ28" s="52"/>
      <c r="BA28" s="52"/>
      <c r="BB28" s="52"/>
      <c r="BC28" s="25" t="str">
        <f t="shared" si="2"/>
        <v/>
      </c>
      <c r="BD28" s="25" t="str">
        <f t="shared" si="3"/>
        <v/>
      </c>
      <c r="BE28" s="25" t="str">
        <f t="shared" si="4"/>
        <v/>
      </c>
      <c r="BF28" s="25" t="str">
        <f>IF($U28="","",IFERROR(INDEX(Referències!$F$5:$F$9,MATCH(IF(I28="",$U28,IFERROR(INDEX(Referències!$D$5:$D$9,SUMPRODUCT(MAX((($I$5:$I$504=I28)*($I$5:$I$504&lt;&gt;""))*(IFERROR(MATCH($U$5:$U$504,Referències!$D$5:$D$9,0),0))))),$U28)),Referències!$D$5:$D$9,0)),""))</f>
        <v/>
      </c>
      <c r="BG28" s="25" t="str">
        <f>IF($U28="","",IFERROR(INDEX(Referències!$G$5:$G$9,MATCH(IF(I28="",$U28,IFERROR(INDEX(Referències!$D$5:$D$9,SUMPRODUCT(MAX((($I$5:$I$504=I28)*($I$5:$I$504&lt;&gt;""))*(IFERROR(MATCH($U$5:$U$504,Referències!$D$5:$D$9,0),0))))),$U28)),Referències!$D$5:$D$9,0)),""))</f>
        <v/>
      </c>
      <c r="BH28" s="25" t="str">
        <f>IF($U28="","",IFERROR(INDEX(Referències!$H$5:$H$9,MATCH(IF(I28="",$U28,IFERROR(INDEX(Referències!$D$5:$D$9,SUMPRODUCT(MAX((($I$5:$I$504=I28)*($I$5:$I$504&lt;&gt;""))*(IFERROR(MATCH($U$5:$U$504,Referències!$D$5:$D$9,0),0))))),$U28)),Referències!$D$5:$D$9,0)),""))</f>
        <v/>
      </c>
      <c r="BI28" s="18" t="str">
        <f t="shared" si="5"/>
        <v/>
      </c>
      <c r="BJ28" s="26" t="str">
        <f t="shared" si="6"/>
        <v/>
      </c>
      <c r="BK28" s="52"/>
      <c r="BL28" s="27"/>
    </row>
    <row r="29" spans="1:64" ht="16.5" x14ac:dyDescent="0.3">
      <c r="A29" s="27"/>
      <c r="B29" s="27"/>
      <c r="C29" s="27"/>
      <c r="D29" s="27"/>
      <c r="E29" s="53"/>
      <c r="F29" s="28"/>
      <c r="G29" s="27"/>
      <c r="H29" s="52"/>
      <c r="I29" s="28"/>
      <c r="J29" s="27"/>
      <c r="K29" s="28"/>
      <c r="L29" s="28"/>
      <c r="M29" s="28"/>
      <c r="N29" s="64"/>
      <c r="O29" s="18" t="str">
        <f t="shared" si="0"/>
        <v/>
      </c>
      <c r="P29" s="29"/>
      <c r="Q29" s="30"/>
      <c r="R29" s="31"/>
      <c r="S29" s="32"/>
      <c r="T29" s="33"/>
      <c r="U29" s="18" t="str">
        <f t="shared" si="1"/>
        <v/>
      </c>
      <c r="V29" s="28"/>
      <c r="W29" s="51"/>
      <c r="X29" s="52"/>
      <c r="Y29" s="53"/>
      <c r="Z29" s="52"/>
      <c r="AA29" s="53"/>
      <c r="AB29" s="53"/>
      <c r="AC29" s="52"/>
      <c r="AD29" s="53"/>
      <c r="AE29" s="53"/>
      <c r="AF29" s="52"/>
      <c r="AG29" s="53"/>
      <c r="AH29" s="52"/>
      <c r="AI29" s="53"/>
      <c r="AJ29" s="53"/>
      <c r="AK29" s="54"/>
      <c r="AL29" s="52"/>
      <c r="AM29" s="52"/>
      <c r="AN29" s="52"/>
      <c r="AO29" s="52"/>
      <c r="AP29" s="52"/>
      <c r="AQ29" s="55"/>
      <c r="AR29" s="52"/>
      <c r="AS29" s="52"/>
      <c r="AT29" s="52"/>
      <c r="AU29" s="52"/>
      <c r="AV29" s="52"/>
      <c r="AW29" s="56"/>
      <c r="AX29" s="52"/>
      <c r="AY29" s="52"/>
      <c r="AZ29" s="52"/>
      <c r="BA29" s="52"/>
      <c r="BB29" s="52"/>
      <c r="BC29" s="25" t="str">
        <f t="shared" si="2"/>
        <v/>
      </c>
      <c r="BD29" s="25" t="str">
        <f t="shared" si="3"/>
        <v/>
      </c>
      <c r="BE29" s="25" t="str">
        <f t="shared" si="4"/>
        <v/>
      </c>
      <c r="BF29" s="25" t="str">
        <f>IF($U29="","",IFERROR(INDEX(Referències!$F$5:$F$9,MATCH(IF(I29="",$U29,IFERROR(INDEX(Referències!$D$5:$D$9,SUMPRODUCT(MAX((($I$5:$I$504=I29)*($I$5:$I$504&lt;&gt;""))*(IFERROR(MATCH($U$5:$U$504,Referències!$D$5:$D$9,0),0))))),$U29)),Referències!$D$5:$D$9,0)),""))</f>
        <v/>
      </c>
      <c r="BG29" s="25" t="str">
        <f>IF($U29="","",IFERROR(INDEX(Referències!$G$5:$G$9,MATCH(IF(I29="",$U29,IFERROR(INDEX(Referències!$D$5:$D$9,SUMPRODUCT(MAX((($I$5:$I$504=I29)*($I$5:$I$504&lt;&gt;""))*(IFERROR(MATCH($U$5:$U$504,Referències!$D$5:$D$9,0),0))))),$U29)),Referències!$D$5:$D$9,0)),""))</f>
        <v/>
      </c>
      <c r="BH29" s="25" t="str">
        <f>IF($U29="","",IFERROR(INDEX(Referències!$H$5:$H$9,MATCH(IF(I29="",$U29,IFERROR(INDEX(Referències!$D$5:$D$9,SUMPRODUCT(MAX((($I$5:$I$504=I29)*($I$5:$I$504&lt;&gt;""))*(IFERROR(MATCH($U$5:$U$504,Referències!$D$5:$D$9,0),0))))),$U29)),Referències!$D$5:$D$9,0)),""))</f>
        <v/>
      </c>
      <c r="BI29" s="18" t="str">
        <f t="shared" si="5"/>
        <v/>
      </c>
      <c r="BJ29" s="26" t="str">
        <f t="shared" si="6"/>
        <v/>
      </c>
      <c r="BK29" s="52"/>
      <c r="BL29" s="27"/>
    </row>
    <row r="30" spans="1:64" ht="16.5" x14ac:dyDescent="0.3">
      <c r="A30" s="27"/>
      <c r="B30" s="27"/>
      <c r="C30" s="27"/>
      <c r="D30" s="27"/>
      <c r="E30" s="53"/>
      <c r="F30" s="28"/>
      <c r="G30" s="27"/>
      <c r="H30" s="52"/>
      <c r="I30" s="28"/>
      <c r="J30" s="27"/>
      <c r="K30" s="28"/>
      <c r="L30" s="28"/>
      <c r="M30" s="28"/>
      <c r="N30" s="64"/>
      <c r="O30" s="18" t="str">
        <f t="shared" si="0"/>
        <v/>
      </c>
      <c r="P30" s="29"/>
      <c r="Q30" s="30"/>
      <c r="R30" s="31"/>
      <c r="S30" s="32"/>
      <c r="T30" s="33"/>
      <c r="U30" s="18" t="str">
        <f t="shared" si="1"/>
        <v/>
      </c>
      <c r="V30" s="28"/>
      <c r="W30" s="51"/>
      <c r="X30" s="52"/>
      <c r="Y30" s="53"/>
      <c r="Z30" s="52"/>
      <c r="AA30" s="53"/>
      <c r="AB30" s="53"/>
      <c r="AC30" s="52"/>
      <c r="AD30" s="53"/>
      <c r="AE30" s="53"/>
      <c r="AF30" s="52"/>
      <c r="AG30" s="53"/>
      <c r="AH30" s="52"/>
      <c r="AI30" s="53"/>
      <c r="AJ30" s="53"/>
      <c r="AK30" s="54"/>
      <c r="AL30" s="52"/>
      <c r="AM30" s="52"/>
      <c r="AN30" s="52"/>
      <c r="AO30" s="52"/>
      <c r="AP30" s="52"/>
      <c r="AQ30" s="55"/>
      <c r="AR30" s="52"/>
      <c r="AS30" s="52"/>
      <c r="AT30" s="52"/>
      <c r="AU30" s="52"/>
      <c r="AV30" s="52"/>
      <c r="AW30" s="56"/>
      <c r="AX30" s="52"/>
      <c r="AY30" s="52"/>
      <c r="AZ30" s="52"/>
      <c r="BA30" s="52"/>
      <c r="BB30" s="52"/>
      <c r="BC30" s="25" t="str">
        <f t="shared" si="2"/>
        <v/>
      </c>
      <c r="BD30" s="25" t="str">
        <f t="shared" si="3"/>
        <v/>
      </c>
      <c r="BE30" s="25" t="str">
        <f t="shared" si="4"/>
        <v/>
      </c>
      <c r="BF30" s="25" t="str">
        <f>IF($U30="","",IFERROR(INDEX(Referències!$F$5:$F$9,MATCH(IF(I30="",$U30,IFERROR(INDEX(Referències!$D$5:$D$9,SUMPRODUCT(MAX((($I$5:$I$504=I30)*($I$5:$I$504&lt;&gt;""))*(IFERROR(MATCH($U$5:$U$504,Referències!$D$5:$D$9,0),0))))),$U30)),Referències!$D$5:$D$9,0)),""))</f>
        <v/>
      </c>
      <c r="BG30" s="25" t="str">
        <f>IF($U30="","",IFERROR(INDEX(Referències!$G$5:$G$9,MATCH(IF(I30="",$U30,IFERROR(INDEX(Referències!$D$5:$D$9,SUMPRODUCT(MAX((($I$5:$I$504=I30)*($I$5:$I$504&lt;&gt;""))*(IFERROR(MATCH($U$5:$U$504,Referències!$D$5:$D$9,0),0))))),$U30)),Referències!$D$5:$D$9,0)),""))</f>
        <v/>
      </c>
      <c r="BH30" s="25" t="str">
        <f>IF($U30="","",IFERROR(INDEX(Referències!$H$5:$H$9,MATCH(IF(I30="",$U30,IFERROR(INDEX(Referències!$D$5:$D$9,SUMPRODUCT(MAX((($I$5:$I$504=I30)*($I$5:$I$504&lt;&gt;""))*(IFERROR(MATCH($U$5:$U$504,Referències!$D$5:$D$9,0),0))))),$U30)),Referències!$D$5:$D$9,0)),""))</f>
        <v/>
      </c>
      <c r="BI30" s="18" t="str">
        <f t="shared" si="5"/>
        <v/>
      </c>
      <c r="BJ30" s="26" t="str">
        <f t="shared" si="6"/>
        <v/>
      </c>
      <c r="BK30" s="52"/>
      <c r="BL30" s="27"/>
    </row>
    <row r="31" spans="1:64" ht="16.5" x14ac:dyDescent="0.3">
      <c r="A31" s="27"/>
      <c r="B31" s="27"/>
      <c r="C31" s="27"/>
      <c r="D31" s="27"/>
      <c r="E31" s="53"/>
      <c r="F31" s="28"/>
      <c r="G31" s="27"/>
      <c r="H31" s="52"/>
      <c r="I31" s="28"/>
      <c r="J31" s="27"/>
      <c r="K31" s="28"/>
      <c r="L31" s="28"/>
      <c r="M31" s="28"/>
      <c r="N31" s="64"/>
      <c r="O31" s="18" t="str">
        <f t="shared" si="0"/>
        <v/>
      </c>
      <c r="P31" s="29"/>
      <c r="Q31" s="30"/>
      <c r="R31" s="31"/>
      <c r="S31" s="32"/>
      <c r="T31" s="33"/>
      <c r="U31" s="18" t="str">
        <f t="shared" si="1"/>
        <v/>
      </c>
      <c r="V31" s="28"/>
      <c r="W31" s="51"/>
      <c r="X31" s="52"/>
      <c r="Y31" s="53"/>
      <c r="Z31" s="52"/>
      <c r="AA31" s="53"/>
      <c r="AB31" s="53"/>
      <c r="AC31" s="52"/>
      <c r="AD31" s="53"/>
      <c r="AE31" s="53"/>
      <c r="AF31" s="52"/>
      <c r="AG31" s="53"/>
      <c r="AH31" s="52"/>
      <c r="AI31" s="53"/>
      <c r="AJ31" s="53"/>
      <c r="AK31" s="54"/>
      <c r="AL31" s="52"/>
      <c r="AM31" s="52"/>
      <c r="AN31" s="52"/>
      <c r="AO31" s="52"/>
      <c r="AP31" s="52"/>
      <c r="AQ31" s="55"/>
      <c r="AR31" s="52"/>
      <c r="AS31" s="52"/>
      <c r="AT31" s="52"/>
      <c r="AU31" s="52"/>
      <c r="AV31" s="52"/>
      <c r="AW31" s="56"/>
      <c r="AX31" s="52"/>
      <c r="AY31" s="52"/>
      <c r="AZ31" s="52"/>
      <c r="BA31" s="52"/>
      <c r="BB31" s="52"/>
      <c r="BC31" s="25" t="str">
        <f t="shared" si="2"/>
        <v/>
      </c>
      <c r="BD31" s="25" t="str">
        <f t="shared" si="3"/>
        <v/>
      </c>
      <c r="BE31" s="25" t="str">
        <f t="shared" si="4"/>
        <v/>
      </c>
      <c r="BF31" s="25" t="str">
        <f>IF($U31="","",IFERROR(INDEX(Referències!$F$5:$F$9,MATCH(IF(I31="",$U31,IFERROR(INDEX(Referències!$D$5:$D$9,SUMPRODUCT(MAX((($I$5:$I$504=I31)*($I$5:$I$504&lt;&gt;""))*(IFERROR(MATCH($U$5:$U$504,Referències!$D$5:$D$9,0),0))))),$U31)),Referències!$D$5:$D$9,0)),""))</f>
        <v/>
      </c>
      <c r="BG31" s="25" t="str">
        <f>IF($U31="","",IFERROR(INDEX(Referències!$G$5:$G$9,MATCH(IF(I31="",$U31,IFERROR(INDEX(Referències!$D$5:$D$9,SUMPRODUCT(MAX((($I$5:$I$504=I31)*($I$5:$I$504&lt;&gt;""))*(IFERROR(MATCH($U$5:$U$504,Referències!$D$5:$D$9,0),0))))),$U31)),Referències!$D$5:$D$9,0)),""))</f>
        <v/>
      </c>
      <c r="BH31" s="25" t="str">
        <f>IF($U31="","",IFERROR(INDEX(Referències!$H$5:$H$9,MATCH(IF(I31="",$U31,IFERROR(INDEX(Referències!$D$5:$D$9,SUMPRODUCT(MAX((($I$5:$I$504=I31)*($I$5:$I$504&lt;&gt;""))*(IFERROR(MATCH($U$5:$U$504,Referències!$D$5:$D$9,0),0))))),$U31)),Referències!$D$5:$D$9,0)),""))</f>
        <v/>
      </c>
      <c r="BI31" s="18" t="str">
        <f t="shared" si="5"/>
        <v/>
      </c>
      <c r="BJ31" s="26" t="str">
        <f t="shared" si="6"/>
        <v/>
      </c>
      <c r="BK31" s="52"/>
      <c r="BL31" s="27"/>
    </row>
    <row r="32" spans="1:64" ht="16.5" x14ac:dyDescent="0.3">
      <c r="A32" s="27"/>
      <c r="B32" s="27"/>
      <c r="C32" s="27"/>
      <c r="D32" s="27"/>
      <c r="E32" s="53"/>
      <c r="F32" s="28"/>
      <c r="G32" s="27"/>
      <c r="H32" s="52"/>
      <c r="I32" s="28"/>
      <c r="J32" s="27"/>
      <c r="K32" s="28"/>
      <c r="L32" s="28"/>
      <c r="M32" s="28"/>
      <c r="N32" s="64"/>
      <c r="O32" s="18" t="str">
        <f t="shared" si="0"/>
        <v/>
      </c>
      <c r="P32" s="29"/>
      <c r="Q32" s="30"/>
      <c r="R32" s="31"/>
      <c r="S32" s="32"/>
      <c r="T32" s="33"/>
      <c r="U32" s="18" t="str">
        <f t="shared" si="1"/>
        <v/>
      </c>
      <c r="V32" s="28"/>
      <c r="W32" s="51"/>
      <c r="X32" s="52"/>
      <c r="Y32" s="53"/>
      <c r="Z32" s="52"/>
      <c r="AA32" s="53"/>
      <c r="AB32" s="53"/>
      <c r="AC32" s="52"/>
      <c r="AD32" s="53"/>
      <c r="AE32" s="53"/>
      <c r="AF32" s="52"/>
      <c r="AG32" s="53"/>
      <c r="AH32" s="52"/>
      <c r="AI32" s="53"/>
      <c r="AJ32" s="53"/>
      <c r="AK32" s="54"/>
      <c r="AL32" s="52"/>
      <c r="AM32" s="52"/>
      <c r="AN32" s="52"/>
      <c r="AO32" s="52"/>
      <c r="AP32" s="52"/>
      <c r="AQ32" s="55"/>
      <c r="AR32" s="52"/>
      <c r="AS32" s="52"/>
      <c r="AT32" s="52"/>
      <c r="AU32" s="52"/>
      <c r="AV32" s="52"/>
      <c r="AW32" s="56"/>
      <c r="AX32" s="52"/>
      <c r="AY32" s="52"/>
      <c r="AZ32" s="52"/>
      <c r="BA32" s="52"/>
      <c r="BB32" s="52"/>
      <c r="BC32" s="25" t="str">
        <f t="shared" si="2"/>
        <v/>
      </c>
      <c r="BD32" s="25" t="str">
        <f t="shared" si="3"/>
        <v/>
      </c>
      <c r="BE32" s="25" t="str">
        <f t="shared" si="4"/>
        <v/>
      </c>
      <c r="BF32" s="25" t="str">
        <f>IF($U32="","",IFERROR(INDEX(Referències!$F$5:$F$9,MATCH(IF(I32="",$U32,IFERROR(INDEX(Referències!$D$5:$D$9,SUMPRODUCT(MAX((($I$5:$I$504=I32)*($I$5:$I$504&lt;&gt;""))*(IFERROR(MATCH($U$5:$U$504,Referències!$D$5:$D$9,0),0))))),$U32)),Referències!$D$5:$D$9,0)),""))</f>
        <v/>
      </c>
      <c r="BG32" s="25" t="str">
        <f>IF($U32="","",IFERROR(INDEX(Referències!$G$5:$G$9,MATCH(IF(I32="",$U32,IFERROR(INDEX(Referències!$D$5:$D$9,SUMPRODUCT(MAX((($I$5:$I$504=I32)*($I$5:$I$504&lt;&gt;""))*(IFERROR(MATCH($U$5:$U$504,Referències!$D$5:$D$9,0),0))))),$U32)),Referències!$D$5:$D$9,0)),""))</f>
        <v/>
      </c>
      <c r="BH32" s="25" t="str">
        <f>IF($U32="","",IFERROR(INDEX(Referències!$H$5:$H$9,MATCH(IF(I32="",$U32,IFERROR(INDEX(Referències!$D$5:$D$9,SUMPRODUCT(MAX((($I$5:$I$504=I32)*($I$5:$I$504&lt;&gt;""))*(IFERROR(MATCH($U$5:$U$504,Referències!$D$5:$D$9,0),0))))),$U32)),Referències!$D$5:$D$9,0)),""))</f>
        <v/>
      </c>
      <c r="BI32" s="18" t="str">
        <f t="shared" si="5"/>
        <v/>
      </c>
      <c r="BJ32" s="26" t="str">
        <f t="shared" si="6"/>
        <v/>
      </c>
      <c r="BK32" s="52"/>
      <c r="BL32" s="27"/>
    </row>
    <row r="33" spans="1:64" ht="16.5" x14ac:dyDescent="0.3">
      <c r="A33" s="27"/>
      <c r="B33" s="27"/>
      <c r="C33" s="27"/>
      <c r="D33" s="27"/>
      <c r="E33" s="53"/>
      <c r="F33" s="28"/>
      <c r="G33" s="27"/>
      <c r="H33" s="52"/>
      <c r="I33" s="28"/>
      <c r="J33" s="27"/>
      <c r="K33" s="28"/>
      <c r="L33" s="28"/>
      <c r="M33" s="28"/>
      <c r="N33" s="64"/>
      <c r="O33" s="18" t="str">
        <f t="shared" si="0"/>
        <v/>
      </c>
      <c r="P33" s="29"/>
      <c r="Q33" s="30"/>
      <c r="R33" s="31"/>
      <c r="S33" s="32"/>
      <c r="T33" s="33"/>
      <c r="U33" s="18" t="str">
        <f t="shared" si="1"/>
        <v/>
      </c>
      <c r="V33" s="28"/>
      <c r="W33" s="51"/>
      <c r="X33" s="52"/>
      <c r="Y33" s="53"/>
      <c r="Z33" s="52"/>
      <c r="AA33" s="53"/>
      <c r="AB33" s="53"/>
      <c r="AC33" s="52"/>
      <c r="AD33" s="53"/>
      <c r="AE33" s="53"/>
      <c r="AF33" s="52"/>
      <c r="AG33" s="53"/>
      <c r="AH33" s="52"/>
      <c r="AI33" s="53"/>
      <c r="AJ33" s="53"/>
      <c r="AK33" s="54"/>
      <c r="AL33" s="52"/>
      <c r="AM33" s="52"/>
      <c r="AN33" s="52"/>
      <c r="AO33" s="52"/>
      <c r="AP33" s="52"/>
      <c r="AQ33" s="55"/>
      <c r="AR33" s="52"/>
      <c r="AS33" s="52"/>
      <c r="AT33" s="52"/>
      <c r="AU33" s="52"/>
      <c r="AV33" s="52"/>
      <c r="AW33" s="56"/>
      <c r="AX33" s="52"/>
      <c r="AY33" s="52"/>
      <c r="AZ33" s="52"/>
      <c r="BA33" s="52"/>
      <c r="BB33" s="52"/>
      <c r="BC33" s="25" t="str">
        <f t="shared" si="2"/>
        <v/>
      </c>
      <c r="BD33" s="25" t="str">
        <f t="shared" si="3"/>
        <v/>
      </c>
      <c r="BE33" s="25" t="str">
        <f t="shared" si="4"/>
        <v/>
      </c>
      <c r="BF33" s="25" t="str">
        <f>IF($U33="","",IFERROR(INDEX(Referències!$F$5:$F$9,MATCH(IF(I33="",$U33,IFERROR(INDEX(Referències!$D$5:$D$9,SUMPRODUCT(MAX((($I$5:$I$504=I33)*($I$5:$I$504&lt;&gt;""))*(IFERROR(MATCH($U$5:$U$504,Referències!$D$5:$D$9,0),0))))),$U33)),Referències!$D$5:$D$9,0)),""))</f>
        <v/>
      </c>
      <c r="BG33" s="25" t="str">
        <f>IF($U33="","",IFERROR(INDEX(Referències!$G$5:$G$9,MATCH(IF(I33="",$U33,IFERROR(INDEX(Referències!$D$5:$D$9,SUMPRODUCT(MAX((($I$5:$I$504=I33)*($I$5:$I$504&lt;&gt;""))*(IFERROR(MATCH($U$5:$U$504,Referències!$D$5:$D$9,0),0))))),$U33)),Referències!$D$5:$D$9,0)),""))</f>
        <v/>
      </c>
      <c r="BH33" s="25" t="str">
        <f>IF($U33="","",IFERROR(INDEX(Referències!$H$5:$H$9,MATCH(IF(I33="",$U33,IFERROR(INDEX(Referències!$D$5:$D$9,SUMPRODUCT(MAX((($I$5:$I$504=I33)*($I$5:$I$504&lt;&gt;""))*(IFERROR(MATCH($U$5:$U$504,Referències!$D$5:$D$9,0),0))))),$U33)),Referències!$D$5:$D$9,0)),""))</f>
        <v/>
      </c>
      <c r="BI33" s="18" t="str">
        <f t="shared" si="5"/>
        <v/>
      </c>
      <c r="BJ33" s="26" t="str">
        <f t="shared" si="6"/>
        <v/>
      </c>
      <c r="BK33" s="52"/>
      <c r="BL33" s="27"/>
    </row>
    <row r="34" spans="1:64" ht="16.5" x14ac:dyDescent="0.3">
      <c r="A34" s="27"/>
      <c r="B34" s="27"/>
      <c r="C34" s="27"/>
      <c r="D34" s="27"/>
      <c r="E34" s="53"/>
      <c r="F34" s="28"/>
      <c r="G34" s="27"/>
      <c r="H34" s="52"/>
      <c r="I34" s="28"/>
      <c r="J34" s="27"/>
      <c r="K34" s="28"/>
      <c r="L34" s="28"/>
      <c r="M34" s="28"/>
      <c r="N34" s="64"/>
      <c r="O34" s="18" t="str">
        <f t="shared" si="0"/>
        <v/>
      </c>
      <c r="P34" s="29"/>
      <c r="Q34" s="30"/>
      <c r="R34" s="31"/>
      <c r="S34" s="32"/>
      <c r="T34" s="33"/>
      <c r="U34" s="18" t="str">
        <f t="shared" si="1"/>
        <v/>
      </c>
      <c r="V34" s="28"/>
      <c r="W34" s="51"/>
      <c r="X34" s="52"/>
      <c r="Y34" s="53"/>
      <c r="Z34" s="52"/>
      <c r="AA34" s="53"/>
      <c r="AB34" s="53"/>
      <c r="AC34" s="52"/>
      <c r="AD34" s="53"/>
      <c r="AE34" s="53"/>
      <c r="AF34" s="52"/>
      <c r="AG34" s="53"/>
      <c r="AH34" s="52"/>
      <c r="AI34" s="53"/>
      <c r="AJ34" s="53"/>
      <c r="AK34" s="54"/>
      <c r="AL34" s="52"/>
      <c r="AM34" s="52"/>
      <c r="AN34" s="52"/>
      <c r="AO34" s="52"/>
      <c r="AP34" s="52"/>
      <c r="AQ34" s="55"/>
      <c r="AR34" s="52"/>
      <c r="AS34" s="52"/>
      <c r="AT34" s="52"/>
      <c r="AU34" s="52"/>
      <c r="AV34" s="52"/>
      <c r="AW34" s="56"/>
      <c r="AX34" s="52"/>
      <c r="AY34" s="52"/>
      <c r="AZ34" s="52"/>
      <c r="BA34" s="52"/>
      <c r="BB34" s="52"/>
      <c r="BC34" s="25" t="str">
        <f t="shared" si="2"/>
        <v/>
      </c>
      <c r="BD34" s="25" t="str">
        <f t="shared" si="3"/>
        <v/>
      </c>
      <c r="BE34" s="25" t="str">
        <f t="shared" si="4"/>
        <v/>
      </c>
      <c r="BF34" s="25" t="str">
        <f>IF($U34="","",IFERROR(INDEX(Referències!$F$5:$F$9,MATCH(IF(I34="",$U34,IFERROR(INDEX(Referències!$D$5:$D$9,SUMPRODUCT(MAX((($I$5:$I$504=I34)*($I$5:$I$504&lt;&gt;""))*(IFERROR(MATCH($U$5:$U$504,Referències!$D$5:$D$9,0),0))))),$U34)),Referències!$D$5:$D$9,0)),""))</f>
        <v/>
      </c>
      <c r="BG34" s="25" t="str">
        <f>IF($U34="","",IFERROR(INDEX(Referències!$G$5:$G$9,MATCH(IF(I34="",$U34,IFERROR(INDEX(Referències!$D$5:$D$9,SUMPRODUCT(MAX((($I$5:$I$504=I34)*($I$5:$I$504&lt;&gt;""))*(IFERROR(MATCH($U$5:$U$504,Referències!$D$5:$D$9,0),0))))),$U34)),Referències!$D$5:$D$9,0)),""))</f>
        <v/>
      </c>
      <c r="BH34" s="25" t="str">
        <f>IF($U34="","",IFERROR(INDEX(Referències!$H$5:$H$9,MATCH(IF(I34="",$U34,IFERROR(INDEX(Referències!$D$5:$D$9,SUMPRODUCT(MAX((($I$5:$I$504=I34)*($I$5:$I$504&lt;&gt;""))*(IFERROR(MATCH($U$5:$U$504,Referències!$D$5:$D$9,0),0))))),$U34)),Referències!$D$5:$D$9,0)),""))</f>
        <v/>
      </c>
      <c r="BI34" s="18" t="str">
        <f t="shared" si="5"/>
        <v/>
      </c>
      <c r="BJ34" s="26" t="str">
        <f t="shared" si="6"/>
        <v/>
      </c>
      <c r="BK34" s="52"/>
      <c r="BL34" s="27"/>
    </row>
    <row r="35" spans="1:64" ht="16.5" x14ac:dyDescent="0.3">
      <c r="A35" s="27"/>
      <c r="B35" s="27"/>
      <c r="C35" s="27"/>
      <c r="D35" s="27"/>
      <c r="E35" s="53"/>
      <c r="F35" s="28"/>
      <c r="G35" s="27"/>
      <c r="H35" s="52"/>
      <c r="I35" s="28"/>
      <c r="J35" s="27"/>
      <c r="K35" s="28"/>
      <c r="L35" s="28"/>
      <c r="M35" s="28"/>
      <c r="N35" s="64"/>
      <c r="O35" s="18" t="str">
        <f t="shared" si="0"/>
        <v/>
      </c>
      <c r="P35" s="29"/>
      <c r="Q35" s="30"/>
      <c r="R35" s="31"/>
      <c r="S35" s="32"/>
      <c r="T35" s="33"/>
      <c r="U35" s="18" t="str">
        <f t="shared" si="1"/>
        <v/>
      </c>
      <c r="V35" s="28"/>
      <c r="W35" s="51"/>
      <c r="X35" s="52"/>
      <c r="Y35" s="53"/>
      <c r="Z35" s="52"/>
      <c r="AA35" s="53"/>
      <c r="AB35" s="53"/>
      <c r="AC35" s="52"/>
      <c r="AD35" s="53"/>
      <c r="AE35" s="53"/>
      <c r="AF35" s="52"/>
      <c r="AG35" s="53"/>
      <c r="AH35" s="52"/>
      <c r="AI35" s="53"/>
      <c r="AJ35" s="53"/>
      <c r="AK35" s="54"/>
      <c r="AL35" s="52"/>
      <c r="AM35" s="52"/>
      <c r="AN35" s="52"/>
      <c r="AO35" s="52"/>
      <c r="AP35" s="52"/>
      <c r="AQ35" s="55"/>
      <c r="AR35" s="52"/>
      <c r="AS35" s="52"/>
      <c r="AT35" s="52"/>
      <c r="AU35" s="52"/>
      <c r="AV35" s="52"/>
      <c r="AW35" s="56"/>
      <c r="AX35" s="52"/>
      <c r="AY35" s="52"/>
      <c r="AZ35" s="52"/>
      <c r="BA35" s="52"/>
      <c r="BB35" s="52"/>
      <c r="BC35" s="25" t="str">
        <f t="shared" si="2"/>
        <v/>
      </c>
      <c r="BD35" s="25" t="str">
        <f t="shared" si="3"/>
        <v/>
      </c>
      <c r="BE35" s="25" t="str">
        <f t="shared" si="4"/>
        <v/>
      </c>
      <c r="BF35" s="25" t="str">
        <f>IF($U35="","",IFERROR(INDEX(Referències!$F$5:$F$9,MATCH(IF(I35="",$U35,IFERROR(INDEX(Referències!$D$5:$D$9,SUMPRODUCT(MAX((($I$5:$I$504=I35)*($I$5:$I$504&lt;&gt;""))*(IFERROR(MATCH($U$5:$U$504,Referències!$D$5:$D$9,0),0))))),$U35)),Referències!$D$5:$D$9,0)),""))</f>
        <v/>
      </c>
      <c r="BG35" s="25" t="str">
        <f>IF($U35="","",IFERROR(INDEX(Referències!$G$5:$G$9,MATCH(IF(I35="",$U35,IFERROR(INDEX(Referències!$D$5:$D$9,SUMPRODUCT(MAX((($I$5:$I$504=I35)*($I$5:$I$504&lt;&gt;""))*(IFERROR(MATCH($U$5:$U$504,Referències!$D$5:$D$9,0),0))))),$U35)),Referències!$D$5:$D$9,0)),""))</f>
        <v/>
      </c>
      <c r="BH35" s="25" t="str">
        <f>IF($U35="","",IFERROR(INDEX(Referències!$H$5:$H$9,MATCH(IF(I35="",$U35,IFERROR(INDEX(Referències!$D$5:$D$9,SUMPRODUCT(MAX((($I$5:$I$504=I35)*($I$5:$I$504&lt;&gt;""))*(IFERROR(MATCH($U$5:$U$504,Referències!$D$5:$D$9,0),0))))),$U35)),Referències!$D$5:$D$9,0)),""))</f>
        <v/>
      </c>
      <c r="BI35" s="18" t="str">
        <f t="shared" si="5"/>
        <v/>
      </c>
      <c r="BJ35" s="26" t="str">
        <f t="shared" si="6"/>
        <v/>
      </c>
      <c r="BK35" s="52"/>
      <c r="BL35" s="27"/>
    </row>
    <row r="36" spans="1:64" x14ac:dyDescent="0.25">
      <c r="A36" s="27"/>
      <c r="B36" s="27"/>
      <c r="C36" s="27"/>
      <c r="D36" s="27"/>
      <c r="E36" s="53"/>
      <c r="F36" s="28"/>
      <c r="G36" s="27"/>
      <c r="H36" s="52"/>
      <c r="I36" s="28"/>
      <c r="J36" s="27"/>
      <c r="K36" s="28"/>
      <c r="L36" s="28"/>
      <c r="M36" s="28"/>
      <c r="N36" s="52"/>
      <c r="O36" s="18" t="str">
        <f t="shared" si="0"/>
        <v/>
      </c>
      <c r="P36" s="29"/>
      <c r="Q36" s="30"/>
      <c r="R36" s="31"/>
      <c r="S36" s="32"/>
      <c r="T36" s="33"/>
      <c r="U36" s="18" t="str">
        <f t="shared" si="1"/>
        <v/>
      </c>
      <c r="V36" s="28"/>
      <c r="W36" s="51"/>
      <c r="X36" s="52"/>
      <c r="Y36" s="53"/>
      <c r="Z36" s="52"/>
      <c r="AA36" s="53"/>
      <c r="AB36" s="53"/>
      <c r="AC36" s="52"/>
      <c r="AD36" s="53"/>
      <c r="AE36" s="53"/>
      <c r="AF36" s="52"/>
      <c r="AG36" s="53"/>
      <c r="AH36" s="52"/>
      <c r="AI36" s="53"/>
      <c r="AJ36" s="53"/>
      <c r="AK36" s="54"/>
      <c r="AL36" s="52"/>
      <c r="AM36" s="52"/>
      <c r="AN36" s="52"/>
      <c r="AO36" s="52"/>
      <c r="AP36" s="52"/>
      <c r="AQ36" s="55"/>
      <c r="AR36" s="52"/>
      <c r="AS36" s="52"/>
      <c r="AT36" s="52"/>
      <c r="AU36" s="52"/>
      <c r="AV36" s="52"/>
      <c r="AW36" s="56"/>
      <c r="AX36" s="52"/>
      <c r="AY36" s="52"/>
      <c r="AZ36" s="52"/>
      <c r="BA36" s="52"/>
      <c r="BB36" s="52"/>
      <c r="BC36" s="25" t="str">
        <f t="shared" si="2"/>
        <v/>
      </c>
      <c r="BD36" s="25" t="str">
        <f t="shared" si="3"/>
        <v/>
      </c>
      <c r="BE36" s="25" t="str">
        <f t="shared" si="4"/>
        <v/>
      </c>
      <c r="BF36" s="25" t="str">
        <f>IF($U36="","",IFERROR(INDEX(Referències!$F$5:$F$9,MATCH(IF(I36="",$U36,IFERROR(INDEX(Referències!$D$5:$D$9,SUMPRODUCT(MAX((($I$5:$I$504=I36)*($I$5:$I$504&lt;&gt;""))*(IFERROR(MATCH($U$5:$U$504,Referències!$D$5:$D$9,0),0))))),$U36)),Referències!$D$5:$D$9,0)),""))</f>
        <v/>
      </c>
      <c r="BG36" s="25" t="str">
        <f>IF($U36="","",IFERROR(INDEX(Referències!$G$5:$G$9,MATCH(IF(I36="",$U36,IFERROR(INDEX(Referències!$D$5:$D$9,SUMPRODUCT(MAX((($I$5:$I$504=I36)*($I$5:$I$504&lt;&gt;""))*(IFERROR(MATCH($U$5:$U$504,Referències!$D$5:$D$9,0),0))))),$U36)),Referències!$D$5:$D$9,0)),""))</f>
        <v/>
      </c>
      <c r="BH36" s="25" t="str">
        <f>IF($U36="","",IFERROR(INDEX(Referències!$H$5:$H$9,MATCH(IF(I36="",$U36,IFERROR(INDEX(Referències!$D$5:$D$9,SUMPRODUCT(MAX((($I$5:$I$504=I36)*($I$5:$I$504&lt;&gt;""))*(IFERROR(MATCH($U$5:$U$504,Referències!$D$5:$D$9,0),0))))),$U36)),Referències!$D$5:$D$9,0)),""))</f>
        <v/>
      </c>
      <c r="BI36" s="18" t="str">
        <f t="shared" si="5"/>
        <v/>
      </c>
      <c r="BJ36" s="26" t="str">
        <f t="shared" si="6"/>
        <v/>
      </c>
      <c r="BK36" s="52"/>
      <c r="BL36" s="27"/>
    </row>
    <row r="37" spans="1:64" x14ac:dyDescent="0.25">
      <c r="A37" s="27"/>
      <c r="B37" s="27"/>
      <c r="C37" s="27"/>
      <c r="D37" s="27"/>
      <c r="E37" s="53"/>
      <c r="F37" s="28"/>
      <c r="G37" s="27"/>
      <c r="H37" s="52"/>
      <c r="I37" s="28"/>
      <c r="J37" s="27"/>
      <c r="K37" s="28"/>
      <c r="L37" s="28"/>
      <c r="M37" s="28"/>
      <c r="N37" s="52"/>
      <c r="O37" s="18" t="str">
        <f t="shared" si="0"/>
        <v/>
      </c>
      <c r="P37" s="29"/>
      <c r="Q37" s="30"/>
      <c r="R37" s="31"/>
      <c r="S37" s="32"/>
      <c r="T37" s="33"/>
      <c r="U37" s="18" t="str">
        <f t="shared" si="1"/>
        <v/>
      </c>
      <c r="V37" s="28"/>
      <c r="W37" s="51"/>
      <c r="X37" s="52"/>
      <c r="Y37" s="53"/>
      <c r="Z37" s="52"/>
      <c r="AA37" s="53"/>
      <c r="AB37" s="53"/>
      <c r="AC37" s="52"/>
      <c r="AD37" s="53"/>
      <c r="AE37" s="53"/>
      <c r="AF37" s="52"/>
      <c r="AG37" s="53"/>
      <c r="AH37" s="52"/>
      <c r="AI37" s="53"/>
      <c r="AJ37" s="53"/>
      <c r="AK37" s="54"/>
      <c r="AL37" s="52"/>
      <c r="AM37" s="52"/>
      <c r="AN37" s="52"/>
      <c r="AO37" s="52"/>
      <c r="AP37" s="52"/>
      <c r="AQ37" s="55"/>
      <c r="AR37" s="52"/>
      <c r="AS37" s="52"/>
      <c r="AT37" s="52"/>
      <c r="AU37" s="52"/>
      <c r="AV37" s="52"/>
      <c r="AW37" s="56"/>
      <c r="AX37" s="52"/>
      <c r="AY37" s="52"/>
      <c r="AZ37" s="52"/>
      <c r="BA37" s="52"/>
      <c r="BB37" s="52"/>
      <c r="BC37" s="25" t="str">
        <f t="shared" si="2"/>
        <v/>
      </c>
      <c r="BD37" s="25" t="str">
        <f t="shared" si="3"/>
        <v/>
      </c>
      <c r="BE37" s="25" t="str">
        <f t="shared" si="4"/>
        <v/>
      </c>
      <c r="BF37" s="25" t="str">
        <f>IF($U37="","",IFERROR(INDEX(Referències!$F$5:$F$9,MATCH(IF(I37="",$U37,IFERROR(INDEX(Referències!$D$5:$D$9,SUMPRODUCT(MAX((($I$5:$I$504=I37)*($I$5:$I$504&lt;&gt;""))*(IFERROR(MATCH($U$5:$U$504,Referències!$D$5:$D$9,0),0))))),$U37)),Referències!$D$5:$D$9,0)),""))</f>
        <v/>
      </c>
      <c r="BG37" s="25" t="str">
        <f>IF($U37="","",IFERROR(INDEX(Referències!$G$5:$G$9,MATCH(IF(I37="",$U37,IFERROR(INDEX(Referències!$D$5:$D$9,SUMPRODUCT(MAX((($I$5:$I$504=I37)*($I$5:$I$504&lt;&gt;""))*(IFERROR(MATCH($U$5:$U$504,Referències!$D$5:$D$9,0),0))))),$U37)),Referències!$D$5:$D$9,0)),""))</f>
        <v/>
      </c>
      <c r="BH37" s="25" t="str">
        <f>IF($U37="","",IFERROR(INDEX(Referències!$H$5:$H$9,MATCH(IF(I37="",$U37,IFERROR(INDEX(Referències!$D$5:$D$9,SUMPRODUCT(MAX((($I$5:$I$504=I37)*($I$5:$I$504&lt;&gt;""))*(IFERROR(MATCH($U$5:$U$504,Referències!$D$5:$D$9,0),0))))),$U37)),Referències!$D$5:$D$9,0)),""))</f>
        <v/>
      </c>
      <c r="BI37" s="18" t="str">
        <f t="shared" si="5"/>
        <v/>
      </c>
      <c r="BJ37" s="26" t="str">
        <f t="shared" si="6"/>
        <v/>
      </c>
      <c r="BK37" s="52"/>
      <c r="BL37" s="27"/>
    </row>
    <row r="38" spans="1:64" x14ac:dyDescent="0.25">
      <c r="A38" s="27"/>
      <c r="B38" s="27"/>
      <c r="C38" s="27"/>
      <c r="D38" s="27"/>
      <c r="E38" s="53"/>
      <c r="F38" s="28"/>
      <c r="G38" s="27"/>
      <c r="H38" s="52"/>
      <c r="I38" s="28"/>
      <c r="J38" s="27"/>
      <c r="K38" s="28"/>
      <c r="L38" s="28"/>
      <c r="M38" s="28"/>
      <c r="N38" s="52"/>
      <c r="O38" s="18" t="str">
        <f t="shared" si="0"/>
        <v/>
      </c>
      <c r="P38" s="29"/>
      <c r="Q38" s="30"/>
      <c r="R38" s="31"/>
      <c r="S38" s="32"/>
      <c r="T38" s="33"/>
      <c r="U38" s="18" t="str">
        <f t="shared" si="1"/>
        <v/>
      </c>
      <c r="V38" s="28"/>
      <c r="W38" s="51"/>
      <c r="X38" s="52"/>
      <c r="Y38" s="53"/>
      <c r="Z38" s="52"/>
      <c r="AA38" s="53"/>
      <c r="AB38" s="53"/>
      <c r="AC38" s="52"/>
      <c r="AD38" s="53"/>
      <c r="AE38" s="53"/>
      <c r="AF38" s="52"/>
      <c r="AG38" s="53"/>
      <c r="AH38" s="52"/>
      <c r="AI38" s="53"/>
      <c r="AJ38" s="53"/>
      <c r="AK38" s="54"/>
      <c r="AL38" s="52"/>
      <c r="AM38" s="52"/>
      <c r="AN38" s="52"/>
      <c r="AO38" s="52"/>
      <c r="AP38" s="52"/>
      <c r="AQ38" s="55"/>
      <c r="AR38" s="52"/>
      <c r="AS38" s="52"/>
      <c r="AT38" s="52"/>
      <c r="AU38" s="52"/>
      <c r="AV38" s="52"/>
      <c r="AW38" s="56"/>
      <c r="AX38" s="52"/>
      <c r="AY38" s="52"/>
      <c r="AZ38" s="52"/>
      <c r="BA38" s="52"/>
      <c r="BB38" s="52"/>
      <c r="BC38" s="25" t="str">
        <f t="shared" si="2"/>
        <v/>
      </c>
      <c r="BD38" s="25" t="str">
        <f t="shared" si="3"/>
        <v/>
      </c>
      <c r="BE38" s="25" t="str">
        <f t="shared" si="4"/>
        <v/>
      </c>
      <c r="BF38" s="25" t="str">
        <f>IF($U38="","",IFERROR(INDEX(Referències!$F$5:$F$9,MATCH(IF(I38="",$U38,IFERROR(INDEX(Referències!$D$5:$D$9,SUMPRODUCT(MAX((($I$5:$I$504=I38)*($I$5:$I$504&lt;&gt;""))*(IFERROR(MATCH($U$5:$U$504,Referències!$D$5:$D$9,0),0))))),$U38)),Referències!$D$5:$D$9,0)),""))</f>
        <v/>
      </c>
      <c r="BG38" s="25" t="str">
        <f>IF($U38="","",IFERROR(INDEX(Referències!$G$5:$G$9,MATCH(IF(I38="",$U38,IFERROR(INDEX(Referències!$D$5:$D$9,SUMPRODUCT(MAX((($I$5:$I$504=I38)*($I$5:$I$504&lt;&gt;""))*(IFERROR(MATCH($U$5:$U$504,Referències!$D$5:$D$9,0),0))))),$U38)),Referències!$D$5:$D$9,0)),""))</f>
        <v/>
      </c>
      <c r="BH38" s="25" t="str">
        <f>IF($U38="","",IFERROR(INDEX(Referències!$H$5:$H$9,MATCH(IF(I38="",$U38,IFERROR(INDEX(Referències!$D$5:$D$9,SUMPRODUCT(MAX((($I$5:$I$504=I38)*($I$5:$I$504&lt;&gt;""))*(IFERROR(MATCH($U$5:$U$504,Referències!$D$5:$D$9,0),0))))),$U38)),Referències!$D$5:$D$9,0)),""))</f>
        <v/>
      </c>
      <c r="BI38" s="18" t="str">
        <f t="shared" si="5"/>
        <v/>
      </c>
      <c r="BJ38" s="26" t="str">
        <f t="shared" si="6"/>
        <v/>
      </c>
      <c r="BK38" s="52"/>
      <c r="BL38" s="27"/>
    </row>
    <row r="39" spans="1:64" x14ac:dyDescent="0.25">
      <c r="A39" s="27"/>
      <c r="B39" s="27"/>
      <c r="C39" s="27"/>
      <c r="D39" s="27"/>
      <c r="E39" s="53"/>
      <c r="F39" s="28"/>
      <c r="G39" s="27"/>
      <c r="H39" s="52"/>
      <c r="I39" s="28"/>
      <c r="J39" s="27"/>
      <c r="K39" s="28"/>
      <c r="L39" s="28"/>
      <c r="M39" s="28"/>
      <c r="N39" s="52"/>
      <c r="O39" s="18" t="str">
        <f t="shared" si="0"/>
        <v/>
      </c>
      <c r="P39" s="29"/>
      <c r="Q39" s="30"/>
      <c r="R39" s="31"/>
      <c r="S39" s="32"/>
      <c r="T39" s="33"/>
      <c r="U39" s="18" t="str">
        <f t="shared" si="1"/>
        <v/>
      </c>
      <c r="V39" s="28"/>
      <c r="W39" s="51"/>
      <c r="X39" s="52"/>
      <c r="Y39" s="53"/>
      <c r="Z39" s="52"/>
      <c r="AA39" s="53"/>
      <c r="AB39" s="53"/>
      <c r="AC39" s="52"/>
      <c r="AD39" s="53"/>
      <c r="AE39" s="53"/>
      <c r="AF39" s="52"/>
      <c r="AG39" s="53"/>
      <c r="AH39" s="52"/>
      <c r="AI39" s="53"/>
      <c r="AJ39" s="53"/>
      <c r="AK39" s="54"/>
      <c r="AL39" s="52"/>
      <c r="AM39" s="52"/>
      <c r="AN39" s="52"/>
      <c r="AO39" s="52"/>
      <c r="AP39" s="52"/>
      <c r="AQ39" s="55"/>
      <c r="AR39" s="52"/>
      <c r="AS39" s="52"/>
      <c r="AT39" s="52"/>
      <c r="AU39" s="52"/>
      <c r="AV39" s="52"/>
      <c r="AW39" s="56"/>
      <c r="AX39" s="52"/>
      <c r="AY39" s="52"/>
      <c r="AZ39" s="52"/>
      <c r="BA39" s="52"/>
      <c r="BB39" s="52"/>
      <c r="BC39" s="25" t="str">
        <f t="shared" si="2"/>
        <v/>
      </c>
      <c r="BD39" s="25" t="str">
        <f t="shared" si="3"/>
        <v/>
      </c>
      <c r="BE39" s="25" t="str">
        <f t="shared" si="4"/>
        <v/>
      </c>
      <c r="BF39" s="25" t="str">
        <f>IF($U39="","",IFERROR(INDEX(Referències!$F$5:$F$9,MATCH(IF(I39="",$U39,IFERROR(INDEX(Referències!$D$5:$D$9,SUMPRODUCT(MAX((($I$5:$I$504=I39)*($I$5:$I$504&lt;&gt;""))*(IFERROR(MATCH($U$5:$U$504,Referències!$D$5:$D$9,0),0))))),$U39)),Referències!$D$5:$D$9,0)),""))</f>
        <v/>
      </c>
      <c r="BG39" s="25" t="str">
        <f>IF($U39="","",IFERROR(INDEX(Referències!$G$5:$G$9,MATCH(IF(I39="",$U39,IFERROR(INDEX(Referències!$D$5:$D$9,SUMPRODUCT(MAX((($I$5:$I$504=I39)*($I$5:$I$504&lt;&gt;""))*(IFERROR(MATCH($U$5:$U$504,Referències!$D$5:$D$9,0),0))))),$U39)),Referències!$D$5:$D$9,0)),""))</f>
        <v/>
      </c>
      <c r="BH39" s="25" t="str">
        <f>IF($U39="","",IFERROR(INDEX(Referències!$H$5:$H$9,MATCH(IF(I39="",$U39,IFERROR(INDEX(Referències!$D$5:$D$9,SUMPRODUCT(MAX((($I$5:$I$504=I39)*($I$5:$I$504&lt;&gt;""))*(IFERROR(MATCH($U$5:$U$504,Referències!$D$5:$D$9,0),0))))),$U39)),Referències!$D$5:$D$9,0)),""))</f>
        <v/>
      </c>
      <c r="BI39" s="18" t="str">
        <f t="shared" si="5"/>
        <v/>
      </c>
      <c r="BJ39" s="26" t="str">
        <f t="shared" si="6"/>
        <v/>
      </c>
      <c r="BK39" s="52"/>
      <c r="BL39" s="27"/>
    </row>
    <row r="40" spans="1:64" x14ac:dyDescent="0.25">
      <c r="A40" s="27"/>
      <c r="B40" s="27"/>
      <c r="C40" s="27"/>
      <c r="D40" s="27"/>
      <c r="E40" s="53"/>
      <c r="F40" s="28"/>
      <c r="G40" s="27"/>
      <c r="H40" s="52"/>
      <c r="I40" s="28"/>
      <c r="J40" s="27"/>
      <c r="K40" s="28"/>
      <c r="L40" s="28"/>
      <c r="M40" s="28"/>
      <c r="N40" s="52"/>
      <c r="O40" s="18" t="str">
        <f t="shared" si="0"/>
        <v/>
      </c>
      <c r="P40" s="29"/>
      <c r="Q40" s="30"/>
      <c r="R40" s="31"/>
      <c r="S40" s="32"/>
      <c r="T40" s="33"/>
      <c r="U40" s="18" t="str">
        <f t="shared" si="1"/>
        <v/>
      </c>
      <c r="V40" s="28"/>
      <c r="W40" s="51"/>
      <c r="X40" s="52"/>
      <c r="Y40" s="53"/>
      <c r="Z40" s="52"/>
      <c r="AA40" s="53"/>
      <c r="AB40" s="53"/>
      <c r="AC40" s="52"/>
      <c r="AD40" s="53"/>
      <c r="AE40" s="53"/>
      <c r="AF40" s="52"/>
      <c r="AG40" s="53"/>
      <c r="AH40" s="52"/>
      <c r="AI40" s="53"/>
      <c r="AJ40" s="53"/>
      <c r="AK40" s="54"/>
      <c r="AL40" s="52"/>
      <c r="AM40" s="52"/>
      <c r="AN40" s="52"/>
      <c r="AO40" s="52"/>
      <c r="AP40" s="52"/>
      <c r="AQ40" s="55"/>
      <c r="AR40" s="52"/>
      <c r="AS40" s="52"/>
      <c r="AT40" s="52"/>
      <c r="AU40" s="52"/>
      <c r="AV40" s="52"/>
      <c r="AW40" s="56"/>
      <c r="AX40" s="52"/>
      <c r="AY40" s="52"/>
      <c r="AZ40" s="52"/>
      <c r="BA40" s="52"/>
      <c r="BB40" s="52"/>
      <c r="BC40" s="25" t="str">
        <f t="shared" si="2"/>
        <v/>
      </c>
      <c r="BD40" s="25" t="str">
        <f t="shared" si="3"/>
        <v/>
      </c>
      <c r="BE40" s="25" t="str">
        <f t="shared" si="4"/>
        <v/>
      </c>
      <c r="BF40" s="25" t="str">
        <f>IF($U40="","",IFERROR(INDEX(Referències!$F$5:$F$9,MATCH(IF(I40="",$U40,IFERROR(INDEX(Referències!$D$5:$D$9,SUMPRODUCT(MAX((($I$5:$I$504=I40)*($I$5:$I$504&lt;&gt;""))*(IFERROR(MATCH($U$5:$U$504,Referències!$D$5:$D$9,0),0))))),$U40)),Referències!$D$5:$D$9,0)),""))</f>
        <v/>
      </c>
      <c r="BG40" s="25" t="str">
        <f>IF($U40="","",IFERROR(INDEX(Referències!$G$5:$G$9,MATCH(IF(I40="",$U40,IFERROR(INDEX(Referències!$D$5:$D$9,SUMPRODUCT(MAX((($I$5:$I$504=I40)*($I$5:$I$504&lt;&gt;""))*(IFERROR(MATCH($U$5:$U$504,Referències!$D$5:$D$9,0),0))))),$U40)),Referències!$D$5:$D$9,0)),""))</f>
        <v/>
      </c>
      <c r="BH40" s="25" t="str">
        <f>IF($U40="","",IFERROR(INDEX(Referències!$H$5:$H$9,MATCH(IF(I40="",$U40,IFERROR(INDEX(Referències!$D$5:$D$9,SUMPRODUCT(MAX((($I$5:$I$504=I40)*($I$5:$I$504&lt;&gt;""))*(IFERROR(MATCH($U$5:$U$504,Referències!$D$5:$D$9,0),0))))),$U40)),Referències!$D$5:$D$9,0)),""))</f>
        <v/>
      </c>
      <c r="BI40" s="18" t="str">
        <f t="shared" si="5"/>
        <v/>
      </c>
      <c r="BJ40" s="26" t="str">
        <f t="shared" si="6"/>
        <v/>
      </c>
      <c r="BK40" s="52"/>
      <c r="BL40" s="27"/>
    </row>
    <row r="41" spans="1:64" x14ac:dyDescent="0.25">
      <c r="A41" s="27"/>
      <c r="B41" s="27"/>
      <c r="C41" s="27"/>
      <c r="D41" s="27"/>
      <c r="E41" s="53"/>
      <c r="F41" s="28"/>
      <c r="G41" s="27"/>
      <c r="H41" s="52"/>
      <c r="I41" s="28"/>
      <c r="J41" s="27"/>
      <c r="K41" s="28"/>
      <c r="L41" s="28"/>
      <c r="M41" s="28"/>
      <c r="N41" s="52"/>
      <c r="O41" s="18" t="str">
        <f t="shared" si="0"/>
        <v/>
      </c>
      <c r="P41" s="29"/>
      <c r="Q41" s="30"/>
      <c r="R41" s="31"/>
      <c r="S41" s="32"/>
      <c r="T41" s="33"/>
      <c r="U41" s="18" t="str">
        <f t="shared" si="1"/>
        <v/>
      </c>
      <c r="V41" s="28"/>
      <c r="W41" s="51"/>
      <c r="X41" s="52"/>
      <c r="Y41" s="53"/>
      <c r="Z41" s="52"/>
      <c r="AA41" s="53"/>
      <c r="AB41" s="53"/>
      <c r="AC41" s="52"/>
      <c r="AD41" s="53"/>
      <c r="AE41" s="53"/>
      <c r="AF41" s="52"/>
      <c r="AG41" s="53"/>
      <c r="AH41" s="52"/>
      <c r="AI41" s="53"/>
      <c r="AJ41" s="53"/>
      <c r="AK41" s="54"/>
      <c r="AL41" s="52"/>
      <c r="AM41" s="52"/>
      <c r="AN41" s="52"/>
      <c r="AO41" s="52"/>
      <c r="AP41" s="52"/>
      <c r="AQ41" s="55"/>
      <c r="AR41" s="52"/>
      <c r="AS41" s="52"/>
      <c r="AT41" s="52"/>
      <c r="AU41" s="52"/>
      <c r="AV41" s="52"/>
      <c r="AW41" s="56"/>
      <c r="AX41" s="52"/>
      <c r="AY41" s="52"/>
      <c r="AZ41" s="52"/>
      <c r="BA41" s="52"/>
      <c r="BB41" s="52"/>
      <c r="BC41" s="25" t="str">
        <f t="shared" si="2"/>
        <v/>
      </c>
      <c r="BD41" s="25" t="str">
        <f t="shared" si="3"/>
        <v/>
      </c>
      <c r="BE41" s="25" t="str">
        <f t="shared" si="4"/>
        <v/>
      </c>
      <c r="BF41" s="25" t="str">
        <f>IF($U41="","",IFERROR(INDEX(Referències!$F$5:$F$9,MATCH(IF(I41="",$U41,IFERROR(INDEX(Referències!$D$5:$D$9,SUMPRODUCT(MAX((($I$5:$I$504=I41)*($I$5:$I$504&lt;&gt;""))*(IFERROR(MATCH($U$5:$U$504,Referències!$D$5:$D$9,0),0))))),$U41)),Referències!$D$5:$D$9,0)),""))</f>
        <v/>
      </c>
      <c r="BG41" s="25" t="str">
        <f>IF($U41="","",IFERROR(INDEX(Referències!$G$5:$G$9,MATCH(IF(I41="",$U41,IFERROR(INDEX(Referències!$D$5:$D$9,SUMPRODUCT(MAX((($I$5:$I$504=I41)*($I$5:$I$504&lt;&gt;""))*(IFERROR(MATCH($U$5:$U$504,Referències!$D$5:$D$9,0),0))))),$U41)),Referències!$D$5:$D$9,0)),""))</f>
        <v/>
      </c>
      <c r="BH41" s="25" t="str">
        <f>IF($U41="","",IFERROR(INDEX(Referències!$H$5:$H$9,MATCH(IF(I41="",$U41,IFERROR(INDEX(Referències!$D$5:$D$9,SUMPRODUCT(MAX((($I$5:$I$504=I41)*($I$5:$I$504&lt;&gt;""))*(IFERROR(MATCH($U$5:$U$504,Referències!$D$5:$D$9,0),0))))),$U41)),Referències!$D$5:$D$9,0)),""))</f>
        <v/>
      </c>
      <c r="BI41" s="18" t="str">
        <f t="shared" si="5"/>
        <v/>
      </c>
      <c r="BJ41" s="26" t="str">
        <f t="shared" si="6"/>
        <v/>
      </c>
      <c r="BK41" s="52"/>
      <c r="BL41" s="27"/>
    </row>
    <row r="42" spans="1:64" x14ac:dyDescent="0.25">
      <c r="A42" s="27"/>
      <c r="B42" s="27"/>
      <c r="C42" s="27"/>
      <c r="D42" s="27"/>
      <c r="E42" s="53"/>
      <c r="F42" s="28"/>
      <c r="G42" s="27"/>
      <c r="H42" s="52"/>
      <c r="I42" s="28"/>
      <c r="J42" s="27"/>
      <c r="K42" s="28"/>
      <c r="L42" s="28"/>
      <c r="M42" s="28"/>
      <c r="N42" s="52"/>
      <c r="O42" s="18" t="str">
        <f t="shared" si="0"/>
        <v/>
      </c>
      <c r="P42" s="29"/>
      <c r="Q42" s="30"/>
      <c r="R42" s="31"/>
      <c r="S42" s="32"/>
      <c r="T42" s="33"/>
      <c r="U42" s="18" t="str">
        <f t="shared" si="1"/>
        <v/>
      </c>
      <c r="V42" s="28"/>
      <c r="W42" s="51"/>
      <c r="X42" s="52"/>
      <c r="Y42" s="53"/>
      <c r="Z42" s="52"/>
      <c r="AA42" s="53"/>
      <c r="AB42" s="53"/>
      <c r="AC42" s="52"/>
      <c r="AD42" s="53"/>
      <c r="AE42" s="53"/>
      <c r="AF42" s="52"/>
      <c r="AG42" s="53"/>
      <c r="AH42" s="52"/>
      <c r="AI42" s="53"/>
      <c r="AJ42" s="53"/>
      <c r="AK42" s="54"/>
      <c r="AL42" s="52"/>
      <c r="AM42" s="52"/>
      <c r="AN42" s="52"/>
      <c r="AO42" s="52"/>
      <c r="AP42" s="52"/>
      <c r="AQ42" s="55"/>
      <c r="AR42" s="52"/>
      <c r="AS42" s="52"/>
      <c r="AT42" s="52"/>
      <c r="AU42" s="52"/>
      <c r="AV42" s="52"/>
      <c r="AW42" s="56"/>
      <c r="AX42" s="52"/>
      <c r="AY42" s="52"/>
      <c r="AZ42" s="52"/>
      <c r="BA42" s="52"/>
      <c r="BB42" s="52"/>
      <c r="BC42" s="25" t="str">
        <f t="shared" si="2"/>
        <v/>
      </c>
      <c r="BD42" s="25" t="str">
        <f t="shared" si="3"/>
        <v/>
      </c>
      <c r="BE42" s="25" t="str">
        <f t="shared" si="4"/>
        <v/>
      </c>
      <c r="BF42" s="25" t="str">
        <f>IF($U42="","",IFERROR(INDEX(Referències!$F$5:$F$9,MATCH(IF(I42="",$U42,IFERROR(INDEX(Referències!$D$5:$D$9,SUMPRODUCT(MAX((($I$5:$I$504=I42)*($I$5:$I$504&lt;&gt;""))*(IFERROR(MATCH($U$5:$U$504,Referències!$D$5:$D$9,0),0))))),$U42)),Referències!$D$5:$D$9,0)),""))</f>
        <v/>
      </c>
      <c r="BG42" s="25" t="str">
        <f>IF($U42="","",IFERROR(INDEX(Referències!$G$5:$G$9,MATCH(IF(I42="",$U42,IFERROR(INDEX(Referències!$D$5:$D$9,SUMPRODUCT(MAX((($I$5:$I$504=I42)*($I$5:$I$504&lt;&gt;""))*(IFERROR(MATCH($U$5:$U$504,Referències!$D$5:$D$9,0),0))))),$U42)),Referències!$D$5:$D$9,0)),""))</f>
        <v/>
      </c>
      <c r="BH42" s="25" t="str">
        <f>IF($U42="","",IFERROR(INDEX(Referències!$H$5:$H$9,MATCH(IF(I42="",$U42,IFERROR(INDEX(Referències!$D$5:$D$9,SUMPRODUCT(MAX((($I$5:$I$504=I42)*($I$5:$I$504&lt;&gt;""))*(IFERROR(MATCH($U$5:$U$504,Referències!$D$5:$D$9,0),0))))),$U42)),Referències!$D$5:$D$9,0)),""))</f>
        <v/>
      </c>
      <c r="BI42" s="18" t="str">
        <f t="shared" si="5"/>
        <v/>
      </c>
      <c r="BJ42" s="26" t="str">
        <f t="shared" si="6"/>
        <v/>
      </c>
      <c r="BK42" s="52"/>
      <c r="BL42" s="27"/>
    </row>
    <row r="43" spans="1:64" x14ac:dyDescent="0.25">
      <c r="A43" s="27"/>
      <c r="B43" s="27"/>
      <c r="C43" s="27"/>
      <c r="D43" s="27"/>
      <c r="E43" s="53"/>
      <c r="F43" s="28"/>
      <c r="G43" s="27"/>
      <c r="H43" s="52"/>
      <c r="I43" s="28"/>
      <c r="J43" s="27"/>
      <c r="K43" s="28"/>
      <c r="L43" s="28"/>
      <c r="M43" s="28"/>
      <c r="N43" s="52"/>
      <c r="O43" s="18" t="str">
        <f t="shared" si="0"/>
        <v/>
      </c>
      <c r="P43" s="29"/>
      <c r="Q43" s="30"/>
      <c r="R43" s="31"/>
      <c r="S43" s="32"/>
      <c r="T43" s="33"/>
      <c r="U43" s="18" t="str">
        <f t="shared" si="1"/>
        <v/>
      </c>
      <c r="V43" s="28"/>
      <c r="W43" s="51"/>
      <c r="X43" s="52"/>
      <c r="Y43" s="53"/>
      <c r="Z43" s="52"/>
      <c r="AA43" s="53"/>
      <c r="AB43" s="53"/>
      <c r="AC43" s="52"/>
      <c r="AD43" s="53"/>
      <c r="AE43" s="53"/>
      <c r="AF43" s="52"/>
      <c r="AG43" s="53"/>
      <c r="AH43" s="52"/>
      <c r="AI43" s="53"/>
      <c r="AJ43" s="53"/>
      <c r="AK43" s="54"/>
      <c r="AL43" s="52"/>
      <c r="AM43" s="52"/>
      <c r="AN43" s="52"/>
      <c r="AO43" s="52"/>
      <c r="AP43" s="52"/>
      <c r="AQ43" s="55"/>
      <c r="AR43" s="52"/>
      <c r="AS43" s="52"/>
      <c r="AT43" s="52"/>
      <c r="AU43" s="52"/>
      <c r="AV43" s="52"/>
      <c r="AW43" s="56"/>
      <c r="AX43" s="52"/>
      <c r="AY43" s="52"/>
      <c r="AZ43" s="52"/>
      <c r="BA43" s="52"/>
      <c r="BB43" s="52"/>
      <c r="BC43" s="25" t="str">
        <f t="shared" si="2"/>
        <v/>
      </c>
      <c r="BD43" s="25" t="str">
        <f t="shared" si="3"/>
        <v/>
      </c>
      <c r="BE43" s="25" t="str">
        <f t="shared" si="4"/>
        <v/>
      </c>
      <c r="BF43" s="25" t="str">
        <f>IF($U43="","",IFERROR(INDEX(Referències!$F$5:$F$9,MATCH(IF(I43="",$U43,IFERROR(INDEX(Referències!$D$5:$D$9,SUMPRODUCT(MAX((($I$5:$I$504=I43)*($I$5:$I$504&lt;&gt;""))*(IFERROR(MATCH($U$5:$U$504,Referències!$D$5:$D$9,0),0))))),$U43)),Referències!$D$5:$D$9,0)),""))</f>
        <v/>
      </c>
      <c r="BG43" s="25" t="str">
        <f>IF($U43="","",IFERROR(INDEX(Referències!$G$5:$G$9,MATCH(IF(I43="",$U43,IFERROR(INDEX(Referències!$D$5:$D$9,SUMPRODUCT(MAX((($I$5:$I$504=I43)*($I$5:$I$504&lt;&gt;""))*(IFERROR(MATCH($U$5:$U$504,Referències!$D$5:$D$9,0),0))))),$U43)),Referències!$D$5:$D$9,0)),""))</f>
        <v/>
      </c>
      <c r="BH43" s="25" t="str">
        <f>IF($U43="","",IFERROR(INDEX(Referències!$H$5:$H$9,MATCH(IF(I43="",$U43,IFERROR(INDEX(Referències!$D$5:$D$9,SUMPRODUCT(MAX((($I$5:$I$504=I43)*($I$5:$I$504&lt;&gt;""))*(IFERROR(MATCH($U$5:$U$504,Referències!$D$5:$D$9,0),0))))),$U43)),Referències!$D$5:$D$9,0)),""))</f>
        <v/>
      </c>
      <c r="BI43" s="18" t="str">
        <f t="shared" si="5"/>
        <v/>
      </c>
      <c r="BJ43" s="26" t="str">
        <f t="shared" si="6"/>
        <v/>
      </c>
      <c r="BK43" s="52"/>
      <c r="BL43" s="27"/>
    </row>
    <row r="44" spans="1:64" x14ac:dyDescent="0.25">
      <c r="A44" s="27"/>
      <c r="B44" s="27"/>
      <c r="C44" s="27"/>
      <c r="D44" s="27"/>
      <c r="E44" s="53"/>
      <c r="F44" s="28"/>
      <c r="G44" s="27"/>
      <c r="H44" s="52"/>
      <c r="I44" s="28"/>
      <c r="J44" s="27"/>
      <c r="K44" s="28"/>
      <c r="L44" s="28"/>
      <c r="M44" s="28"/>
      <c r="N44" s="52"/>
      <c r="O44" s="18" t="str">
        <f t="shared" si="0"/>
        <v/>
      </c>
      <c r="P44" s="29"/>
      <c r="Q44" s="30"/>
      <c r="R44" s="31"/>
      <c r="S44" s="32"/>
      <c r="T44" s="33"/>
      <c r="U44" s="18" t="str">
        <f t="shared" si="1"/>
        <v/>
      </c>
      <c r="V44" s="28"/>
      <c r="W44" s="51"/>
      <c r="X44" s="52"/>
      <c r="Y44" s="53"/>
      <c r="Z44" s="52"/>
      <c r="AA44" s="53"/>
      <c r="AB44" s="53"/>
      <c r="AC44" s="52"/>
      <c r="AD44" s="53"/>
      <c r="AE44" s="53"/>
      <c r="AF44" s="52"/>
      <c r="AG44" s="53"/>
      <c r="AH44" s="52"/>
      <c r="AI44" s="53"/>
      <c r="AJ44" s="53"/>
      <c r="AK44" s="54"/>
      <c r="AL44" s="52"/>
      <c r="AM44" s="52"/>
      <c r="AN44" s="52"/>
      <c r="AO44" s="52"/>
      <c r="AP44" s="52"/>
      <c r="AQ44" s="55"/>
      <c r="AR44" s="52"/>
      <c r="AS44" s="52"/>
      <c r="AT44" s="52"/>
      <c r="AU44" s="52"/>
      <c r="AV44" s="52"/>
      <c r="AW44" s="56"/>
      <c r="AX44" s="52"/>
      <c r="AY44" s="52"/>
      <c r="AZ44" s="52"/>
      <c r="BA44" s="52"/>
      <c r="BB44" s="52"/>
      <c r="BC44" s="25" t="str">
        <f t="shared" si="2"/>
        <v/>
      </c>
      <c r="BD44" s="25" t="str">
        <f t="shared" si="3"/>
        <v/>
      </c>
      <c r="BE44" s="25" t="str">
        <f t="shared" si="4"/>
        <v/>
      </c>
      <c r="BF44" s="25" t="str">
        <f>IF($U44="","",IFERROR(INDEX(Referències!$F$5:$F$9,MATCH(IF(I44="",$U44,IFERROR(INDEX(Referències!$D$5:$D$9,SUMPRODUCT(MAX((($I$5:$I$504=I44)*($I$5:$I$504&lt;&gt;""))*(IFERROR(MATCH($U$5:$U$504,Referències!$D$5:$D$9,0),0))))),$U44)),Referències!$D$5:$D$9,0)),""))</f>
        <v/>
      </c>
      <c r="BG44" s="25" t="str">
        <f>IF($U44="","",IFERROR(INDEX(Referències!$G$5:$G$9,MATCH(IF(I44="",$U44,IFERROR(INDEX(Referències!$D$5:$D$9,SUMPRODUCT(MAX((($I$5:$I$504=I44)*($I$5:$I$504&lt;&gt;""))*(IFERROR(MATCH($U$5:$U$504,Referències!$D$5:$D$9,0),0))))),$U44)),Referències!$D$5:$D$9,0)),""))</f>
        <v/>
      </c>
      <c r="BH44" s="25" t="str">
        <f>IF($U44="","",IFERROR(INDEX(Referències!$H$5:$H$9,MATCH(IF(I44="",$U44,IFERROR(INDEX(Referències!$D$5:$D$9,SUMPRODUCT(MAX((($I$5:$I$504=I44)*($I$5:$I$504&lt;&gt;""))*(IFERROR(MATCH($U$5:$U$504,Referències!$D$5:$D$9,0),0))))),$U44)),Referències!$D$5:$D$9,0)),""))</f>
        <v/>
      </c>
      <c r="BI44" s="18" t="str">
        <f t="shared" si="5"/>
        <v/>
      </c>
      <c r="BJ44" s="26" t="str">
        <f t="shared" si="6"/>
        <v/>
      </c>
      <c r="BK44" s="52"/>
      <c r="BL44" s="27"/>
    </row>
    <row r="45" spans="1:64" x14ac:dyDescent="0.25">
      <c r="A45" s="27"/>
      <c r="B45" s="27"/>
      <c r="C45" s="27"/>
      <c r="D45" s="27"/>
      <c r="E45" s="53"/>
      <c r="F45" s="28"/>
      <c r="G45" s="27"/>
      <c r="H45" s="52"/>
      <c r="I45" s="28"/>
      <c r="J45" s="27"/>
      <c r="K45" s="28"/>
      <c r="L45" s="28"/>
      <c r="M45" s="28"/>
      <c r="N45" s="52"/>
      <c r="O45" s="18" t="str">
        <f t="shared" si="0"/>
        <v/>
      </c>
      <c r="P45" s="29"/>
      <c r="Q45" s="30"/>
      <c r="R45" s="31"/>
      <c r="S45" s="32"/>
      <c r="T45" s="33"/>
      <c r="U45" s="18" t="str">
        <f t="shared" si="1"/>
        <v/>
      </c>
      <c r="V45" s="28"/>
      <c r="W45" s="51"/>
      <c r="X45" s="52"/>
      <c r="Y45" s="53"/>
      <c r="Z45" s="52"/>
      <c r="AA45" s="53"/>
      <c r="AB45" s="53"/>
      <c r="AC45" s="52"/>
      <c r="AD45" s="53"/>
      <c r="AE45" s="53"/>
      <c r="AF45" s="52"/>
      <c r="AG45" s="53"/>
      <c r="AH45" s="52"/>
      <c r="AI45" s="53"/>
      <c r="AJ45" s="53"/>
      <c r="AK45" s="54"/>
      <c r="AL45" s="52"/>
      <c r="AM45" s="52"/>
      <c r="AN45" s="52"/>
      <c r="AO45" s="52"/>
      <c r="AP45" s="52"/>
      <c r="AQ45" s="55"/>
      <c r="AR45" s="52"/>
      <c r="AS45" s="52"/>
      <c r="AT45" s="52"/>
      <c r="AU45" s="52"/>
      <c r="AV45" s="52"/>
      <c r="AW45" s="56"/>
      <c r="AX45" s="52"/>
      <c r="AY45" s="52"/>
      <c r="AZ45" s="52"/>
      <c r="BA45" s="52"/>
      <c r="BB45" s="52"/>
      <c r="BC45" s="25" t="str">
        <f t="shared" si="2"/>
        <v/>
      </c>
      <c r="BD45" s="25" t="str">
        <f t="shared" si="3"/>
        <v/>
      </c>
      <c r="BE45" s="25" t="str">
        <f t="shared" si="4"/>
        <v/>
      </c>
      <c r="BF45" s="25" t="str">
        <f>IF($U45="","",IFERROR(INDEX(Referències!$F$5:$F$9,MATCH(IF(I45="",$U45,IFERROR(INDEX(Referències!$D$5:$D$9,SUMPRODUCT(MAX((($I$5:$I$504=I45)*($I$5:$I$504&lt;&gt;""))*(IFERROR(MATCH($U$5:$U$504,Referències!$D$5:$D$9,0),0))))),$U45)),Referències!$D$5:$D$9,0)),""))</f>
        <v/>
      </c>
      <c r="BG45" s="25" t="str">
        <f>IF($U45="","",IFERROR(INDEX(Referències!$G$5:$G$9,MATCH(IF(I45="",$U45,IFERROR(INDEX(Referències!$D$5:$D$9,SUMPRODUCT(MAX((($I$5:$I$504=I45)*($I$5:$I$504&lt;&gt;""))*(IFERROR(MATCH($U$5:$U$504,Referències!$D$5:$D$9,0),0))))),$U45)),Referències!$D$5:$D$9,0)),""))</f>
        <v/>
      </c>
      <c r="BH45" s="25" t="str">
        <f>IF($U45="","",IFERROR(INDEX(Referències!$H$5:$H$9,MATCH(IF(I45="",$U45,IFERROR(INDEX(Referències!$D$5:$D$9,SUMPRODUCT(MAX((($I$5:$I$504=I45)*($I$5:$I$504&lt;&gt;""))*(IFERROR(MATCH($U$5:$U$504,Referències!$D$5:$D$9,0),0))))),$U45)),Referències!$D$5:$D$9,0)),""))</f>
        <v/>
      </c>
      <c r="BI45" s="18" t="str">
        <f t="shared" si="5"/>
        <v/>
      </c>
      <c r="BJ45" s="26" t="str">
        <f t="shared" si="6"/>
        <v/>
      </c>
      <c r="BK45" s="52"/>
      <c r="BL45" s="27"/>
    </row>
    <row r="46" spans="1:64" x14ac:dyDescent="0.25">
      <c r="A46" s="27"/>
      <c r="B46" s="27"/>
      <c r="C46" s="27"/>
      <c r="D46" s="27"/>
      <c r="E46" s="53"/>
      <c r="F46" s="28"/>
      <c r="G46" s="27"/>
      <c r="H46" s="52"/>
      <c r="I46" s="28"/>
      <c r="J46" s="27"/>
      <c r="K46" s="28"/>
      <c r="L46" s="28"/>
      <c r="M46" s="28"/>
      <c r="N46" s="52"/>
      <c r="O46" s="18" t="str">
        <f t="shared" si="0"/>
        <v/>
      </c>
      <c r="P46" s="29"/>
      <c r="Q46" s="30"/>
      <c r="R46" s="31"/>
      <c r="S46" s="32"/>
      <c r="T46" s="33"/>
      <c r="U46" s="18" t="str">
        <f t="shared" si="1"/>
        <v/>
      </c>
      <c r="V46" s="28"/>
      <c r="W46" s="51"/>
      <c r="X46" s="52"/>
      <c r="Y46" s="53"/>
      <c r="Z46" s="52"/>
      <c r="AA46" s="53"/>
      <c r="AB46" s="53"/>
      <c r="AC46" s="52"/>
      <c r="AD46" s="53"/>
      <c r="AE46" s="53"/>
      <c r="AF46" s="52"/>
      <c r="AG46" s="53"/>
      <c r="AH46" s="52"/>
      <c r="AI46" s="53"/>
      <c r="AJ46" s="53"/>
      <c r="AK46" s="54"/>
      <c r="AL46" s="52"/>
      <c r="AM46" s="52"/>
      <c r="AN46" s="52"/>
      <c r="AO46" s="52"/>
      <c r="AP46" s="52"/>
      <c r="AQ46" s="55"/>
      <c r="AR46" s="52"/>
      <c r="AS46" s="52"/>
      <c r="AT46" s="52"/>
      <c r="AU46" s="52"/>
      <c r="AV46" s="52"/>
      <c r="AW46" s="56"/>
      <c r="AX46" s="52"/>
      <c r="AY46" s="52"/>
      <c r="AZ46" s="52"/>
      <c r="BA46" s="52"/>
      <c r="BB46" s="52"/>
      <c r="BC46" s="25" t="str">
        <f t="shared" si="2"/>
        <v/>
      </c>
      <c r="BD46" s="25" t="str">
        <f t="shared" si="3"/>
        <v/>
      </c>
      <c r="BE46" s="25" t="str">
        <f t="shared" si="4"/>
        <v/>
      </c>
      <c r="BF46" s="25" t="str">
        <f>IF($U46="","",IFERROR(INDEX(Referències!$F$5:$F$9,MATCH(IF(I46="",$U46,IFERROR(INDEX(Referències!$D$5:$D$9,SUMPRODUCT(MAX((($I$5:$I$504=I46)*($I$5:$I$504&lt;&gt;""))*(IFERROR(MATCH($U$5:$U$504,Referències!$D$5:$D$9,0),0))))),$U46)),Referències!$D$5:$D$9,0)),""))</f>
        <v/>
      </c>
      <c r="BG46" s="25" t="str">
        <f>IF($U46="","",IFERROR(INDEX(Referències!$G$5:$G$9,MATCH(IF(I46="",$U46,IFERROR(INDEX(Referències!$D$5:$D$9,SUMPRODUCT(MAX((($I$5:$I$504=I46)*($I$5:$I$504&lt;&gt;""))*(IFERROR(MATCH($U$5:$U$504,Referències!$D$5:$D$9,0),0))))),$U46)),Referències!$D$5:$D$9,0)),""))</f>
        <v/>
      </c>
      <c r="BH46" s="25" t="str">
        <f>IF($U46="","",IFERROR(INDEX(Referències!$H$5:$H$9,MATCH(IF(I46="",$U46,IFERROR(INDEX(Referències!$D$5:$D$9,SUMPRODUCT(MAX((($I$5:$I$504=I46)*($I$5:$I$504&lt;&gt;""))*(IFERROR(MATCH($U$5:$U$504,Referències!$D$5:$D$9,0),0))))),$U46)),Referències!$D$5:$D$9,0)),""))</f>
        <v/>
      </c>
      <c r="BI46" s="18" t="str">
        <f t="shared" si="5"/>
        <v/>
      </c>
      <c r="BJ46" s="26" t="str">
        <f t="shared" si="6"/>
        <v/>
      </c>
      <c r="BK46" s="52"/>
      <c r="BL46" s="27"/>
    </row>
    <row r="47" spans="1:64" x14ac:dyDescent="0.25">
      <c r="A47" s="27"/>
      <c r="B47" s="27"/>
      <c r="C47" s="27"/>
      <c r="D47" s="27"/>
      <c r="E47" s="53"/>
      <c r="F47" s="28"/>
      <c r="G47" s="27"/>
      <c r="H47" s="52"/>
      <c r="I47" s="28"/>
      <c r="J47" s="27"/>
      <c r="K47" s="28"/>
      <c r="L47" s="28"/>
      <c r="M47" s="28"/>
      <c r="N47" s="52"/>
      <c r="O47" s="18" t="str">
        <f t="shared" si="0"/>
        <v/>
      </c>
      <c r="P47" s="29"/>
      <c r="Q47" s="30"/>
      <c r="R47" s="31"/>
      <c r="S47" s="32"/>
      <c r="T47" s="33"/>
      <c r="U47" s="18" t="str">
        <f t="shared" si="1"/>
        <v/>
      </c>
      <c r="V47" s="28"/>
      <c r="W47" s="51"/>
      <c r="X47" s="52"/>
      <c r="Y47" s="53"/>
      <c r="Z47" s="52"/>
      <c r="AA47" s="53"/>
      <c r="AB47" s="53"/>
      <c r="AC47" s="52"/>
      <c r="AD47" s="53"/>
      <c r="AE47" s="53"/>
      <c r="AF47" s="52"/>
      <c r="AG47" s="53"/>
      <c r="AH47" s="52"/>
      <c r="AI47" s="53"/>
      <c r="AJ47" s="53"/>
      <c r="AK47" s="54"/>
      <c r="AL47" s="52"/>
      <c r="AM47" s="52"/>
      <c r="AN47" s="52"/>
      <c r="AO47" s="52"/>
      <c r="AP47" s="52"/>
      <c r="AQ47" s="55"/>
      <c r="AR47" s="52"/>
      <c r="AS47" s="52"/>
      <c r="AT47" s="52"/>
      <c r="AU47" s="52"/>
      <c r="AV47" s="52"/>
      <c r="AW47" s="56"/>
      <c r="AX47" s="52"/>
      <c r="AY47" s="52"/>
      <c r="AZ47" s="52"/>
      <c r="BA47" s="52"/>
      <c r="BB47" s="52"/>
      <c r="BC47" s="25" t="str">
        <f t="shared" si="2"/>
        <v/>
      </c>
      <c r="BD47" s="25" t="str">
        <f t="shared" si="3"/>
        <v/>
      </c>
      <c r="BE47" s="25" t="str">
        <f t="shared" si="4"/>
        <v/>
      </c>
      <c r="BF47" s="25" t="str">
        <f>IF($U47="","",IFERROR(INDEX(Referències!$F$5:$F$9,MATCH(IF(I47="",$U47,IFERROR(INDEX(Referències!$D$5:$D$9,SUMPRODUCT(MAX((($I$5:$I$504=I47)*($I$5:$I$504&lt;&gt;""))*(IFERROR(MATCH($U$5:$U$504,Referències!$D$5:$D$9,0),0))))),$U47)),Referències!$D$5:$D$9,0)),""))</f>
        <v/>
      </c>
      <c r="BG47" s="25" t="str">
        <f>IF($U47="","",IFERROR(INDEX(Referències!$G$5:$G$9,MATCH(IF(I47="",$U47,IFERROR(INDEX(Referències!$D$5:$D$9,SUMPRODUCT(MAX((($I$5:$I$504=I47)*($I$5:$I$504&lt;&gt;""))*(IFERROR(MATCH($U$5:$U$504,Referències!$D$5:$D$9,0),0))))),$U47)),Referències!$D$5:$D$9,0)),""))</f>
        <v/>
      </c>
      <c r="BH47" s="25" t="str">
        <f>IF($U47="","",IFERROR(INDEX(Referències!$H$5:$H$9,MATCH(IF(I47="",$U47,IFERROR(INDEX(Referències!$D$5:$D$9,SUMPRODUCT(MAX((($I$5:$I$504=I47)*($I$5:$I$504&lt;&gt;""))*(IFERROR(MATCH($U$5:$U$504,Referències!$D$5:$D$9,0),0))))),$U47)),Referències!$D$5:$D$9,0)),""))</f>
        <v/>
      </c>
      <c r="BI47" s="18" t="str">
        <f t="shared" si="5"/>
        <v/>
      </c>
      <c r="BJ47" s="26" t="str">
        <f t="shared" si="6"/>
        <v/>
      </c>
      <c r="BK47" s="52"/>
      <c r="BL47" s="27"/>
    </row>
    <row r="48" spans="1:64" x14ac:dyDescent="0.25">
      <c r="A48" s="27"/>
      <c r="B48" s="27"/>
      <c r="C48" s="27"/>
      <c r="D48" s="27"/>
      <c r="E48" s="53"/>
      <c r="F48" s="28"/>
      <c r="G48" s="27"/>
      <c r="H48" s="52"/>
      <c r="I48" s="28"/>
      <c r="J48" s="27"/>
      <c r="K48" s="28"/>
      <c r="L48" s="28"/>
      <c r="M48" s="28"/>
      <c r="N48" s="52"/>
      <c r="O48" s="18" t="str">
        <f t="shared" si="0"/>
        <v/>
      </c>
      <c r="P48" s="29"/>
      <c r="Q48" s="30"/>
      <c r="R48" s="31"/>
      <c r="S48" s="32"/>
      <c r="T48" s="33"/>
      <c r="U48" s="18" t="str">
        <f t="shared" si="1"/>
        <v/>
      </c>
      <c r="V48" s="28"/>
      <c r="W48" s="51"/>
      <c r="X48" s="52"/>
      <c r="Y48" s="53"/>
      <c r="Z48" s="52"/>
      <c r="AA48" s="53"/>
      <c r="AB48" s="53"/>
      <c r="AC48" s="52"/>
      <c r="AD48" s="53"/>
      <c r="AE48" s="53"/>
      <c r="AF48" s="52"/>
      <c r="AG48" s="53"/>
      <c r="AH48" s="52"/>
      <c r="AI48" s="53"/>
      <c r="AJ48" s="53"/>
      <c r="AK48" s="54"/>
      <c r="AL48" s="52"/>
      <c r="AM48" s="52"/>
      <c r="AN48" s="52"/>
      <c r="AO48" s="52"/>
      <c r="AP48" s="52"/>
      <c r="AQ48" s="55"/>
      <c r="AR48" s="52"/>
      <c r="AS48" s="52"/>
      <c r="AT48" s="52"/>
      <c r="AU48" s="52"/>
      <c r="AV48" s="52"/>
      <c r="AW48" s="56"/>
      <c r="AX48" s="52"/>
      <c r="AY48" s="52"/>
      <c r="AZ48" s="52"/>
      <c r="BA48" s="52"/>
      <c r="BB48" s="52"/>
      <c r="BC48" s="25" t="str">
        <f t="shared" si="2"/>
        <v/>
      </c>
      <c r="BD48" s="25" t="str">
        <f t="shared" si="3"/>
        <v/>
      </c>
      <c r="BE48" s="25" t="str">
        <f t="shared" si="4"/>
        <v/>
      </c>
      <c r="BF48" s="25" t="str">
        <f>IF($U48="","",IFERROR(INDEX(Referències!$F$5:$F$9,MATCH(IF(I48="",$U48,IFERROR(INDEX(Referències!$D$5:$D$9,SUMPRODUCT(MAX((($I$5:$I$504=I48)*($I$5:$I$504&lt;&gt;""))*(IFERROR(MATCH($U$5:$U$504,Referències!$D$5:$D$9,0),0))))),$U48)),Referències!$D$5:$D$9,0)),""))</f>
        <v/>
      </c>
      <c r="BG48" s="25" t="str">
        <f>IF($U48="","",IFERROR(INDEX(Referències!$G$5:$G$9,MATCH(IF(I48="",$U48,IFERROR(INDEX(Referències!$D$5:$D$9,SUMPRODUCT(MAX((($I$5:$I$504=I48)*($I$5:$I$504&lt;&gt;""))*(IFERROR(MATCH($U$5:$U$504,Referències!$D$5:$D$9,0),0))))),$U48)),Referències!$D$5:$D$9,0)),""))</f>
        <v/>
      </c>
      <c r="BH48" s="25" t="str">
        <f>IF($U48="","",IFERROR(INDEX(Referències!$H$5:$H$9,MATCH(IF(I48="",$U48,IFERROR(INDEX(Referències!$D$5:$D$9,SUMPRODUCT(MAX((($I$5:$I$504=I48)*($I$5:$I$504&lt;&gt;""))*(IFERROR(MATCH($U$5:$U$504,Referències!$D$5:$D$9,0),0))))),$U48)),Referències!$D$5:$D$9,0)),""))</f>
        <v/>
      </c>
      <c r="BI48" s="18" t="str">
        <f t="shared" si="5"/>
        <v/>
      </c>
      <c r="BJ48" s="26" t="str">
        <f t="shared" si="6"/>
        <v/>
      </c>
      <c r="BK48" s="52"/>
      <c r="BL48" s="27"/>
    </row>
    <row r="49" spans="1:64" x14ac:dyDescent="0.25">
      <c r="A49" s="27"/>
      <c r="B49" s="27"/>
      <c r="C49" s="27"/>
      <c r="D49" s="27"/>
      <c r="E49" s="53"/>
      <c r="F49" s="28"/>
      <c r="G49" s="27"/>
      <c r="H49" s="52"/>
      <c r="I49" s="28"/>
      <c r="J49" s="27"/>
      <c r="K49" s="28"/>
      <c r="L49" s="28"/>
      <c r="M49" s="28"/>
      <c r="N49" s="52"/>
      <c r="O49" s="18" t="str">
        <f t="shared" si="0"/>
        <v/>
      </c>
      <c r="P49" s="29"/>
      <c r="Q49" s="30"/>
      <c r="R49" s="31"/>
      <c r="S49" s="32"/>
      <c r="T49" s="33"/>
      <c r="U49" s="18" t="str">
        <f t="shared" si="1"/>
        <v/>
      </c>
      <c r="V49" s="28"/>
      <c r="W49" s="51"/>
      <c r="X49" s="52"/>
      <c r="Y49" s="53"/>
      <c r="Z49" s="52"/>
      <c r="AA49" s="53"/>
      <c r="AB49" s="53"/>
      <c r="AC49" s="52"/>
      <c r="AD49" s="53"/>
      <c r="AE49" s="53"/>
      <c r="AF49" s="52"/>
      <c r="AG49" s="53"/>
      <c r="AH49" s="52"/>
      <c r="AI49" s="53"/>
      <c r="AJ49" s="53"/>
      <c r="AK49" s="54"/>
      <c r="AL49" s="52"/>
      <c r="AM49" s="52"/>
      <c r="AN49" s="52"/>
      <c r="AO49" s="52"/>
      <c r="AP49" s="52"/>
      <c r="AQ49" s="55"/>
      <c r="AR49" s="52"/>
      <c r="AS49" s="52"/>
      <c r="AT49" s="52"/>
      <c r="AU49" s="52"/>
      <c r="AV49" s="52"/>
      <c r="AW49" s="56"/>
      <c r="AX49" s="52"/>
      <c r="AY49" s="52"/>
      <c r="AZ49" s="52"/>
      <c r="BA49" s="52"/>
      <c r="BB49" s="52"/>
      <c r="BC49" s="25" t="str">
        <f t="shared" si="2"/>
        <v/>
      </c>
      <c r="BD49" s="25" t="str">
        <f t="shared" si="3"/>
        <v/>
      </c>
      <c r="BE49" s="25" t="str">
        <f t="shared" si="4"/>
        <v/>
      </c>
      <c r="BF49" s="25" t="str">
        <f>IF($U49="","",IFERROR(INDEX(Referències!$F$5:$F$9,MATCH(IF(I49="",$U49,IFERROR(INDEX(Referències!$D$5:$D$9,SUMPRODUCT(MAX((($I$5:$I$504=I49)*($I$5:$I$504&lt;&gt;""))*(IFERROR(MATCH($U$5:$U$504,Referències!$D$5:$D$9,0),0))))),$U49)),Referències!$D$5:$D$9,0)),""))</f>
        <v/>
      </c>
      <c r="BG49" s="25" t="str">
        <f>IF($U49="","",IFERROR(INDEX(Referències!$G$5:$G$9,MATCH(IF(I49="",$U49,IFERROR(INDEX(Referències!$D$5:$D$9,SUMPRODUCT(MAX((($I$5:$I$504=I49)*($I$5:$I$504&lt;&gt;""))*(IFERROR(MATCH($U$5:$U$504,Referències!$D$5:$D$9,0),0))))),$U49)),Referències!$D$5:$D$9,0)),""))</f>
        <v/>
      </c>
      <c r="BH49" s="25" t="str">
        <f>IF($U49="","",IFERROR(INDEX(Referències!$H$5:$H$9,MATCH(IF(I49="",$U49,IFERROR(INDEX(Referències!$D$5:$D$9,SUMPRODUCT(MAX((($I$5:$I$504=I49)*($I$5:$I$504&lt;&gt;""))*(IFERROR(MATCH($U$5:$U$504,Referències!$D$5:$D$9,0),0))))),$U49)),Referències!$D$5:$D$9,0)),""))</f>
        <v/>
      </c>
      <c r="BI49" s="18" t="str">
        <f t="shared" si="5"/>
        <v/>
      </c>
      <c r="BJ49" s="26" t="str">
        <f t="shared" si="6"/>
        <v/>
      </c>
      <c r="BK49" s="52"/>
      <c r="BL49" s="27"/>
    </row>
    <row r="50" spans="1:64" x14ac:dyDescent="0.25">
      <c r="A50" s="27"/>
      <c r="B50" s="27"/>
      <c r="C50" s="27"/>
      <c r="D50" s="27"/>
      <c r="E50" s="53"/>
      <c r="F50" s="28"/>
      <c r="G50" s="27"/>
      <c r="H50" s="52"/>
      <c r="I50" s="28"/>
      <c r="J50" s="27"/>
      <c r="K50" s="28"/>
      <c r="L50" s="28"/>
      <c r="M50" s="28"/>
      <c r="N50" s="52"/>
      <c r="O50" s="18" t="str">
        <f t="shared" si="0"/>
        <v/>
      </c>
      <c r="P50" s="29"/>
      <c r="Q50" s="30"/>
      <c r="R50" s="31"/>
      <c r="S50" s="32"/>
      <c r="T50" s="33"/>
      <c r="U50" s="18" t="str">
        <f t="shared" si="1"/>
        <v/>
      </c>
      <c r="V50" s="28"/>
      <c r="W50" s="51"/>
      <c r="X50" s="52"/>
      <c r="Y50" s="53"/>
      <c r="Z50" s="52"/>
      <c r="AA50" s="53"/>
      <c r="AB50" s="53"/>
      <c r="AC50" s="52"/>
      <c r="AD50" s="53"/>
      <c r="AE50" s="53"/>
      <c r="AF50" s="52"/>
      <c r="AG50" s="53"/>
      <c r="AH50" s="52"/>
      <c r="AI50" s="53"/>
      <c r="AJ50" s="53"/>
      <c r="AK50" s="54"/>
      <c r="AL50" s="52"/>
      <c r="AM50" s="52"/>
      <c r="AN50" s="52"/>
      <c r="AO50" s="52"/>
      <c r="AP50" s="52"/>
      <c r="AQ50" s="55"/>
      <c r="AR50" s="52"/>
      <c r="AS50" s="52"/>
      <c r="AT50" s="52"/>
      <c r="AU50" s="52"/>
      <c r="AV50" s="52"/>
      <c r="AW50" s="56"/>
      <c r="AX50" s="52"/>
      <c r="AY50" s="52"/>
      <c r="AZ50" s="52"/>
      <c r="BA50" s="52"/>
      <c r="BB50" s="52"/>
      <c r="BC50" s="25" t="str">
        <f t="shared" si="2"/>
        <v/>
      </c>
      <c r="BD50" s="25" t="str">
        <f t="shared" si="3"/>
        <v/>
      </c>
      <c r="BE50" s="25" t="str">
        <f t="shared" si="4"/>
        <v/>
      </c>
      <c r="BF50" s="25" t="str">
        <f>IF($U50="","",IFERROR(INDEX(Referències!$F$5:$F$9,MATCH(IF(I50="",$U50,IFERROR(INDEX(Referències!$D$5:$D$9,SUMPRODUCT(MAX((($I$5:$I$504=I50)*($I$5:$I$504&lt;&gt;""))*(IFERROR(MATCH($U$5:$U$504,Referències!$D$5:$D$9,0),0))))),$U50)),Referències!$D$5:$D$9,0)),""))</f>
        <v/>
      </c>
      <c r="BG50" s="25" t="str">
        <f>IF($U50="","",IFERROR(INDEX(Referències!$G$5:$G$9,MATCH(IF(I50="",$U50,IFERROR(INDEX(Referències!$D$5:$D$9,SUMPRODUCT(MAX((($I$5:$I$504=I50)*($I$5:$I$504&lt;&gt;""))*(IFERROR(MATCH($U$5:$U$504,Referències!$D$5:$D$9,0),0))))),$U50)),Referències!$D$5:$D$9,0)),""))</f>
        <v/>
      </c>
      <c r="BH50" s="25" t="str">
        <f>IF($U50="","",IFERROR(INDEX(Referències!$H$5:$H$9,MATCH(IF(I50="",$U50,IFERROR(INDEX(Referències!$D$5:$D$9,SUMPRODUCT(MAX((($I$5:$I$504=I50)*($I$5:$I$504&lt;&gt;""))*(IFERROR(MATCH($U$5:$U$504,Referències!$D$5:$D$9,0),0))))),$U50)),Referències!$D$5:$D$9,0)),""))</f>
        <v/>
      </c>
      <c r="BI50" s="18" t="str">
        <f t="shared" si="5"/>
        <v/>
      </c>
      <c r="BJ50" s="26" t="str">
        <f t="shared" si="6"/>
        <v/>
      </c>
      <c r="BK50" s="52"/>
      <c r="BL50" s="27"/>
    </row>
    <row r="51" spans="1:64" x14ac:dyDescent="0.25">
      <c r="A51" s="27"/>
      <c r="B51" s="27"/>
      <c r="C51" s="27"/>
      <c r="D51" s="27"/>
      <c r="E51" s="53"/>
      <c r="F51" s="28"/>
      <c r="G51" s="27"/>
      <c r="H51" s="52"/>
      <c r="I51" s="28"/>
      <c r="J51" s="27"/>
      <c r="K51" s="28"/>
      <c r="L51" s="28"/>
      <c r="M51" s="28"/>
      <c r="N51" s="52"/>
      <c r="O51" s="18" t="str">
        <f t="shared" si="0"/>
        <v/>
      </c>
      <c r="P51" s="29"/>
      <c r="Q51" s="30"/>
      <c r="R51" s="31"/>
      <c r="S51" s="32"/>
      <c r="T51" s="33"/>
      <c r="U51" s="18" t="str">
        <f t="shared" si="1"/>
        <v/>
      </c>
      <c r="V51" s="28"/>
      <c r="W51" s="51"/>
      <c r="X51" s="52"/>
      <c r="Y51" s="53"/>
      <c r="Z51" s="52"/>
      <c r="AA51" s="53"/>
      <c r="AB51" s="53"/>
      <c r="AC51" s="52"/>
      <c r="AD51" s="53"/>
      <c r="AE51" s="53"/>
      <c r="AF51" s="52"/>
      <c r="AG51" s="53"/>
      <c r="AH51" s="52"/>
      <c r="AI51" s="53"/>
      <c r="AJ51" s="53"/>
      <c r="AK51" s="54"/>
      <c r="AL51" s="52"/>
      <c r="AM51" s="52"/>
      <c r="AN51" s="52"/>
      <c r="AO51" s="52"/>
      <c r="AP51" s="52"/>
      <c r="AQ51" s="55"/>
      <c r="AR51" s="52"/>
      <c r="AS51" s="52"/>
      <c r="AT51" s="52"/>
      <c r="AU51" s="52"/>
      <c r="AV51" s="52"/>
      <c r="AW51" s="56"/>
      <c r="AX51" s="52"/>
      <c r="AY51" s="52"/>
      <c r="AZ51" s="52"/>
      <c r="BA51" s="52"/>
      <c r="BB51" s="52"/>
      <c r="BC51" s="25" t="str">
        <f t="shared" si="2"/>
        <v/>
      </c>
      <c r="BD51" s="25" t="str">
        <f t="shared" si="3"/>
        <v/>
      </c>
      <c r="BE51" s="25" t="str">
        <f t="shared" si="4"/>
        <v/>
      </c>
      <c r="BF51" s="25" t="str">
        <f>IF($U51="","",IFERROR(INDEX(Referències!$F$5:$F$9,MATCH(IF(I51="",$U51,IFERROR(INDEX(Referències!$D$5:$D$9,SUMPRODUCT(MAX((($I$5:$I$504=I51)*($I$5:$I$504&lt;&gt;""))*(IFERROR(MATCH($U$5:$U$504,Referències!$D$5:$D$9,0),0))))),$U51)),Referències!$D$5:$D$9,0)),""))</f>
        <v/>
      </c>
      <c r="BG51" s="25" t="str">
        <f>IF($U51="","",IFERROR(INDEX(Referències!$G$5:$G$9,MATCH(IF(I51="",$U51,IFERROR(INDEX(Referències!$D$5:$D$9,SUMPRODUCT(MAX((($I$5:$I$504=I51)*($I$5:$I$504&lt;&gt;""))*(IFERROR(MATCH($U$5:$U$504,Referències!$D$5:$D$9,0),0))))),$U51)),Referències!$D$5:$D$9,0)),""))</f>
        <v/>
      </c>
      <c r="BH51" s="25" t="str">
        <f>IF($U51="","",IFERROR(INDEX(Referències!$H$5:$H$9,MATCH(IF(I51="",$U51,IFERROR(INDEX(Referències!$D$5:$D$9,SUMPRODUCT(MAX((($I$5:$I$504=I51)*($I$5:$I$504&lt;&gt;""))*(IFERROR(MATCH($U$5:$U$504,Referències!$D$5:$D$9,0),0))))),$U51)),Referències!$D$5:$D$9,0)),""))</f>
        <v/>
      </c>
      <c r="BI51" s="18" t="str">
        <f t="shared" si="5"/>
        <v/>
      </c>
      <c r="BJ51" s="26" t="str">
        <f t="shared" si="6"/>
        <v/>
      </c>
      <c r="BK51" s="52"/>
      <c r="BL51" s="27"/>
    </row>
    <row r="52" spans="1:64" x14ac:dyDescent="0.25">
      <c r="A52" s="27"/>
      <c r="B52" s="27"/>
      <c r="C52" s="27"/>
      <c r="D52" s="27"/>
      <c r="E52" s="53"/>
      <c r="F52" s="28"/>
      <c r="G52" s="27"/>
      <c r="H52" s="52"/>
      <c r="I52" s="28"/>
      <c r="J52" s="27"/>
      <c r="K52" s="28"/>
      <c r="L52" s="28"/>
      <c r="M52" s="28"/>
      <c r="N52" s="52"/>
      <c r="O52" s="18" t="str">
        <f t="shared" si="0"/>
        <v/>
      </c>
      <c r="P52" s="29"/>
      <c r="Q52" s="30"/>
      <c r="R52" s="31"/>
      <c r="S52" s="32"/>
      <c r="T52" s="33"/>
      <c r="U52" s="18" t="str">
        <f t="shared" si="1"/>
        <v/>
      </c>
      <c r="V52" s="28"/>
      <c r="W52" s="51"/>
      <c r="X52" s="52"/>
      <c r="Y52" s="53"/>
      <c r="Z52" s="52"/>
      <c r="AA52" s="53"/>
      <c r="AB52" s="53"/>
      <c r="AC52" s="52"/>
      <c r="AD52" s="53"/>
      <c r="AE52" s="53"/>
      <c r="AF52" s="52"/>
      <c r="AG52" s="53"/>
      <c r="AH52" s="52"/>
      <c r="AI52" s="53"/>
      <c r="AJ52" s="53"/>
      <c r="AK52" s="54"/>
      <c r="AL52" s="52"/>
      <c r="AM52" s="52"/>
      <c r="AN52" s="52"/>
      <c r="AO52" s="52"/>
      <c r="AP52" s="52"/>
      <c r="AQ52" s="55"/>
      <c r="AR52" s="52"/>
      <c r="AS52" s="52"/>
      <c r="AT52" s="52"/>
      <c r="AU52" s="52"/>
      <c r="AV52" s="52"/>
      <c r="AW52" s="56"/>
      <c r="AX52" s="52"/>
      <c r="AY52" s="52"/>
      <c r="AZ52" s="52"/>
      <c r="BA52" s="52"/>
      <c r="BB52" s="52"/>
      <c r="BC52" s="25" t="str">
        <f t="shared" si="2"/>
        <v/>
      </c>
      <c r="BD52" s="25" t="str">
        <f t="shared" si="3"/>
        <v/>
      </c>
      <c r="BE52" s="25" t="str">
        <f t="shared" si="4"/>
        <v/>
      </c>
      <c r="BF52" s="25" t="str">
        <f>IF($U52="","",IFERROR(INDEX(Referències!$F$5:$F$9,MATCH(IF(I52="",$U52,IFERROR(INDEX(Referències!$D$5:$D$9,SUMPRODUCT(MAX((($I$5:$I$504=I52)*($I$5:$I$504&lt;&gt;""))*(IFERROR(MATCH($U$5:$U$504,Referències!$D$5:$D$9,0),0))))),$U52)),Referències!$D$5:$D$9,0)),""))</f>
        <v/>
      </c>
      <c r="BG52" s="25" t="str">
        <f>IF($U52="","",IFERROR(INDEX(Referències!$G$5:$G$9,MATCH(IF(I52="",$U52,IFERROR(INDEX(Referències!$D$5:$D$9,SUMPRODUCT(MAX((($I$5:$I$504=I52)*($I$5:$I$504&lt;&gt;""))*(IFERROR(MATCH($U$5:$U$504,Referències!$D$5:$D$9,0),0))))),$U52)),Referències!$D$5:$D$9,0)),""))</f>
        <v/>
      </c>
      <c r="BH52" s="25" t="str">
        <f>IF($U52="","",IFERROR(INDEX(Referències!$H$5:$H$9,MATCH(IF(I52="",$U52,IFERROR(INDEX(Referències!$D$5:$D$9,SUMPRODUCT(MAX((($I$5:$I$504=I52)*($I$5:$I$504&lt;&gt;""))*(IFERROR(MATCH($U$5:$U$504,Referències!$D$5:$D$9,0),0))))),$U52)),Referències!$D$5:$D$9,0)),""))</f>
        <v/>
      </c>
      <c r="BI52" s="18" t="str">
        <f t="shared" si="5"/>
        <v/>
      </c>
      <c r="BJ52" s="26" t="str">
        <f t="shared" si="6"/>
        <v/>
      </c>
      <c r="BK52" s="52"/>
      <c r="BL52" s="27"/>
    </row>
    <row r="53" spans="1:64" x14ac:dyDescent="0.25">
      <c r="A53" s="27"/>
      <c r="B53" s="27"/>
      <c r="C53" s="27"/>
      <c r="D53" s="27"/>
      <c r="E53" s="53"/>
      <c r="F53" s="28"/>
      <c r="G53" s="27"/>
      <c r="H53" s="52"/>
      <c r="I53" s="28"/>
      <c r="J53" s="27"/>
      <c r="K53" s="28"/>
      <c r="L53" s="28"/>
      <c r="M53" s="28"/>
      <c r="N53" s="52"/>
      <c r="O53" s="18" t="str">
        <f t="shared" si="0"/>
        <v/>
      </c>
      <c r="P53" s="29"/>
      <c r="Q53" s="30"/>
      <c r="R53" s="31"/>
      <c r="S53" s="32"/>
      <c r="T53" s="33"/>
      <c r="U53" s="18" t="str">
        <f t="shared" si="1"/>
        <v/>
      </c>
      <c r="V53" s="28"/>
      <c r="W53" s="51"/>
      <c r="X53" s="52"/>
      <c r="Y53" s="53"/>
      <c r="Z53" s="52"/>
      <c r="AA53" s="53"/>
      <c r="AB53" s="53"/>
      <c r="AC53" s="52"/>
      <c r="AD53" s="53"/>
      <c r="AE53" s="53"/>
      <c r="AF53" s="52"/>
      <c r="AG53" s="53"/>
      <c r="AH53" s="52"/>
      <c r="AI53" s="53"/>
      <c r="AJ53" s="53"/>
      <c r="AK53" s="54"/>
      <c r="AL53" s="52"/>
      <c r="AM53" s="52"/>
      <c r="AN53" s="52"/>
      <c r="AO53" s="52"/>
      <c r="AP53" s="52"/>
      <c r="AQ53" s="55"/>
      <c r="AR53" s="52"/>
      <c r="AS53" s="52"/>
      <c r="AT53" s="52"/>
      <c r="AU53" s="52"/>
      <c r="AV53" s="52"/>
      <c r="AW53" s="56"/>
      <c r="AX53" s="52"/>
      <c r="AY53" s="52"/>
      <c r="AZ53" s="52"/>
      <c r="BA53" s="52"/>
      <c r="BB53" s="52"/>
      <c r="BC53" s="25" t="str">
        <f t="shared" si="2"/>
        <v/>
      </c>
      <c r="BD53" s="25" t="str">
        <f t="shared" si="3"/>
        <v/>
      </c>
      <c r="BE53" s="25" t="str">
        <f t="shared" si="4"/>
        <v/>
      </c>
      <c r="BF53" s="25" t="str">
        <f>IF($U53="","",IFERROR(INDEX(Referències!$F$5:$F$9,MATCH(IF(I53="",$U53,IFERROR(INDEX(Referències!$D$5:$D$9,SUMPRODUCT(MAX((($I$5:$I$504=I53)*($I$5:$I$504&lt;&gt;""))*(IFERROR(MATCH($U$5:$U$504,Referències!$D$5:$D$9,0),0))))),$U53)),Referències!$D$5:$D$9,0)),""))</f>
        <v/>
      </c>
      <c r="BG53" s="25" t="str">
        <f>IF($U53="","",IFERROR(INDEX(Referències!$G$5:$G$9,MATCH(IF(I53="",$U53,IFERROR(INDEX(Referències!$D$5:$D$9,SUMPRODUCT(MAX((($I$5:$I$504=I53)*($I$5:$I$504&lt;&gt;""))*(IFERROR(MATCH($U$5:$U$504,Referències!$D$5:$D$9,0),0))))),$U53)),Referències!$D$5:$D$9,0)),""))</f>
        <v/>
      </c>
      <c r="BH53" s="25" t="str">
        <f>IF($U53="","",IFERROR(INDEX(Referències!$H$5:$H$9,MATCH(IF(I53="",$U53,IFERROR(INDEX(Referències!$D$5:$D$9,SUMPRODUCT(MAX((($I$5:$I$504=I53)*($I$5:$I$504&lt;&gt;""))*(IFERROR(MATCH($U$5:$U$504,Referències!$D$5:$D$9,0),0))))),$U53)),Referències!$D$5:$D$9,0)),""))</f>
        <v/>
      </c>
      <c r="BI53" s="18" t="str">
        <f t="shared" si="5"/>
        <v/>
      </c>
      <c r="BJ53" s="26" t="str">
        <f t="shared" si="6"/>
        <v/>
      </c>
      <c r="BK53" s="52"/>
      <c r="BL53" s="27"/>
    </row>
    <row r="54" spans="1:64" x14ac:dyDescent="0.25">
      <c r="A54" s="27"/>
      <c r="B54" s="27"/>
      <c r="C54" s="27"/>
      <c r="D54" s="27"/>
      <c r="E54" s="53"/>
      <c r="F54" s="28"/>
      <c r="G54" s="27"/>
      <c r="H54" s="52"/>
      <c r="I54" s="28"/>
      <c r="J54" s="27"/>
      <c r="K54" s="28"/>
      <c r="L54" s="28"/>
      <c r="M54" s="28"/>
      <c r="N54" s="52"/>
      <c r="O54" s="18" t="str">
        <f t="shared" si="0"/>
        <v/>
      </c>
      <c r="P54" s="29"/>
      <c r="Q54" s="30"/>
      <c r="R54" s="31"/>
      <c r="S54" s="32"/>
      <c r="T54" s="33"/>
      <c r="U54" s="18" t="str">
        <f t="shared" si="1"/>
        <v/>
      </c>
      <c r="V54" s="28"/>
      <c r="W54" s="51"/>
      <c r="X54" s="52"/>
      <c r="Y54" s="53"/>
      <c r="Z54" s="52"/>
      <c r="AA54" s="53"/>
      <c r="AB54" s="53"/>
      <c r="AC54" s="52"/>
      <c r="AD54" s="53"/>
      <c r="AE54" s="53"/>
      <c r="AF54" s="52"/>
      <c r="AG54" s="53"/>
      <c r="AH54" s="52"/>
      <c r="AI54" s="53"/>
      <c r="AJ54" s="53"/>
      <c r="AK54" s="54"/>
      <c r="AL54" s="52"/>
      <c r="AM54" s="52"/>
      <c r="AN54" s="52"/>
      <c r="AO54" s="52"/>
      <c r="AP54" s="52"/>
      <c r="AQ54" s="55"/>
      <c r="AR54" s="52"/>
      <c r="AS54" s="52"/>
      <c r="AT54" s="52"/>
      <c r="AU54" s="52"/>
      <c r="AV54" s="52"/>
      <c r="AW54" s="56"/>
      <c r="AX54" s="52"/>
      <c r="AY54" s="52"/>
      <c r="AZ54" s="52"/>
      <c r="BA54" s="52"/>
      <c r="BB54" s="52"/>
      <c r="BC54" s="25" t="str">
        <f t="shared" si="2"/>
        <v/>
      </c>
      <c r="BD54" s="25" t="str">
        <f t="shared" si="3"/>
        <v/>
      </c>
      <c r="BE54" s="25" t="str">
        <f t="shared" si="4"/>
        <v/>
      </c>
      <c r="BF54" s="25" t="str">
        <f>IF($U54="","",IFERROR(INDEX(Referències!$F$5:$F$9,MATCH(IF(I54="",$U54,IFERROR(INDEX(Referències!$D$5:$D$9,SUMPRODUCT(MAX((($I$5:$I$504=I54)*($I$5:$I$504&lt;&gt;""))*(IFERROR(MATCH($U$5:$U$504,Referències!$D$5:$D$9,0),0))))),$U54)),Referències!$D$5:$D$9,0)),""))</f>
        <v/>
      </c>
      <c r="BG54" s="25" t="str">
        <f>IF($U54="","",IFERROR(INDEX(Referències!$G$5:$G$9,MATCH(IF(I54="",$U54,IFERROR(INDEX(Referències!$D$5:$D$9,SUMPRODUCT(MAX((($I$5:$I$504=I54)*($I$5:$I$504&lt;&gt;""))*(IFERROR(MATCH($U$5:$U$504,Referències!$D$5:$D$9,0),0))))),$U54)),Referències!$D$5:$D$9,0)),""))</f>
        <v/>
      </c>
      <c r="BH54" s="25" t="str">
        <f>IF($U54="","",IFERROR(INDEX(Referències!$H$5:$H$9,MATCH(IF(I54="",$U54,IFERROR(INDEX(Referències!$D$5:$D$9,SUMPRODUCT(MAX((($I$5:$I$504=I54)*($I$5:$I$504&lt;&gt;""))*(IFERROR(MATCH($U$5:$U$504,Referències!$D$5:$D$9,0),0))))),$U54)),Referències!$D$5:$D$9,0)),""))</f>
        <v/>
      </c>
      <c r="BI54" s="18" t="str">
        <f t="shared" si="5"/>
        <v/>
      </c>
      <c r="BJ54" s="26" t="str">
        <f t="shared" si="6"/>
        <v/>
      </c>
      <c r="BK54" s="52"/>
      <c r="BL54" s="27"/>
    </row>
    <row r="55" spans="1:64" x14ac:dyDescent="0.25">
      <c r="A55" s="27"/>
      <c r="B55" s="27"/>
      <c r="C55" s="27"/>
      <c r="D55" s="27"/>
      <c r="E55" s="53"/>
      <c r="F55" s="28"/>
      <c r="G55" s="27"/>
      <c r="H55" s="52"/>
      <c r="I55" s="28"/>
      <c r="J55" s="27"/>
      <c r="K55" s="28"/>
      <c r="L55" s="28"/>
      <c r="M55" s="28"/>
      <c r="N55" s="52"/>
      <c r="O55" s="18" t="str">
        <f t="shared" si="0"/>
        <v/>
      </c>
      <c r="P55" s="29"/>
      <c r="Q55" s="30"/>
      <c r="R55" s="31"/>
      <c r="S55" s="32"/>
      <c r="T55" s="33"/>
      <c r="U55" s="18" t="str">
        <f t="shared" si="1"/>
        <v/>
      </c>
      <c r="V55" s="28"/>
      <c r="W55" s="51"/>
      <c r="X55" s="52"/>
      <c r="Y55" s="53"/>
      <c r="Z55" s="52"/>
      <c r="AA55" s="53"/>
      <c r="AB55" s="53"/>
      <c r="AC55" s="52"/>
      <c r="AD55" s="53"/>
      <c r="AE55" s="53"/>
      <c r="AF55" s="52"/>
      <c r="AG55" s="53"/>
      <c r="AH55" s="52"/>
      <c r="AI55" s="53"/>
      <c r="AJ55" s="53"/>
      <c r="AK55" s="54"/>
      <c r="AL55" s="52"/>
      <c r="AM55" s="52"/>
      <c r="AN55" s="52"/>
      <c r="AO55" s="52"/>
      <c r="AP55" s="52"/>
      <c r="AQ55" s="55"/>
      <c r="AR55" s="52"/>
      <c r="AS55" s="52"/>
      <c r="AT55" s="52"/>
      <c r="AU55" s="52"/>
      <c r="AV55" s="52"/>
      <c r="AW55" s="56"/>
      <c r="AX55" s="52"/>
      <c r="AY55" s="52"/>
      <c r="AZ55" s="52"/>
      <c r="BA55" s="52"/>
      <c r="BB55" s="52"/>
      <c r="BC55" s="25" t="str">
        <f t="shared" si="2"/>
        <v/>
      </c>
      <c r="BD55" s="25" t="str">
        <f t="shared" si="3"/>
        <v/>
      </c>
      <c r="BE55" s="25" t="str">
        <f t="shared" si="4"/>
        <v/>
      </c>
      <c r="BF55" s="25" t="str">
        <f>IF($U55="","",IFERROR(INDEX(Referències!$F$5:$F$9,MATCH(IF(I55="",$U55,IFERROR(INDEX(Referències!$D$5:$D$9,SUMPRODUCT(MAX((($I$5:$I$504=I55)*($I$5:$I$504&lt;&gt;""))*(IFERROR(MATCH($U$5:$U$504,Referències!$D$5:$D$9,0),0))))),$U55)),Referències!$D$5:$D$9,0)),""))</f>
        <v/>
      </c>
      <c r="BG55" s="25" t="str">
        <f>IF($U55="","",IFERROR(INDEX(Referències!$G$5:$G$9,MATCH(IF(I55="",$U55,IFERROR(INDEX(Referències!$D$5:$D$9,SUMPRODUCT(MAX((($I$5:$I$504=I55)*($I$5:$I$504&lt;&gt;""))*(IFERROR(MATCH($U$5:$U$504,Referències!$D$5:$D$9,0),0))))),$U55)),Referències!$D$5:$D$9,0)),""))</f>
        <v/>
      </c>
      <c r="BH55" s="25" t="str">
        <f>IF($U55="","",IFERROR(INDEX(Referències!$H$5:$H$9,MATCH(IF(I55="",$U55,IFERROR(INDEX(Referències!$D$5:$D$9,SUMPRODUCT(MAX((($I$5:$I$504=I55)*($I$5:$I$504&lt;&gt;""))*(IFERROR(MATCH($U$5:$U$504,Referències!$D$5:$D$9,0),0))))),$U55)),Referències!$D$5:$D$9,0)),""))</f>
        <v/>
      </c>
      <c r="BI55" s="18" t="str">
        <f t="shared" si="5"/>
        <v/>
      </c>
      <c r="BJ55" s="26" t="str">
        <f t="shared" si="6"/>
        <v/>
      </c>
      <c r="BK55" s="52"/>
      <c r="BL55" s="27"/>
    </row>
    <row r="56" spans="1:64" x14ac:dyDescent="0.25">
      <c r="A56" s="27"/>
      <c r="B56" s="27"/>
      <c r="C56" s="27"/>
      <c r="D56" s="27"/>
      <c r="E56" s="53"/>
      <c r="F56" s="28"/>
      <c r="G56" s="27"/>
      <c r="H56" s="52"/>
      <c r="I56" s="28"/>
      <c r="J56" s="27"/>
      <c r="K56" s="28"/>
      <c r="L56" s="28"/>
      <c r="M56" s="28"/>
      <c r="N56" s="52"/>
      <c r="O56" s="18" t="str">
        <f t="shared" si="0"/>
        <v/>
      </c>
      <c r="P56" s="29"/>
      <c r="Q56" s="30"/>
      <c r="R56" s="31"/>
      <c r="S56" s="32"/>
      <c r="T56" s="33"/>
      <c r="U56" s="18" t="str">
        <f t="shared" si="1"/>
        <v/>
      </c>
      <c r="V56" s="28"/>
      <c r="W56" s="51"/>
      <c r="X56" s="52"/>
      <c r="Y56" s="53"/>
      <c r="Z56" s="52"/>
      <c r="AA56" s="53"/>
      <c r="AB56" s="53"/>
      <c r="AC56" s="52"/>
      <c r="AD56" s="53"/>
      <c r="AE56" s="53"/>
      <c r="AF56" s="52"/>
      <c r="AG56" s="53"/>
      <c r="AH56" s="52"/>
      <c r="AI56" s="53"/>
      <c r="AJ56" s="53"/>
      <c r="AK56" s="54"/>
      <c r="AL56" s="52"/>
      <c r="AM56" s="52"/>
      <c r="AN56" s="52"/>
      <c r="AO56" s="52"/>
      <c r="AP56" s="52"/>
      <c r="AQ56" s="55"/>
      <c r="AR56" s="52"/>
      <c r="AS56" s="52"/>
      <c r="AT56" s="52"/>
      <c r="AU56" s="52"/>
      <c r="AV56" s="52"/>
      <c r="AW56" s="56"/>
      <c r="AX56" s="52"/>
      <c r="AY56" s="52"/>
      <c r="AZ56" s="52"/>
      <c r="BA56" s="52"/>
      <c r="BB56" s="52"/>
      <c r="BC56" s="25" t="str">
        <f t="shared" si="2"/>
        <v/>
      </c>
      <c r="BD56" s="25" t="str">
        <f t="shared" si="3"/>
        <v/>
      </c>
      <c r="BE56" s="25" t="str">
        <f t="shared" si="4"/>
        <v/>
      </c>
      <c r="BF56" s="25" t="str">
        <f>IF($U56="","",IFERROR(INDEX(Referències!$F$5:$F$9,MATCH(IF(I56="",$U56,IFERROR(INDEX(Referències!$D$5:$D$9,SUMPRODUCT(MAX((($I$5:$I$504=I56)*($I$5:$I$504&lt;&gt;""))*(IFERROR(MATCH($U$5:$U$504,Referències!$D$5:$D$9,0),0))))),$U56)),Referències!$D$5:$D$9,0)),""))</f>
        <v/>
      </c>
      <c r="BG56" s="25" t="str">
        <f>IF($U56="","",IFERROR(INDEX(Referències!$G$5:$G$9,MATCH(IF(I56="",$U56,IFERROR(INDEX(Referències!$D$5:$D$9,SUMPRODUCT(MAX((($I$5:$I$504=I56)*($I$5:$I$504&lt;&gt;""))*(IFERROR(MATCH($U$5:$U$504,Referències!$D$5:$D$9,0),0))))),$U56)),Referències!$D$5:$D$9,0)),""))</f>
        <v/>
      </c>
      <c r="BH56" s="25" t="str">
        <f>IF($U56="","",IFERROR(INDEX(Referències!$H$5:$H$9,MATCH(IF(I56="",$U56,IFERROR(INDEX(Referències!$D$5:$D$9,SUMPRODUCT(MAX((($I$5:$I$504=I56)*($I$5:$I$504&lt;&gt;""))*(IFERROR(MATCH($U$5:$U$504,Referències!$D$5:$D$9,0),0))))),$U56)),Referències!$D$5:$D$9,0)),""))</f>
        <v/>
      </c>
      <c r="BI56" s="18" t="str">
        <f t="shared" si="5"/>
        <v/>
      </c>
      <c r="BJ56" s="26" t="str">
        <f t="shared" si="6"/>
        <v/>
      </c>
      <c r="BK56" s="52"/>
      <c r="BL56" s="27"/>
    </row>
    <row r="57" spans="1:64" x14ac:dyDescent="0.25">
      <c r="A57" s="27"/>
      <c r="B57" s="27"/>
      <c r="C57" s="27"/>
      <c r="D57" s="27"/>
      <c r="E57" s="53"/>
      <c r="F57" s="28"/>
      <c r="G57" s="27"/>
      <c r="H57" s="52"/>
      <c r="I57" s="28"/>
      <c r="J57" s="27"/>
      <c r="K57" s="28"/>
      <c r="L57" s="28"/>
      <c r="M57" s="28"/>
      <c r="N57" s="52"/>
      <c r="O57" s="18" t="str">
        <f t="shared" si="0"/>
        <v/>
      </c>
      <c r="P57" s="29"/>
      <c r="Q57" s="30"/>
      <c r="R57" s="31"/>
      <c r="S57" s="32"/>
      <c r="T57" s="33"/>
      <c r="U57" s="18" t="str">
        <f t="shared" si="1"/>
        <v/>
      </c>
      <c r="V57" s="28"/>
      <c r="W57" s="51"/>
      <c r="X57" s="52"/>
      <c r="Y57" s="53"/>
      <c r="Z57" s="52"/>
      <c r="AA57" s="53"/>
      <c r="AB57" s="53"/>
      <c r="AC57" s="52"/>
      <c r="AD57" s="53"/>
      <c r="AE57" s="53"/>
      <c r="AF57" s="52"/>
      <c r="AG57" s="53"/>
      <c r="AH57" s="52"/>
      <c r="AI57" s="53"/>
      <c r="AJ57" s="53"/>
      <c r="AK57" s="54"/>
      <c r="AL57" s="52"/>
      <c r="AM57" s="52"/>
      <c r="AN57" s="52"/>
      <c r="AO57" s="52"/>
      <c r="AP57" s="52"/>
      <c r="AQ57" s="55"/>
      <c r="AR57" s="52"/>
      <c r="AS57" s="52"/>
      <c r="AT57" s="52"/>
      <c r="AU57" s="52"/>
      <c r="AV57" s="52"/>
      <c r="AW57" s="56"/>
      <c r="AX57" s="52"/>
      <c r="AY57" s="52"/>
      <c r="AZ57" s="52"/>
      <c r="BA57" s="52"/>
      <c r="BB57" s="52"/>
      <c r="BC57" s="25" t="str">
        <f t="shared" si="2"/>
        <v/>
      </c>
      <c r="BD57" s="25" t="str">
        <f t="shared" si="3"/>
        <v/>
      </c>
      <c r="BE57" s="25" t="str">
        <f t="shared" si="4"/>
        <v/>
      </c>
      <c r="BF57" s="25" t="str">
        <f>IF($U57="","",IFERROR(INDEX(Referències!$F$5:$F$9,MATCH(IF(I57="",$U57,IFERROR(INDEX(Referències!$D$5:$D$9,SUMPRODUCT(MAX((($I$5:$I$504=I57)*($I$5:$I$504&lt;&gt;""))*(IFERROR(MATCH($U$5:$U$504,Referències!$D$5:$D$9,0),0))))),$U57)),Referències!$D$5:$D$9,0)),""))</f>
        <v/>
      </c>
      <c r="BG57" s="25" t="str">
        <f>IF($U57="","",IFERROR(INDEX(Referències!$G$5:$G$9,MATCH(IF(I57="",$U57,IFERROR(INDEX(Referències!$D$5:$D$9,SUMPRODUCT(MAX((($I$5:$I$504=I57)*($I$5:$I$504&lt;&gt;""))*(IFERROR(MATCH($U$5:$U$504,Referències!$D$5:$D$9,0),0))))),$U57)),Referències!$D$5:$D$9,0)),""))</f>
        <v/>
      </c>
      <c r="BH57" s="25" t="str">
        <f>IF($U57="","",IFERROR(INDEX(Referències!$H$5:$H$9,MATCH(IF(I57="",$U57,IFERROR(INDEX(Referències!$D$5:$D$9,SUMPRODUCT(MAX((($I$5:$I$504=I57)*($I$5:$I$504&lt;&gt;""))*(IFERROR(MATCH($U$5:$U$504,Referències!$D$5:$D$9,0),0))))),$U57)),Referències!$D$5:$D$9,0)),""))</f>
        <v/>
      </c>
      <c r="BI57" s="18" t="str">
        <f t="shared" si="5"/>
        <v/>
      </c>
      <c r="BJ57" s="26" t="str">
        <f t="shared" si="6"/>
        <v/>
      </c>
      <c r="BK57" s="52"/>
      <c r="BL57" s="27"/>
    </row>
    <row r="58" spans="1:64" x14ac:dyDescent="0.25">
      <c r="A58" s="27"/>
      <c r="B58" s="27"/>
      <c r="C58" s="27"/>
      <c r="D58" s="27"/>
      <c r="E58" s="53"/>
      <c r="F58" s="28"/>
      <c r="G58" s="27"/>
      <c r="H58" s="52"/>
      <c r="I58" s="28"/>
      <c r="J58" s="27"/>
      <c r="K58" s="28"/>
      <c r="L58" s="28"/>
      <c r="M58" s="28"/>
      <c r="N58" s="52"/>
      <c r="O58" s="18" t="str">
        <f t="shared" si="0"/>
        <v/>
      </c>
      <c r="P58" s="29"/>
      <c r="Q58" s="30"/>
      <c r="R58" s="31"/>
      <c r="S58" s="32"/>
      <c r="T58" s="33"/>
      <c r="U58" s="18" t="str">
        <f t="shared" si="1"/>
        <v/>
      </c>
      <c r="V58" s="28"/>
      <c r="W58" s="51"/>
      <c r="X58" s="52"/>
      <c r="Y58" s="53"/>
      <c r="Z58" s="52"/>
      <c r="AA58" s="53"/>
      <c r="AB58" s="53"/>
      <c r="AC58" s="52"/>
      <c r="AD58" s="53"/>
      <c r="AE58" s="53"/>
      <c r="AF58" s="52"/>
      <c r="AG58" s="53"/>
      <c r="AH58" s="52"/>
      <c r="AI58" s="53"/>
      <c r="AJ58" s="53"/>
      <c r="AK58" s="54"/>
      <c r="AL58" s="52"/>
      <c r="AM58" s="52"/>
      <c r="AN58" s="52"/>
      <c r="AO58" s="52"/>
      <c r="AP58" s="52"/>
      <c r="AQ58" s="55"/>
      <c r="AR58" s="52"/>
      <c r="AS58" s="52"/>
      <c r="AT58" s="52"/>
      <c r="AU58" s="52"/>
      <c r="AV58" s="52"/>
      <c r="AW58" s="56"/>
      <c r="AX58" s="52"/>
      <c r="AY58" s="52"/>
      <c r="AZ58" s="52"/>
      <c r="BA58" s="52"/>
      <c r="BB58" s="52"/>
      <c r="BC58" s="25" t="str">
        <f t="shared" si="2"/>
        <v/>
      </c>
      <c r="BD58" s="25" t="str">
        <f t="shared" si="3"/>
        <v/>
      </c>
      <c r="BE58" s="25" t="str">
        <f t="shared" si="4"/>
        <v/>
      </c>
      <c r="BF58" s="25" t="str">
        <f>IF($U58="","",IFERROR(INDEX(Referències!$F$5:$F$9,MATCH(IF(I58="",$U58,IFERROR(INDEX(Referències!$D$5:$D$9,SUMPRODUCT(MAX((($I$5:$I$504=I58)*($I$5:$I$504&lt;&gt;""))*(IFERROR(MATCH($U$5:$U$504,Referències!$D$5:$D$9,0),0))))),$U58)),Referències!$D$5:$D$9,0)),""))</f>
        <v/>
      </c>
      <c r="BG58" s="25" t="str">
        <f>IF($U58="","",IFERROR(INDEX(Referències!$G$5:$G$9,MATCH(IF(I58="",$U58,IFERROR(INDEX(Referències!$D$5:$D$9,SUMPRODUCT(MAX((($I$5:$I$504=I58)*($I$5:$I$504&lt;&gt;""))*(IFERROR(MATCH($U$5:$U$504,Referències!$D$5:$D$9,0),0))))),$U58)),Referències!$D$5:$D$9,0)),""))</f>
        <v/>
      </c>
      <c r="BH58" s="25" t="str">
        <f>IF($U58="","",IFERROR(INDEX(Referències!$H$5:$H$9,MATCH(IF(I58="",$U58,IFERROR(INDEX(Referències!$D$5:$D$9,SUMPRODUCT(MAX((($I$5:$I$504=I58)*($I$5:$I$504&lt;&gt;""))*(IFERROR(MATCH($U$5:$U$504,Referències!$D$5:$D$9,0),0))))),$U58)),Referències!$D$5:$D$9,0)),""))</f>
        <v/>
      </c>
      <c r="BI58" s="18" t="str">
        <f t="shared" si="5"/>
        <v/>
      </c>
      <c r="BJ58" s="26" t="str">
        <f t="shared" si="6"/>
        <v/>
      </c>
      <c r="BK58" s="52"/>
      <c r="BL58" s="27"/>
    </row>
    <row r="59" spans="1:64" x14ac:dyDescent="0.25">
      <c r="A59" s="27"/>
      <c r="B59" s="27"/>
      <c r="C59" s="27"/>
      <c r="D59" s="27"/>
      <c r="E59" s="53"/>
      <c r="F59" s="28"/>
      <c r="G59" s="27"/>
      <c r="H59" s="52"/>
      <c r="I59" s="28"/>
      <c r="J59" s="27"/>
      <c r="K59" s="28"/>
      <c r="L59" s="28"/>
      <c r="M59" s="28"/>
      <c r="N59" s="52"/>
      <c r="O59" s="18" t="str">
        <f t="shared" si="0"/>
        <v/>
      </c>
      <c r="P59" s="29"/>
      <c r="Q59" s="30"/>
      <c r="R59" s="31"/>
      <c r="S59" s="32"/>
      <c r="T59" s="33"/>
      <c r="U59" s="18" t="str">
        <f t="shared" si="1"/>
        <v/>
      </c>
      <c r="V59" s="28"/>
      <c r="W59" s="51"/>
      <c r="X59" s="52"/>
      <c r="Y59" s="53"/>
      <c r="Z59" s="52"/>
      <c r="AA59" s="53"/>
      <c r="AB59" s="53"/>
      <c r="AC59" s="52"/>
      <c r="AD59" s="53"/>
      <c r="AE59" s="53"/>
      <c r="AF59" s="52"/>
      <c r="AG59" s="53"/>
      <c r="AH59" s="52"/>
      <c r="AI59" s="53"/>
      <c r="AJ59" s="53"/>
      <c r="AK59" s="54"/>
      <c r="AL59" s="52"/>
      <c r="AM59" s="52"/>
      <c r="AN59" s="52"/>
      <c r="AO59" s="52"/>
      <c r="AP59" s="52"/>
      <c r="AQ59" s="55"/>
      <c r="AR59" s="52"/>
      <c r="AS59" s="52"/>
      <c r="AT59" s="52"/>
      <c r="AU59" s="52"/>
      <c r="AV59" s="52"/>
      <c r="AW59" s="56"/>
      <c r="AX59" s="52"/>
      <c r="AY59" s="52"/>
      <c r="AZ59" s="52"/>
      <c r="BA59" s="52"/>
      <c r="BB59" s="52"/>
      <c r="BC59" s="25" t="str">
        <f t="shared" si="2"/>
        <v/>
      </c>
      <c r="BD59" s="25" t="str">
        <f t="shared" si="3"/>
        <v/>
      </c>
      <c r="BE59" s="25" t="str">
        <f t="shared" si="4"/>
        <v/>
      </c>
      <c r="BF59" s="25" t="str">
        <f>IF($U59="","",IFERROR(INDEX(Referències!$F$5:$F$9,MATCH(IF(I59="",$U59,IFERROR(INDEX(Referències!$D$5:$D$9,SUMPRODUCT(MAX((($I$5:$I$504=I59)*($I$5:$I$504&lt;&gt;""))*(IFERROR(MATCH($U$5:$U$504,Referències!$D$5:$D$9,0),0))))),$U59)),Referències!$D$5:$D$9,0)),""))</f>
        <v/>
      </c>
      <c r="BG59" s="25" t="str">
        <f>IF($U59="","",IFERROR(INDEX(Referències!$G$5:$G$9,MATCH(IF(I59="",$U59,IFERROR(INDEX(Referències!$D$5:$D$9,SUMPRODUCT(MAX((($I$5:$I$504=I59)*($I$5:$I$504&lt;&gt;""))*(IFERROR(MATCH($U$5:$U$504,Referències!$D$5:$D$9,0),0))))),$U59)),Referències!$D$5:$D$9,0)),""))</f>
        <v/>
      </c>
      <c r="BH59" s="25" t="str">
        <f>IF($U59="","",IFERROR(INDEX(Referències!$H$5:$H$9,MATCH(IF(I59="",$U59,IFERROR(INDEX(Referències!$D$5:$D$9,SUMPRODUCT(MAX((($I$5:$I$504=I59)*($I$5:$I$504&lt;&gt;""))*(IFERROR(MATCH($U$5:$U$504,Referències!$D$5:$D$9,0),0))))),$U59)),Referències!$D$5:$D$9,0)),""))</f>
        <v/>
      </c>
      <c r="BI59" s="18" t="str">
        <f t="shared" si="5"/>
        <v/>
      </c>
      <c r="BJ59" s="26" t="str">
        <f t="shared" si="6"/>
        <v/>
      </c>
      <c r="BK59" s="52"/>
      <c r="BL59" s="27"/>
    </row>
    <row r="60" spans="1:64" x14ac:dyDescent="0.25">
      <c r="A60" s="27"/>
      <c r="B60" s="27"/>
      <c r="C60" s="27"/>
      <c r="D60" s="27"/>
      <c r="E60" s="53"/>
      <c r="F60" s="28"/>
      <c r="G60" s="27"/>
      <c r="H60" s="52"/>
      <c r="I60" s="28"/>
      <c r="J60" s="27"/>
      <c r="K60" s="28"/>
      <c r="L60" s="28"/>
      <c r="M60" s="28"/>
      <c r="N60" s="52"/>
      <c r="O60" s="18" t="str">
        <f t="shared" si="0"/>
        <v/>
      </c>
      <c r="P60" s="29"/>
      <c r="Q60" s="30"/>
      <c r="R60" s="31"/>
      <c r="S60" s="32"/>
      <c r="T60" s="33"/>
      <c r="U60" s="18" t="str">
        <f t="shared" si="1"/>
        <v/>
      </c>
      <c r="V60" s="28"/>
      <c r="W60" s="51"/>
      <c r="X60" s="52"/>
      <c r="Y60" s="53"/>
      <c r="Z60" s="52"/>
      <c r="AA60" s="53"/>
      <c r="AB60" s="53"/>
      <c r="AC60" s="52"/>
      <c r="AD60" s="53"/>
      <c r="AE60" s="53"/>
      <c r="AF60" s="52"/>
      <c r="AG60" s="53"/>
      <c r="AH60" s="52"/>
      <c r="AI60" s="53"/>
      <c r="AJ60" s="53"/>
      <c r="AK60" s="54"/>
      <c r="AL60" s="52"/>
      <c r="AM60" s="52"/>
      <c r="AN60" s="52"/>
      <c r="AO60" s="52"/>
      <c r="AP60" s="52"/>
      <c r="AQ60" s="55"/>
      <c r="AR60" s="52"/>
      <c r="AS60" s="52"/>
      <c r="AT60" s="52"/>
      <c r="AU60" s="52"/>
      <c r="AV60" s="52"/>
      <c r="AW60" s="56"/>
      <c r="AX60" s="52"/>
      <c r="AY60" s="52"/>
      <c r="AZ60" s="52"/>
      <c r="BA60" s="52"/>
      <c r="BB60" s="52"/>
      <c r="BC60" s="25" t="str">
        <f t="shared" si="2"/>
        <v/>
      </c>
      <c r="BD60" s="25" t="str">
        <f t="shared" si="3"/>
        <v/>
      </c>
      <c r="BE60" s="25" t="str">
        <f t="shared" si="4"/>
        <v/>
      </c>
      <c r="BF60" s="25" t="str">
        <f>IF($U60="","",IFERROR(INDEX(Referències!$F$5:$F$9,MATCH(IF(I60="",$U60,IFERROR(INDEX(Referències!$D$5:$D$9,SUMPRODUCT(MAX((($I$5:$I$504=I60)*($I$5:$I$504&lt;&gt;""))*(IFERROR(MATCH($U$5:$U$504,Referències!$D$5:$D$9,0),0))))),$U60)),Referències!$D$5:$D$9,0)),""))</f>
        <v/>
      </c>
      <c r="BG60" s="25" t="str">
        <f>IF($U60="","",IFERROR(INDEX(Referències!$G$5:$G$9,MATCH(IF(I60="",$U60,IFERROR(INDEX(Referències!$D$5:$D$9,SUMPRODUCT(MAX((($I$5:$I$504=I60)*($I$5:$I$504&lt;&gt;""))*(IFERROR(MATCH($U$5:$U$504,Referències!$D$5:$D$9,0),0))))),$U60)),Referències!$D$5:$D$9,0)),""))</f>
        <v/>
      </c>
      <c r="BH60" s="25" t="str">
        <f>IF($U60="","",IFERROR(INDEX(Referències!$H$5:$H$9,MATCH(IF(I60="",$U60,IFERROR(INDEX(Referències!$D$5:$D$9,SUMPRODUCT(MAX((($I$5:$I$504=I60)*($I$5:$I$504&lt;&gt;""))*(IFERROR(MATCH($U$5:$U$504,Referències!$D$5:$D$9,0),0))))),$U60)),Referències!$D$5:$D$9,0)),""))</f>
        <v/>
      </c>
      <c r="BI60" s="18" t="str">
        <f t="shared" si="5"/>
        <v/>
      </c>
      <c r="BJ60" s="26" t="str">
        <f t="shared" si="6"/>
        <v/>
      </c>
      <c r="BK60" s="52"/>
      <c r="BL60" s="27"/>
    </row>
    <row r="61" spans="1:64" x14ac:dyDescent="0.25">
      <c r="A61" s="27"/>
      <c r="B61" s="27"/>
      <c r="C61" s="27"/>
      <c r="D61" s="27"/>
      <c r="E61" s="53"/>
      <c r="F61" s="28"/>
      <c r="G61" s="27"/>
      <c r="H61" s="52"/>
      <c r="I61" s="28"/>
      <c r="J61" s="27"/>
      <c r="K61" s="28"/>
      <c r="L61" s="28"/>
      <c r="M61" s="28"/>
      <c r="N61" s="52"/>
      <c r="O61" s="18" t="str">
        <f t="shared" si="0"/>
        <v/>
      </c>
      <c r="P61" s="29"/>
      <c r="Q61" s="30"/>
      <c r="R61" s="31"/>
      <c r="S61" s="32"/>
      <c r="T61" s="33"/>
      <c r="U61" s="18" t="str">
        <f t="shared" si="1"/>
        <v/>
      </c>
      <c r="V61" s="28"/>
      <c r="W61" s="51"/>
      <c r="X61" s="52"/>
      <c r="Y61" s="53"/>
      <c r="Z61" s="52"/>
      <c r="AA61" s="53"/>
      <c r="AB61" s="53"/>
      <c r="AC61" s="52"/>
      <c r="AD61" s="53"/>
      <c r="AE61" s="53"/>
      <c r="AF61" s="52"/>
      <c r="AG61" s="53"/>
      <c r="AH61" s="52"/>
      <c r="AI61" s="53"/>
      <c r="AJ61" s="53"/>
      <c r="AK61" s="54"/>
      <c r="AL61" s="52"/>
      <c r="AM61" s="52"/>
      <c r="AN61" s="52"/>
      <c r="AO61" s="52"/>
      <c r="AP61" s="52"/>
      <c r="AQ61" s="55"/>
      <c r="AR61" s="52"/>
      <c r="AS61" s="52"/>
      <c r="AT61" s="52"/>
      <c r="AU61" s="52"/>
      <c r="AV61" s="52"/>
      <c r="AW61" s="56"/>
      <c r="AX61" s="52"/>
      <c r="AY61" s="52"/>
      <c r="AZ61" s="52"/>
      <c r="BA61" s="52"/>
      <c r="BB61" s="52"/>
      <c r="BC61" s="25" t="str">
        <f t="shared" si="2"/>
        <v/>
      </c>
      <c r="BD61" s="25" t="str">
        <f t="shared" si="3"/>
        <v/>
      </c>
      <c r="BE61" s="25" t="str">
        <f t="shared" si="4"/>
        <v/>
      </c>
      <c r="BF61" s="25" t="str">
        <f>IF($U61="","",IFERROR(INDEX(Referències!$F$5:$F$9,MATCH(IF(I61="",$U61,IFERROR(INDEX(Referències!$D$5:$D$9,SUMPRODUCT(MAX((($I$5:$I$504=I61)*($I$5:$I$504&lt;&gt;""))*(IFERROR(MATCH($U$5:$U$504,Referències!$D$5:$D$9,0),0))))),$U61)),Referències!$D$5:$D$9,0)),""))</f>
        <v/>
      </c>
      <c r="BG61" s="25" t="str">
        <f>IF($U61="","",IFERROR(INDEX(Referències!$G$5:$G$9,MATCH(IF(I61="",$U61,IFERROR(INDEX(Referències!$D$5:$D$9,SUMPRODUCT(MAX((($I$5:$I$504=I61)*($I$5:$I$504&lt;&gt;""))*(IFERROR(MATCH($U$5:$U$504,Referències!$D$5:$D$9,0),0))))),$U61)),Referències!$D$5:$D$9,0)),""))</f>
        <v/>
      </c>
      <c r="BH61" s="25" t="str">
        <f>IF($U61="","",IFERROR(INDEX(Referències!$H$5:$H$9,MATCH(IF(I61="",$U61,IFERROR(INDEX(Referències!$D$5:$D$9,SUMPRODUCT(MAX((($I$5:$I$504=I61)*($I$5:$I$504&lt;&gt;""))*(IFERROR(MATCH($U$5:$U$504,Referències!$D$5:$D$9,0),0))))),$U61)),Referències!$D$5:$D$9,0)),""))</f>
        <v/>
      </c>
      <c r="BI61" s="18" t="str">
        <f t="shared" si="5"/>
        <v/>
      </c>
      <c r="BJ61" s="26" t="str">
        <f t="shared" si="6"/>
        <v/>
      </c>
      <c r="BK61" s="52"/>
      <c r="BL61" s="27"/>
    </row>
    <row r="62" spans="1:64" x14ac:dyDescent="0.25">
      <c r="A62" s="27"/>
      <c r="B62" s="27"/>
      <c r="C62" s="27"/>
      <c r="D62" s="27"/>
      <c r="E62" s="53"/>
      <c r="F62" s="28"/>
      <c r="G62" s="27"/>
      <c r="H62" s="52"/>
      <c r="I62" s="28"/>
      <c r="J62" s="27"/>
      <c r="K62" s="28"/>
      <c r="L62" s="28"/>
      <c r="M62" s="28"/>
      <c r="N62" s="52"/>
      <c r="O62" s="18" t="str">
        <f t="shared" si="0"/>
        <v/>
      </c>
      <c r="P62" s="29"/>
      <c r="Q62" s="30"/>
      <c r="R62" s="31"/>
      <c r="S62" s="32"/>
      <c r="T62" s="33"/>
      <c r="U62" s="18" t="str">
        <f t="shared" si="1"/>
        <v/>
      </c>
      <c r="V62" s="28"/>
      <c r="W62" s="51"/>
      <c r="X62" s="52"/>
      <c r="Y62" s="53"/>
      <c r="Z62" s="52"/>
      <c r="AA62" s="53"/>
      <c r="AB62" s="53"/>
      <c r="AC62" s="52"/>
      <c r="AD62" s="53"/>
      <c r="AE62" s="53"/>
      <c r="AF62" s="52"/>
      <c r="AG62" s="53"/>
      <c r="AH62" s="52"/>
      <c r="AI62" s="53"/>
      <c r="AJ62" s="53"/>
      <c r="AK62" s="54"/>
      <c r="AL62" s="52"/>
      <c r="AM62" s="52"/>
      <c r="AN62" s="52"/>
      <c r="AO62" s="52"/>
      <c r="AP62" s="52"/>
      <c r="AQ62" s="55"/>
      <c r="AR62" s="52"/>
      <c r="AS62" s="52"/>
      <c r="AT62" s="52"/>
      <c r="AU62" s="52"/>
      <c r="AV62" s="52"/>
      <c r="AW62" s="56"/>
      <c r="AX62" s="52"/>
      <c r="AY62" s="52"/>
      <c r="AZ62" s="52"/>
      <c r="BA62" s="52"/>
      <c r="BB62" s="52"/>
      <c r="BC62" s="25" t="str">
        <f t="shared" si="2"/>
        <v/>
      </c>
      <c r="BD62" s="25" t="str">
        <f t="shared" si="3"/>
        <v/>
      </c>
      <c r="BE62" s="25" t="str">
        <f t="shared" si="4"/>
        <v/>
      </c>
      <c r="BF62" s="25" t="str">
        <f>IF($U62="","",IFERROR(INDEX(Referències!$F$5:$F$9,MATCH(IF(I62="",$U62,IFERROR(INDEX(Referències!$D$5:$D$9,SUMPRODUCT(MAX((($I$5:$I$504=I62)*($I$5:$I$504&lt;&gt;""))*(IFERROR(MATCH($U$5:$U$504,Referències!$D$5:$D$9,0),0))))),$U62)),Referències!$D$5:$D$9,0)),""))</f>
        <v/>
      </c>
      <c r="BG62" s="25" t="str">
        <f>IF($U62="","",IFERROR(INDEX(Referències!$G$5:$G$9,MATCH(IF(I62="",$U62,IFERROR(INDEX(Referències!$D$5:$D$9,SUMPRODUCT(MAX((($I$5:$I$504=I62)*($I$5:$I$504&lt;&gt;""))*(IFERROR(MATCH($U$5:$U$504,Referències!$D$5:$D$9,0),0))))),$U62)),Referències!$D$5:$D$9,0)),""))</f>
        <v/>
      </c>
      <c r="BH62" s="25" t="str">
        <f>IF($U62="","",IFERROR(INDEX(Referències!$H$5:$H$9,MATCH(IF(I62="",$U62,IFERROR(INDEX(Referències!$D$5:$D$9,SUMPRODUCT(MAX((($I$5:$I$504=I62)*($I$5:$I$504&lt;&gt;""))*(IFERROR(MATCH($U$5:$U$504,Referències!$D$5:$D$9,0),0))))),$U62)),Referències!$D$5:$D$9,0)),""))</f>
        <v/>
      </c>
      <c r="BI62" s="18" t="str">
        <f t="shared" si="5"/>
        <v/>
      </c>
      <c r="BJ62" s="26" t="str">
        <f t="shared" si="6"/>
        <v/>
      </c>
      <c r="BK62" s="52"/>
      <c r="BL62" s="27"/>
    </row>
    <row r="63" spans="1:64" x14ac:dyDescent="0.25">
      <c r="A63" s="27"/>
      <c r="B63" s="27"/>
      <c r="C63" s="27"/>
      <c r="D63" s="27"/>
      <c r="E63" s="53"/>
      <c r="F63" s="28"/>
      <c r="G63" s="27"/>
      <c r="H63" s="52"/>
      <c r="I63" s="28"/>
      <c r="J63" s="27"/>
      <c r="K63" s="28"/>
      <c r="L63" s="28"/>
      <c r="M63" s="28"/>
      <c r="N63" s="52"/>
      <c r="O63" s="18" t="str">
        <f t="shared" si="0"/>
        <v/>
      </c>
      <c r="P63" s="29"/>
      <c r="Q63" s="30"/>
      <c r="R63" s="31"/>
      <c r="S63" s="32"/>
      <c r="T63" s="33"/>
      <c r="U63" s="18" t="str">
        <f t="shared" si="1"/>
        <v/>
      </c>
      <c r="V63" s="28"/>
      <c r="W63" s="51"/>
      <c r="X63" s="52"/>
      <c r="Y63" s="53"/>
      <c r="Z63" s="52"/>
      <c r="AA63" s="53"/>
      <c r="AB63" s="53"/>
      <c r="AC63" s="52"/>
      <c r="AD63" s="53"/>
      <c r="AE63" s="53"/>
      <c r="AF63" s="52"/>
      <c r="AG63" s="53"/>
      <c r="AH63" s="52"/>
      <c r="AI63" s="53"/>
      <c r="AJ63" s="53"/>
      <c r="AK63" s="54"/>
      <c r="AL63" s="52"/>
      <c r="AM63" s="52"/>
      <c r="AN63" s="52"/>
      <c r="AO63" s="52"/>
      <c r="AP63" s="52"/>
      <c r="AQ63" s="55"/>
      <c r="AR63" s="52"/>
      <c r="AS63" s="52"/>
      <c r="AT63" s="52"/>
      <c r="AU63" s="52"/>
      <c r="AV63" s="52"/>
      <c r="AW63" s="56"/>
      <c r="AX63" s="52"/>
      <c r="AY63" s="52"/>
      <c r="AZ63" s="52"/>
      <c r="BA63" s="52"/>
      <c r="BB63" s="52"/>
      <c r="BC63" s="25" t="str">
        <f t="shared" si="2"/>
        <v/>
      </c>
      <c r="BD63" s="25" t="str">
        <f t="shared" si="3"/>
        <v/>
      </c>
      <c r="BE63" s="25" t="str">
        <f t="shared" si="4"/>
        <v/>
      </c>
      <c r="BF63" s="25" t="str">
        <f>IF($U63="","",IFERROR(INDEX(Referències!$F$5:$F$9,MATCH(IF(I63="",$U63,IFERROR(INDEX(Referències!$D$5:$D$9,SUMPRODUCT(MAX((($I$5:$I$504=I63)*($I$5:$I$504&lt;&gt;""))*(IFERROR(MATCH($U$5:$U$504,Referències!$D$5:$D$9,0),0))))),$U63)),Referències!$D$5:$D$9,0)),""))</f>
        <v/>
      </c>
      <c r="BG63" s="25" t="str">
        <f>IF($U63="","",IFERROR(INDEX(Referències!$G$5:$G$9,MATCH(IF(I63="",$U63,IFERROR(INDEX(Referències!$D$5:$D$9,SUMPRODUCT(MAX((($I$5:$I$504=I63)*($I$5:$I$504&lt;&gt;""))*(IFERROR(MATCH($U$5:$U$504,Referències!$D$5:$D$9,0),0))))),$U63)),Referències!$D$5:$D$9,0)),""))</f>
        <v/>
      </c>
      <c r="BH63" s="25" t="str">
        <f>IF($U63="","",IFERROR(INDEX(Referències!$H$5:$H$9,MATCH(IF(I63="",$U63,IFERROR(INDEX(Referències!$D$5:$D$9,SUMPRODUCT(MAX((($I$5:$I$504=I63)*($I$5:$I$504&lt;&gt;""))*(IFERROR(MATCH($U$5:$U$504,Referències!$D$5:$D$9,0),0))))),$U63)),Referències!$D$5:$D$9,0)),""))</f>
        <v/>
      </c>
      <c r="BI63" s="18" t="str">
        <f t="shared" si="5"/>
        <v/>
      </c>
      <c r="BJ63" s="26" t="str">
        <f t="shared" si="6"/>
        <v/>
      </c>
      <c r="BK63" s="52"/>
      <c r="BL63" s="27"/>
    </row>
    <row r="64" spans="1:64" x14ac:dyDescent="0.25">
      <c r="A64" s="27"/>
      <c r="B64" s="27"/>
      <c r="C64" s="27"/>
      <c r="D64" s="27"/>
      <c r="E64" s="53"/>
      <c r="F64" s="28"/>
      <c r="G64" s="27"/>
      <c r="H64" s="52"/>
      <c r="I64" s="28"/>
      <c r="J64" s="27"/>
      <c r="K64" s="28"/>
      <c r="L64" s="28"/>
      <c r="M64" s="28"/>
      <c r="N64" s="52"/>
      <c r="O64" s="18" t="str">
        <f t="shared" si="0"/>
        <v/>
      </c>
      <c r="P64" s="29"/>
      <c r="Q64" s="30"/>
      <c r="R64" s="31"/>
      <c r="S64" s="32"/>
      <c r="T64" s="33"/>
      <c r="U64" s="18" t="str">
        <f t="shared" si="1"/>
        <v/>
      </c>
      <c r="V64" s="28"/>
      <c r="W64" s="51"/>
      <c r="X64" s="52"/>
      <c r="Y64" s="53"/>
      <c r="Z64" s="52"/>
      <c r="AA64" s="53"/>
      <c r="AB64" s="53"/>
      <c r="AC64" s="52"/>
      <c r="AD64" s="53"/>
      <c r="AE64" s="53"/>
      <c r="AF64" s="52"/>
      <c r="AG64" s="53"/>
      <c r="AH64" s="52"/>
      <c r="AI64" s="53"/>
      <c r="AJ64" s="53"/>
      <c r="AK64" s="54"/>
      <c r="AL64" s="52"/>
      <c r="AM64" s="52"/>
      <c r="AN64" s="52"/>
      <c r="AO64" s="52"/>
      <c r="AP64" s="52"/>
      <c r="AQ64" s="55"/>
      <c r="AR64" s="52"/>
      <c r="AS64" s="52"/>
      <c r="AT64" s="52"/>
      <c r="AU64" s="52"/>
      <c r="AV64" s="52"/>
      <c r="AW64" s="56"/>
      <c r="AX64" s="52"/>
      <c r="AY64" s="52"/>
      <c r="AZ64" s="52"/>
      <c r="BA64" s="52"/>
      <c r="BB64" s="52"/>
      <c r="BC64" s="25" t="str">
        <f t="shared" si="2"/>
        <v/>
      </c>
      <c r="BD64" s="25" t="str">
        <f t="shared" si="3"/>
        <v/>
      </c>
      <c r="BE64" s="25" t="str">
        <f t="shared" si="4"/>
        <v/>
      </c>
      <c r="BF64" s="25" t="str">
        <f>IF($U64="","",IFERROR(INDEX(Referències!$F$5:$F$9,MATCH(IF(I64="",$U64,IFERROR(INDEX(Referències!$D$5:$D$9,SUMPRODUCT(MAX((($I$5:$I$504=I64)*($I$5:$I$504&lt;&gt;""))*(IFERROR(MATCH($U$5:$U$504,Referències!$D$5:$D$9,0),0))))),$U64)),Referències!$D$5:$D$9,0)),""))</f>
        <v/>
      </c>
      <c r="BG64" s="25" t="str">
        <f>IF($U64="","",IFERROR(INDEX(Referències!$G$5:$G$9,MATCH(IF(I64="",$U64,IFERROR(INDEX(Referències!$D$5:$D$9,SUMPRODUCT(MAX((($I$5:$I$504=I64)*($I$5:$I$504&lt;&gt;""))*(IFERROR(MATCH($U$5:$U$504,Referències!$D$5:$D$9,0),0))))),$U64)),Referències!$D$5:$D$9,0)),""))</f>
        <v/>
      </c>
      <c r="BH64" s="25" t="str">
        <f>IF($U64="","",IFERROR(INDEX(Referències!$H$5:$H$9,MATCH(IF(I64="",$U64,IFERROR(INDEX(Referències!$D$5:$D$9,SUMPRODUCT(MAX((($I$5:$I$504=I64)*($I$5:$I$504&lt;&gt;""))*(IFERROR(MATCH($U$5:$U$504,Referències!$D$5:$D$9,0),0))))),$U64)),Referències!$D$5:$D$9,0)),""))</f>
        <v/>
      </c>
      <c r="BI64" s="18" t="str">
        <f t="shared" si="5"/>
        <v/>
      </c>
      <c r="BJ64" s="26" t="str">
        <f t="shared" si="6"/>
        <v/>
      </c>
      <c r="BK64" s="52"/>
      <c r="BL64" s="27"/>
    </row>
    <row r="65" spans="1:64" x14ac:dyDescent="0.25">
      <c r="A65" s="27"/>
      <c r="B65" s="27"/>
      <c r="C65" s="27"/>
      <c r="D65" s="27"/>
      <c r="E65" s="53"/>
      <c r="F65" s="28"/>
      <c r="G65" s="27"/>
      <c r="H65" s="52"/>
      <c r="I65" s="28"/>
      <c r="J65" s="27"/>
      <c r="K65" s="28"/>
      <c r="L65" s="28"/>
      <c r="M65" s="28"/>
      <c r="N65" s="52"/>
      <c r="O65" s="18" t="str">
        <f t="shared" si="0"/>
        <v/>
      </c>
      <c r="P65" s="29"/>
      <c r="Q65" s="30"/>
      <c r="R65" s="31"/>
      <c r="S65" s="32"/>
      <c r="T65" s="33"/>
      <c r="U65" s="18" t="str">
        <f t="shared" si="1"/>
        <v/>
      </c>
      <c r="V65" s="28"/>
      <c r="W65" s="51"/>
      <c r="X65" s="52"/>
      <c r="Y65" s="53"/>
      <c r="Z65" s="52"/>
      <c r="AA65" s="53"/>
      <c r="AB65" s="53"/>
      <c r="AC65" s="52"/>
      <c r="AD65" s="53"/>
      <c r="AE65" s="53"/>
      <c r="AF65" s="52"/>
      <c r="AG65" s="53"/>
      <c r="AH65" s="52"/>
      <c r="AI65" s="53"/>
      <c r="AJ65" s="53"/>
      <c r="AK65" s="54"/>
      <c r="AL65" s="52"/>
      <c r="AM65" s="52"/>
      <c r="AN65" s="52"/>
      <c r="AO65" s="52"/>
      <c r="AP65" s="52"/>
      <c r="AQ65" s="55"/>
      <c r="AR65" s="52"/>
      <c r="AS65" s="52"/>
      <c r="AT65" s="52"/>
      <c r="AU65" s="52"/>
      <c r="AV65" s="52"/>
      <c r="AW65" s="56"/>
      <c r="AX65" s="52"/>
      <c r="AY65" s="52"/>
      <c r="AZ65" s="52"/>
      <c r="BA65" s="52"/>
      <c r="BB65" s="52"/>
      <c r="BC65" s="25" t="str">
        <f t="shared" si="2"/>
        <v/>
      </c>
      <c r="BD65" s="25" t="str">
        <f t="shared" si="3"/>
        <v/>
      </c>
      <c r="BE65" s="25" t="str">
        <f t="shared" si="4"/>
        <v/>
      </c>
      <c r="BF65" s="25" t="str">
        <f>IF($U65="","",IFERROR(INDEX(Referències!$F$5:$F$9,MATCH(IF(I65="",$U65,IFERROR(INDEX(Referències!$D$5:$D$9,SUMPRODUCT(MAX((($I$5:$I$504=I65)*($I$5:$I$504&lt;&gt;""))*(IFERROR(MATCH($U$5:$U$504,Referències!$D$5:$D$9,0),0))))),$U65)),Referències!$D$5:$D$9,0)),""))</f>
        <v/>
      </c>
      <c r="BG65" s="25" t="str">
        <f>IF($U65="","",IFERROR(INDEX(Referències!$G$5:$G$9,MATCH(IF(I65="",$U65,IFERROR(INDEX(Referències!$D$5:$D$9,SUMPRODUCT(MAX((($I$5:$I$504=I65)*($I$5:$I$504&lt;&gt;""))*(IFERROR(MATCH($U$5:$U$504,Referències!$D$5:$D$9,0),0))))),$U65)),Referències!$D$5:$D$9,0)),""))</f>
        <v/>
      </c>
      <c r="BH65" s="25" t="str">
        <f>IF($U65="","",IFERROR(INDEX(Referències!$H$5:$H$9,MATCH(IF(I65="",$U65,IFERROR(INDEX(Referències!$D$5:$D$9,SUMPRODUCT(MAX((($I$5:$I$504=I65)*($I$5:$I$504&lt;&gt;""))*(IFERROR(MATCH($U$5:$U$504,Referències!$D$5:$D$9,0),0))))),$U65)),Referències!$D$5:$D$9,0)),""))</f>
        <v/>
      </c>
      <c r="BI65" s="18" t="str">
        <f t="shared" si="5"/>
        <v/>
      </c>
      <c r="BJ65" s="26" t="str">
        <f t="shared" si="6"/>
        <v/>
      </c>
      <c r="BK65" s="52"/>
      <c r="BL65" s="27"/>
    </row>
    <row r="66" spans="1:64" x14ac:dyDescent="0.25">
      <c r="A66" s="27"/>
      <c r="B66" s="27"/>
      <c r="C66" s="27"/>
      <c r="D66" s="27"/>
      <c r="E66" s="53"/>
      <c r="F66" s="28"/>
      <c r="G66" s="27"/>
      <c r="H66" s="52"/>
      <c r="I66" s="28"/>
      <c r="J66" s="27"/>
      <c r="K66" s="28"/>
      <c r="L66" s="28"/>
      <c r="M66" s="28"/>
      <c r="N66" s="52"/>
      <c r="O66" s="18" t="str">
        <f t="shared" si="0"/>
        <v/>
      </c>
      <c r="P66" s="29"/>
      <c r="Q66" s="30"/>
      <c r="R66" s="31"/>
      <c r="S66" s="32"/>
      <c r="T66" s="33"/>
      <c r="U66" s="18" t="str">
        <f t="shared" si="1"/>
        <v/>
      </c>
      <c r="V66" s="28"/>
      <c r="W66" s="51"/>
      <c r="X66" s="52"/>
      <c r="Y66" s="53"/>
      <c r="Z66" s="52"/>
      <c r="AA66" s="53"/>
      <c r="AB66" s="53"/>
      <c r="AC66" s="52"/>
      <c r="AD66" s="53"/>
      <c r="AE66" s="53"/>
      <c r="AF66" s="52"/>
      <c r="AG66" s="53"/>
      <c r="AH66" s="52"/>
      <c r="AI66" s="53"/>
      <c r="AJ66" s="53"/>
      <c r="AK66" s="54"/>
      <c r="AL66" s="52"/>
      <c r="AM66" s="52"/>
      <c r="AN66" s="52"/>
      <c r="AO66" s="52"/>
      <c r="AP66" s="52"/>
      <c r="AQ66" s="55"/>
      <c r="AR66" s="52"/>
      <c r="AS66" s="52"/>
      <c r="AT66" s="52"/>
      <c r="AU66" s="52"/>
      <c r="AV66" s="52"/>
      <c r="AW66" s="56"/>
      <c r="AX66" s="52"/>
      <c r="AY66" s="52"/>
      <c r="AZ66" s="52"/>
      <c r="BA66" s="52"/>
      <c r="BB66" s="52"/>
      <c r="BC66" s="25" t="str">
        <f t="shared" si="2"/>
        <v/>
      </c>
      <c r="BD66" s="25" t="str">
        <f t="shared" si="3"/>
        <v/>
      </c>
      <c r="BE66" s="25" t="str">
        <f t="shared" si="4"/>
        <v/>
      </c>
      <c r="BF66" s="25" t="str">
        <f>IF($U66="","",IFERROR(INDEX(Referències!$F$5:$F$9,MATCH(IF(I66="",$U66,IFERROR(INDEX(Referències!$D$5:$D$9,SUMPRODUCT(MAX((($I$5:$I$504=I66)*($I$5:$I$504&lt;&gt;""))*(IFERROR(MATCH($U$5:$U$504,Referències!$D$5:$D$9,0),0))))),$U66)),Referències!$D$5:$D$9,0)),""))</f>
        <v/>
      </c>
      <c r="BG66" s="25" t="str">
        <f>IF($U66="","",IFERROR(INDEX(Referències!$G$5:$G$9,MATCH(IF(I66="",$U66,IFERROR(INDEX(Referències!$D$5:$D$9,SUMPRODUCT(MAX((($I$5:$I$504=I66)*($I$5:$I$504&lt;&gt;""))*(IFERROR(MATCH($U$5:$U$504,Referències!$D$5:$D$9,0),0))))),$U66)),Referències!$D$5:$D$9,0)),""))</f>
        <v/>
      </c>
      <c r="BH66" s="25" t="str">
        <f>IF($U66="","",IFERROR(INDEX(Referències!$H$5:$H$9,MATCH(IF(I66="",$U66,IFERROR(INDEX(Referències!$D$5:$D$9,SUMPRODUCT(MAX((($I$5:$I$504=I66)*($I$5:$I$504&lt;&gt;""))*(IFERROR(MATCH($U$5:$U$504,Referències!$D$5:$D$9,0),0))))),$U66)),Referències!$D$5:$D$9,0)),""))</f>
        <v/>
      </c>
      <c r="BI66" s="18" t="str">
        <f t="shared" si="5"/>
        <v/>
      </c>
      <c r="BJ66" s="26" t="str">
        <f t="shared" si="6"/>
        <v/>
      </c>
      <c r="BK66" s="52"/>
      <c r="BL66" s="27"/>
    </row>
    <row r="67" spans="1:64" x14ac:dyDescent="0.25">
      <c r="A67" s="27"/>
      <c r="B67" s="27"/>
      <c r="C67" s="27"/>
      <c r="D67" s="27"/>
      <c r="E67" s="53"/>
      <c r="F67" s="28"/>
      <c r="G67" s="27"/>
      <c r="H67" s="52"/>
      <c r="I67" s="28"/>
      <c r="J67" s="27"/>
      <c r="K67" s="28"/>
      <c r="L67" s="28"/>
      <c r="M67" s="28"/>
      <c r="N67" s="52"/>
      <c r="O67" s="18" t="str">
        <f t="shared" si="0"/>
        <v/>
      </c>
      <c r="P67" s="29"/>
      <c r="Q67" s="30"/>
      <c r="R67" s="31"/>
      <c r="S67" s="32"/>
      <c r="T67" s="33"/>
      <c r="U67" s="18" t="str">
        <f t="shared" si="1"/>
        <v/>
      </c>
      <c r="V67" s="28"/>
      <c r="W67" s="51"/>
      <c r="X67" s="52"/>
      <c r="Y67" s="53"/>
      <c r="Z67" s="52"/>
      <c r="AA67" s="53"/>
      <c r="AB67" s="53"/>
      <c r="AC67" s="52"/>
      <c r="AD67" s="53"/>
      <c r="AE67" s="53"/>
      <c r="AF67" s="52"/>
      <c r="AG67" s="53"/>
      <c r="AH67" s="52"/>
      <c r="AI67" s="53"/>
      <c r="AJ67" s="53"/>
      <c r="AK67" s="54"/>
      <c r="AL67" s="52"/>
      <c r="AM67" s="52"/>
      <c r="AN67" s="52"/>
      <c r="AO67" s="52"/>
      <c r="AP67" s="52"/>
      <c r="AQ67" s="55"/>
      <c r="AR67" s="52"/>
      <c r="AS67" s="52"/>
      <c r="AT67" s="52"/>
      <c r="AU67" s="52"/>
      <c r="AV67" s="52"/>
      <c r="AW67" s="56"/>
      <c r="AX67" s="52"/>
      <c r="AY67" s="52"/>
      <c r="AZ67" s="52"/>
      <c r="BA67" s="52"/>
      <c r="BB67" s="52"/>
      <c r="BC67" s="25" t="str">
        <f t="shared" si="2"/>
        <v/>
      </c>
      <c r="BD67" s="25" t="str">
        <f t="shared" si="3"/>
        <v/>
      </c>
      <c r="BE67" s="25" t="str">
        <f t="shared" si="4"/>
        <v/>
      </c>
      <c r="BF67" s="25" t="str">
        <f>IF($U67="","",IFERROR(INDEX(Referències!$F$5:$F$9,MATCH(IF(I67="",$U67,IFERROR(INDEX(Referències!$D$5:$D$9,SUMPRODUCT(MAX((($I$5:$I$504=I67)*($I$5:$I$504&lt;&gt;""))*(IFERROR(MATCH($U$5:$U$504,Referències!$D$5:$D$9,0),0))))),$U67)),Referències!$D$5:$D$9,0)),""))</f>
        <v/>
      </c>
      <c r="BG67" s="25" t="str">
        <f>IF($U67="","",IFERROR(INDEX(Referències!$G$5:$G$9,MATCH(IF(I67="",$U67,IFERROR(INDEX(Referències!$D$5:$D$9,SUMPRODUCT(MAX((($I$5:$I$504=I67)*($I$5:$I$504&lt;&gt;""))*(IFERROR(MATCH($U$5:$U$504,Referències!$D$5:$D$9,0),0))))),$U67)),Referències!$D$5:$D$9,0)),""))</f>
        <v/>
      </c>
      <c r="BH67" s="25" t="str">
        <f>IF($U67="","",IFERROR(INDEX(Referències!$H$5:$H$9,MATCH(IF(I67="",$U67,IFERROR(INDEX(Referències!$D$5:$D$9,SUMPRODUCT(MAX((($I$5:$I$504=I67)*($I$5:$I$504&lt;&gt;""))*(IFERROR(MATCH($U$5:$U$504,Referències!$D$5:$D$9,0),0))))),$U67)),Referències!$D$5:$D$9,0)),""))</f>
        <v/>
      </c>
      <c r="BI67" s="18" t="str">
        <f t="shared" si="5"/>
        <v/>
      </c>
      <c r="BJ67" s="26" t="str">
        <f t="shared" si="6"/>
        <v/>
      </c>
      <c r="BK67" s="52"/>
      <c r="BL67" s="27"/>
    </row>
    <row r="68" spans="1:64" x14ac:dyDescent="0.25">
      <c r="A68" s="27"/>
      <c r="B68" s="27"/>
      <c r="C68" s="27"/>
      <c r="D68" s="27"/>
      <c r="E68" s="53"/>
      <c r="F68" s="28"/>
      <c r="G68" s="27"/>
      <c r="H68" s="52"/>
      <c r="I68" s="28"/>
      <c r="J68" s="27"/>
      <c r="K68" s="28"/>
      <c r="L68" s="28"/>
      <c r="M68" s="28"/>
      <c r="N68" s="52"/>
      <c r="O68" s="18" t="str">
        <f t="shared" si="0"/>
        <v/>
      </c>
      <c r="P68" s="29"/>
      <c r="Q68" s="30"/>
      <c r="R68" s="31"/>
      <c r="S68" s="32"/>
      <c r="T68" s="33"/>
      <c r="U68" s="18" t="str">
        <f t="shared" si="1"/>
        <v/>
      </c>
      <c r="V68" s="28"/>
      <c r="W68" s="51"/>
      <c r="X68" s="52"/>
      <c r="Y68" s="53"/>
      <c r="Z68" s="52"/>
      <c r="AA68" s="53"/>
      <c r="AB68" s="53"/>
      <c r="AC68" s="52"/>
      <c r="AD68" s="53"/>
      <c r="AE68" s="53"/>
      <c r="AF68" s="52"/>
      <c r="AG68" s="53"/>
      <c r="AH68" s="52"/>
      <c r="AI68" s="53"/>
      <c r="AJ68" s="53"/>
      <c r="AK68" s="54"/>
      <c r="AL68" s="52"/>
      <c r="AM68" s="52"/>
      <c r="AN68" s="52"/>
      <c r="AO68" s="52"/>
      <c r="AP68" s="52"/>
      <c r="AQ68" s="55"/>
      <c r="AR68" s="52"/>
      <c r="AS68" s="52"/>
      <c r="AT68" s="52"/>
      <c r="AU68" s="52"/>
      <c r="AV68" s="52"/>
      <c r="AW68" s="56"/>
      <c r="AX68" s="52"/>
      <c r="AY68" s="52"/>
      <c r="AZ68" s="52"/>
      <c r="BA68" s="52"/>
      <c r="BB68" s="52"/>
      <c r="BC68" s="25" t="str">
        <f t="shared" si="2"/>
        <v/>
      </c>
      <c r="BD68" s="25" t="str">
        <f t="shared" si="3"/>
        <v/>
      </c>
      <c r="BE68" s="25" t="str">
        <f t="shared" si="4"/>
        <v/>
      </c>
      <c r="BF68" s="25" t="str">
        <f>IF($U68="","",IFERROR(INDEX(Referències!$F$5:$F$9,MATCH(IF(I68="",$U68,IFERROR(INDEX(Referències!$D$5:$D$9,SUMPRODUCT(MAX((($I$5:$I$504=I68)*($I$5:$I$504&lt;&gt;""))*(IFERROR(MATCH($U$5:$U$504,Referències!$D$5:$D$9,0),0))))),$U68)),Referències!$D$5:$D$9,0)),""))</f>
        <v/>
      </c>
      <c r="BG68" s="25" t="str">
        <f>IF($U68="","",IFERROR(INDEX(Referències!$G$5:$G$9,MATCH(IF(I68="",$U68,IFERROR(INDEX(Referències!$D$5:$D$9,SUMPRODUCT(MAX((($I$5:$I$504=I68)*($I$5:$I$504&lt;&gt;""))*(IFERROR(MATCH($U$5:$U$504,Referències!$D$5:$D$9,0),0))))),$U68)),Referències!$D$5:$D$9,0)),""))</f>
        <v/>
      </c>
      <c r="BH68" s="25" t="str">
        <f>IF($U68="","",IFERROR(INDEX(Referències!$H$5:$H$9,MATCH(IF(I68="",$U68,IFERROR(INDEX(Referències!$D$5:$D$9,SUMPRODUCT(MAX((($I$5:$I$504=I68)*($I$5:$I$504&lt;&gt;""))*(IFERROR(MATCH($U$5:$U$504,Referències!$D$5:$D$9,0),0))))),$U68)),Referències!$D$5:$D$9,0)),""))</f>
        <v/>
      </c>
      <c r="BI68" s="18" t="str">
        <f t="shared" si="5"/>
        <v/>
      </c>
      <c r="BJ68" s="26" t="str">
        <f t="shared" si="6"/>
        <v/>
      </c>
      <c r="BK68" s="52"/>
      <c r="BL68" s="27"/>
    </row>
    <row r="69" spans="1:64" x14ac:dyDescent="0.25">
      <c r="A69" s="27"/>
      <c r="B69" s="27"/>
      <c r="C69" s="27"/>
      <c r="D69" s="27"/>
      <c r="E69" s="53"/>
      <c r="F69" s="28"/>
      <c r="G69" s="27"/>
      <c r="H69" s="52"/>
      <c r="I69" s="28"/>
      <c r="J69" s="27"/>
      <c r="K69" s="28"/>
      <c r="L69" s="28"/>
      <c r="M69" s="28"/>
      <c r="N69" s="52"/>
      <c r="O69" s="18" t="str">
        <f t="shared" ref="O69:O132" si="7">IF(OR(A69="",G69="",I69=""),"","PR-"&amp;IF(A69="","",UPPER(LEFT(TRIM(MID(SUBSTITUTE(TRIM(A69)," ",REPT(" ",100)),(1-1)*100+1,100)),1)&amp;LEFT(TRIM(MID(SUBSTITUTE(TRIM(A69)," ",REPT(" ",100)),(MAX(1,(LEN(TRIM(A69))-LEN(SUBSTITUTE(TRIM(A69)," ",""))+1)-1)-1)*100+1,100)),1)&amp;LEFT(TRIM(MID(SUBSTITUTE(TRIM(A69)," ",REPT(" ",100)),((LEN(TRIM(A69))-LEN(SUBSTITUTE(TRIM(A69)," ",""))+1)-1)*100+1,100)),1)))&amp;"-"&amp;IF(G69="","",UPPER(IF(ISNUMBER(SEARCH(" SAT "," "&amp;TRIM(G69)&amp;" ")),LEFT(TRIM(MID(SUBSTITUTE(TRIM(G69)," ",REPT(" ",100)),(1-1)*100+1,100)),1)&amp;LEFT(TRIM(MID(SUBSTITUTE(TRIM(G69)," ",REPT(" ",100)),(MIN(2,(LEN(TRIM(G69))-LEN(SUBSTITUTE(TRIM(G69)," ",""))+1))-1)*100+1,100)),1)&amp;"0",IF(ISNUMBER(SEARCH(" SL "," "&amp;TRIM(G69)&amp;" ")),LEFT(TRIM(MID(SUBSTITUTE(TRIM(G69)," ",REPT(" ",100)),(1-1)*100+1,100)),1)&amp;LEFT(TRIM(MID(SUBSTITUTE(TRIM(G69)," ",REPT(" ",100)),(MIN(2,(LEN(TRIM(G69))-LEN(SUBSTITUTE(TRIM(G69)," ",""))+1))-1)*100+1,100)),1)&amp;"1",LEFT(TRIM(MID(SUBSTITUTE(TRIM(G69)," ",REPT(" ",100)),(1-1)*100+1,100)),1)&amp;LEFT(TRIM(MID(SUBSTITUTE(TRIM(G69)," ",REPT(" ",100)),(MAX(1,(LEN(TRIM(G69))-LEN(SUBSTITUTE(TRIM(G69)," ",""))+1)-1)-1)*100+1,100)),1)&amp;LEFT(TRIM(MID(SUBSTITUTE(TRIM(G69)," ",REPT(" ",100)),((LEN(TRIM(G69))-LEN(SUBSTITUTE(TRIM(G69)," ",""))+1)-1)*100+1,100)),1)))))&amp;"-"&amp;I69&amp;IF(N69="","","-"&amp;N69))</f>
        <v/>
      </c>
      <c r="P69" s="29"/>
      <c r="Q69" s="30"/>
      <c r="R69" s="31"/>
      <c r="S69" s="32"/>
      <c r="T69" s="33"/>
      <c r="U69" s="18" t="str">
        <f t="shared" ref="U69:U132" si="8">IF(S69="","",IF(S69&lt;190,"NP",IF(S69&lt;=450,"B1",IF(S69&lt;=1000,"B2",IF(S69&lt;=5000,"Mitjà","Alt")))))</f>
        <v/>
      </c>
      <c r="V69" s="28"/>
      <c r="W69" s="51"/>
      <c r="X69" s="52"/>
      <c r="Y69" s="53"/>
      <c r="Z69" s="52"/>
      <c r="AA69" s="53"/>
      <c r="AB69" s="53"/>
      <c r="AC69" s="52"/>
      <c r="AD69" s="53"/>
      <c r="AE69" s="53"/>
      <c r="AF69" s="52"/>
      <c r="AG69" s="53"/>
      <c r="AH69" s="52"/>
      <c r="AI69" s="53"/>
      <c r="AJ69" s="53"/>
      <c r="AK69" s="54"/>
      <c r="AL69" s="52"/>
      <c r="AM69" s="52"/>
      <c r="AN69" s="52"/>
      <c r="AO69" s="52"/>
      <c r="AP69" s="52"/>
      <c r="AQ69" s="55"/>
      <c r="AR69" s="52"/>
      <c r="AS69" s="52"/>
      <c r="AT69" s="52"/>
      <c r="AU69" s="52"/>
      <c r="AV69" s="52"/>
      <c r="AW69" s="56"/>
      <c r="AX69" s="52"/>
      <c r="AY69" s="52"/>
      <c r="AZ69" s="52"/>
      <c r="BA69" s="52"/>
      <c r="BB69" s="52"/>
      <c r="BC69" s="25" t="str">
        <f t="shared" ref="BC69:BC132" si="9">IF(O69="","",IF(W69="Sí",1,0)+IF(AK69="Sí",1,0)+IF(AQ69="Sí",1,0)+IF(AW69="Sí",1,0))</f>
        <v/>
      </c>
      <c r="BD69" s="25" t="str">
        <f t="shared" ref="BD69:BD132" si="10">IF(O69="","",IF(OR(Z69="",Z69="No"),0,1)+IF(OR(AM69="",AM69="No"),0,1)+IF(OR(AS69="",AS69="No"),0,1)+IF(OR(AY69="",AY69="No"),0,1))</f>
        <v/>
      </c>
      <c r="BE69" s="25" t="str">
        <f t="shared" ref="BE69:BE132" si="11">IF(O69="","",IF(AH69="Sí",1,0)+IF(AP69="Sí",1,0)+IF(AV69="Sí",1,0)+IF(BB69="Sí",1,0))</f>
        <v/>
      </c>
      <c r="BF69" s="25" t="str">
        <f>IF($U69="","",IFERROR(INDEX(Referències!$F$5:$F$9,MATCH(IF(I69="",$U69,IFERROR(INDEX(Referències!$D$5:$D$9,SUMPRODUCT(MAX((($I$5:$I$504=I69)*($I$5:$I$504&lt;&gt;""))*(IFERROR(MATCH($U$5:$U$504,Referències!$D$5:$D$9,0),0))))),$U69)),Referències!$D$5:$D$9,0)),""))</f>
        <v/>
      </c>
      <c r="BG69" s="25" t="str">
        <f>IF($U69="","",IFERROR(INDEX(Referències!$G$5:$G$9,MATCH(IF(I69="",$U69,IFERROR(INDEX(Referències!$D$5:$D$9,SUMPRODUCT(MAX((($I$5:$I$504=I69)*($I$5:$I$504&lt;&gt;""))*(IFERROR(MATCH($U$5:$U$504,Referències!$D$5:$D$9,0),0))))),$U69)),Referències!$D$5:$D$9,0)),""))</f>
        <v/>
      </c>
      <c r="BH69" s="25" t="str">
        <f>IF($U69="","",IFERROR(INDEX(Referències!$H$5:$H$9,MATCH(IF(I69="",$U69,IFERROR(INDEX(Referències!$D$5:$D$9,SUMPRODUCT(MAX((($I$5:$I$504=I69)*($I$5:$I$504&lt;&gt;""))*(IFERROR(MATCH($U$5:$U$504,Referències!$D$5:$D$9,0),0))))),$U69)),Referències!$D$5:$D$9,0)),""))</f>
        <v/>
      </c>
      <c r="BI69" s="18" t="str">
        <f t="shared" ref="BI69:BI132" si="12">IF(O69="","",IF($U69="","Falta anàlisi",IF($U69="NP","NO ENTRA AL PLA",IF(AND(BC69&lt;=BF69,BD69&gt;=BG69,BE69&gt;=BH69),"COMPLEIX","NO COMPLEIX"))))</f>
        <v/>
      </c>
      <c r="BJ69" s="26" t="str">
        <f t="shared" ref="BJ69:BJ132" si="13">IF(OR(O69="",$U69=""),"",IF($U69="NP",IF(COUNTA(W69:BB69)=0,"Nivell NP (&lt; 190 ous/100 g): per sota del llindar de dany econòmic. El recinte no entra al pla i no escau declarar rotació.","Nivell NP: el recinte no entra al pla. Esborri la declaració dels 4 anys."),IF(BI69="COMPLEIX","",TRIM(IF(BC69&gt;BF69,"Excedeix els anys amb patata permesos. ","")&amp;IF(BD69&lt;BG69,"Falten cicles de cultiu parany. ","")&amp;IF(BE69&lt;BH69,"Falten anys d'efecte tèrmic estival. ","")))))</f>
        <v/>
      </c>
      <c r="BK69" s="52"/>
      <c r="BL69" s="27"/>
    </row>
    <row r="70" spans="1:64" x14ac:dyDescent="0.25">
      <c r="A70" s="27"/>
      <c r="B70" s="27"/>
      <c r="C70" s="27"/>
      <c r="D70" s="27"/>
      <c r="E70" s="53"/>
      <c r="F70" s="28"/>
      <c r="G70" s="27"/>
      <c r="H70" s="52"/>
      <c r="I70" s="28"/>
      <c r="J70" s="27"/>
      <c r="K70" s="28"/>
      <c r="L70" s="28"/>
      <c r="M70" s="28"/>
      <c r="N70" s="52"/>
      <c r="O70" s="18" t="str">
        <f t="shared" si="7"/>
        <v/>
      </c>
      <c r="P70" s="29"/>
      <c r="Q70" s="30"/>
      <c r="R70" s="31"/>
      <c r="S70" s="32"/>
      <c r="T70" s="33"/>
      <c r="U70" s="18" t="str">
        <f t="shared" si="8"/>
        <v/>
      </c>
      <c r="V70" s="28"/>
      <c r="W70" s="51"/>
      <c r="X70" s="52"/>
      <c r="Y70" s="53"/>
      <c r="Z70" s="52"/>
      <c r="AA70" s="53"/>
      <c r="AB70" s="53"/>
      <c r="AC70" s="52"/>
      <c r="AD70" s="53"/>
      <c r="AE70" s="53"/>
      <c r="AF70" s="52"/>
      <c r="AG70" s="53"/>
      <c r="AH70" s="52"/>
      <c r="AI70" s="53"/>
      <c r="AJ70" s="53"/>
      <c r="AK70" s="54"/>
      <c r="AL70" s="52"/>
      <c r="AM70" s="52"/>
      <c r="AN70" s="52"/>
      <c r="AO70" s="52"/>
      <c r="AP70" s="52"/>
      <c r="AQ70" s="55"/>
      <c r="AR70" s="52"/>
      <c r="AS70" s="52"/>
      <c r="AT70" s="52"/>
      <c r="AU70" s="52"/>
      <c r="AV70" s="52"/>
      <c r="AW70" s="56"/>
      <c r="AX70" s="52"/>
      <c r="AY70" s="52"/>
      <c r="AZ70" s="52"/>
      <c r="BA70" s="52"/>
      <c r="BB70" s="52"/>
      <c r="BC70" s="25" t="str">
        <f t="shared" si="9"/>
        <v/>
      </c>
      <c r="BD70" s="25" t="str">
        <f t="shared" si="10"/>
        <v/>
      </c>
      <c r="BE70" s="25" t="str">
        <f t="shared" si="11"/>
        <v/>
      </c>
      <c r="BF70" s="25" t="str">
        <f>IF($U70="","",IFERROR(INDEX(Referències!$F$5:$F$9,MATCH(IF(I70="",$U70,IFERROR(INDEX(Referències!$D$5:$D$9,SUMPRODUCT(MAX((($I$5:$I$504=I70)*($I$5:$I$504&lt;&gt;""))*(IFERROR(MATCH($U$5:$U$504,Referències!$D$5:$D$9,0),0))))),$U70)),Referències!$D$5:$D$9,0)),""))</f>
        <v/>
      </c>
      <c r="BG70" s="25" t="str">
        <f>IF($U70="","",IFERROR(INDEX(Referències!$G$5:$G$9,MATCH(IF(I70="",$U70,IFERROR(INDEX(Referències!$D$5:$D$9,SUMPRODUCT(MAX((($I$5:$I$504=I70)*($I$5:$I$504&lt;&gt;""))*(IFERROR(MATCH($U$5:$U$504,Referències!$D$5:$D$9,0),0))))),$U70)),Referències!$D$5:$D$9,0)),""))</f>
        <v/>
      </c>
      <c r="BH70" s="25" t="str">
        <f>IF($U70="","",IFERROR(INDEX(Referències!$H$5:$H$9,MATCH(IF(I70="",$U70,IFERROR(INDEX(Referències!$D$5:$D$9,SUMPRODUCT(MAX((($I$5:$I$504=I70)*($I$5:$I$504&lt;&gt;""))*(IFERROR(MATCH($U$5:$U$504,Referències!$D$5:$D$9,0),0))))),$U70)),Referències!$D$5:$D$9,0)),""))</f>
        <v/>
      </c>
      <c r="BI70" s="18" t="str">
        <f t="shared" si="12"/>
        <v/>
      </c>
      <c r="BJ70" s="26" t="str">
        <f t="shared" si="13"/>
        <v/>
      </c>
      <c r="BK70" s="52"/>
      <c r="BL70" s="27"/>
    </row>
    <row r="71" spans="1:64" x14ac:dyDescent="0.25">
      <c r="A71" s="27"/>
      <c r="B71" s="27"/>
      <c r="C71" s="27"/>
      <c r="D71" s="27"/>
      <c r="E71" s="53"/>
      <c r="F71" s="28"/>
      <c r="G71" s="27"/>
      <c r="H71" s="52"/>
      <c r="I71" s="28"/>
      <c r="J71" s="27"/>
      <c r="K71" s="28"/>
      <c r="L71" s="28"/>
      <c r="M71" s="28"/>
      <c r="N71" s="52"/>
      <c r="O71" s="18" t="str">
        <f t="shared" si="7"/>
        <v/>
      </c>
      <c r="P71" s="29"/>
      <c r="Q71" s="30"/>
      <c r="R71" s="31"/>
      <c r="S71" s="32"/>
      <c r="T71" s="33"/>
      <c r="U71" s="18" t="str">
        <f t="shared" si="8"/>
        <v/>
      </c>
      <c r="V71" s="28"/>
      <c r="W71" s="51"/>
      <c r="X71" s="52"/>
      <c r="Y71" s="53"/>
      <c r="Z71" s="52"/>
      <c r="AA71" s="53"/>
      <c r="AB71" s="53"/>
      <c r="AC71" s="52"/>
      <c r="AD71" s="53"/>
      <c r="AE71" s="53"/>
      <c r="AF71" s="52"/>
      <c r="AG71" s="53"/>
      <c r="AH71" s="52"/>
      <c r="AI71" s="53"/>
      <c r="AJ71" s="53"/>
      <c r="AK71" s="54"/>
      <c r="AL71" s="52"/>
      <c r="AM71" s="52"/>
      <c r="AN71" s="52"/>
      <c r="AO71" s="52"/>
      <c r="AP71" s="52"/>
      <c r="AQ71" s="55"/>
      <c r="AR71" s="52"/>
      <c r="AS71" s="52"/>
      <c r="AT71" s="52"/>
      <c r="AU71" s="52"/>
      <c r="AV71" s="52"/>
      <c r="AW71" s="56"/>
      <c r="AX71" s="52"/>
      <c r="AY71" s="52"/>
      <c r="AZ71" s="52"/>
      <c r="BA71" s="52"/>
      <c r="BB71" s="52"/>
      <c r="BC71" s="25" t="str">
        <f t="shared" si="9"/>
        <v/>
      </c>
      <c r="BD71" s="25" t="str">
        <f t="shared" si="10"/>
        <v/>
      </c>
      <c r="BE71" s="25" t="str">
        <f t="shared" si="11"/>
        <v/>
      </c>
      <c r="BF71" s="25" t="str">
        <f>IF($U71="","",IFERROR(INDEX(Referències!$F$5:$F$9,MATCH(IF(I71="",$U71,IFERROR(INDEX(Referències!$D$5:$D$9,SUMPRODUCT(MAX((($I$5:$I$504=I71)*($I$5:$I$504&lt;&gt;""))*(IFERROR(MATCH($U$5:$U$504,Referències!$D$5:$D$9,0),0))))),$U71)),Referències!$D$5:$D$9,0)),""))</f>
        <v/>
      </c>
      <c r="BG71" s="25" t="str">
        <f>IF($U71="","",IFERROR(INDEX(Referències!$G$5:$G$9,MATCH(IF(I71="",$U71,IFERROR(INDEX(Referències!$D$5:$D$9,SUMPRODUCT(MAX((($I$5:$I$504=I71)*($I$5:$I$504&lt;&gt;""))*(IFERROR(MATCH($U$5:$U$504,Referències!$D$5:$D$9,0),0))))),$U71)),Referències!$D$5:$D$9,0)),""))</f>
        <v/>
      </c>
      <c r="BH71" s="25" t="str">
        <f>IF($U71="","",IFERROR(INDEX(Referències!$H$5:$H$9,MATCH(IF(I71="",$U71,IFERROR(INDEX(Referències!$D$5:$D$9,SUMPRODUCT(MAX((($I$5:$I$504=I71)*($I$5:$I$504&lt;&gt;""))*(IFERROR(MATCH($U$5:$U$504,Referències!$D$5:$D$9,0),0))))),$U71)),Referències!$D$5:$D$9,0)),""))</f>
        <v/>
      </c>
      <c r="BI71" s="18" t="str">
        <f t="shared" si="12"/>
        <v/>
      </c>
      <c r="BJ71" s="26" t="str">
        <f t="shared" si="13"/>
        <v/>
      </c>
      <c r="BK71" s="52"/>
      <c r="BL71" s="27"/>
    </row>
    <row r="72" spans="1:64" x14ac:dyDescent="0.25">
      <c r="A72" s="27"/>
      <c r="B72" s="27"/>
      <c r="C72" s="27"/>
      <c r="D72" s="27"/>
      <c r="E72" s="53"/>
      <c r="F72" s="28"/>
      <c r="G72" s="27"/>
      <c r="H72" s="52"/>
      <c r="I72" s="28"/>
      <c r="J72" s="27"/>
      <c r="K72" s="28"/>
      <c r="L72" s="28"/>
      <c r="M72" s="28"/>
      <c r="N72" s="52"/>
      <c r="O72" s="18" t="str">
        <f t="shared" si="7"/>
        <v/>
      </c>
      <c r="P72" s="29"/>
      <c r="Q72" s="30"/>
      <c r="R72" s="31"/>
      <c r="S72" s="32"/>
      <c r="T72" s="33"/>
      <c r="U72" s="18" t="str">
        <f t="shared" si="8"/>
        <v/>
      </c>
      <c r="V72" s="28"/>
      <c r="W72" s="51"/>
      <c r="X72" s="52"/>
      <c r="Y72" s="53"/>
      <c r="Z72" s="52"/>
      <c r="AA72" s="53"/>
      <c r="AB72" s="53"/>
      <c r="AC72" s="52"/>
      <c r="AD72" s="53"/>
      <c r="AE72" s="53"/>
      <c r="AF72" s="52"/>
      <c r="AG72" s="53"/>
      <c r="AH72" s="52"/>
      <c r="AI72" s="53"/>
      <c r="AJ72" s="53"/>
      <c r="AK72" s="54"/>
      <c r="AL72" s="52"/>
      <c r="AM72" s="52"/>
      <c r="AN72" s="52"/>
      <c r="AO72" s="52"/>
      <c r="AP72" s="52"/>
      <c r="AQ72" s="55"/>
      <c r="AR72" s="52"/>
      <c r="AS72" s="52"/>
      <c r="AT72" s="52"/>
      <c r="AU72" s="52"/>
      <c r="AV72" s="52"/>
      <c r="AW72" s="56"/>
      <c r="AX72" s="52"/>
      <c r="AY72" s="52"/>
      <c r="AZ72" s="52"/>
      <c r="BA72" s="52"/>
      <c r="BB72" s="52"/>
      <c r="BC72" s="25" t="str">
        <f t="shared" si="9"/>
        <v/>
      </c>
      <c r="BD72" s="25" t="str">
        <f t="shared" si="10"/>
        <v/>
      </c>
      <c r="BE72" s="25" t="str">
        <f t="shared" si="11"/>
        <v/>
      </c>
      <c r="BF72" s="25" t="str">
        <f>IF($U72="","",IFERROR(INDEX(Referències!$F$5:$F$9,MATCH(IF(I72="",$U72,IFERROR(INDEX(Referències!$D$5:$D$9,SUMPRODUCT(MAX((($I$5:$I$504=I72)*($I$5:$I$504&lt;&gt;""))*(IFERROR(MATCH($U$5:$U$504,Referències!$D$5:$D$9,0),0))))),$U72)),Referències!$D$5:$D$9,0)),""))</f>
        <v/>
      </c>
      <c r="BG72" s="25" t="str">
        <f>IF($U72="","",IFERROR(INDEX(Referències!$G$5:$G$9,MATCH(IF(I72="",$U72,IFERROR(INDEX(Referències!$D$5:$D$9,SUMPRODUCT(MAX((($I$5:$I$504=I72)*($I$5:$I$504&lt;&gt;""))*(IFERROR(MATCH($U$5:$U$504,Referències!$D$5:$D$9,0),0))))),$U72)),Referències!$D$5:$D$9,0)),""))</f>
        <v/>
      </c>
      <c r="BH72" s="25" t="str">
        <f>IF($U72="","",IFERROR(INDEX(Referències!$H$5:$H$9,MATCH(IF(I72="",$U72,IFERROR(INDEX(Referències!$D$5:$D$9,SUMPRODUCT(MAX((($I$5:$I$504=I72)*($I$5:$I$504&lt;&gt;""))*(IFERROR(MATCH($U$5:$U$504,Referències!$D$5:$D$9,0),0))))),$U72)),Referències!$D$5:$D$9,0)),""))</f>
        <v/>
      </c>
      <c r="BI72" s="18" t="str">
        <f t="shared" si="12"/>
        <v/>
      </c>
      <c r="BJ72" s="26" t="str">
        <f t="shared" si="13"/>
        <v/>
      </c>
      <c r="BK72" s="52"/>
      <c r="BL72" s="27"/>
    </row>
    <row r="73" spans="1:64" x14ac:dyDescent="0.25">
      <c r="A73" s="27"/>
      <c r="B73" s="27"/>
      <c r="C73" s="27"/>
      <c r="D73" s="27"/>
      <c r="E73" s="53"/>
      <c r="F73" s="28"/>
      <c r="G73" s="27"/>
      <c r="H73" s="52"/>
      <c r="I73" s="28"/>
      <c r="J73" s="27"/>
      <c r="K73" s="28"/>
      <c r="L73" s="28"/>
      <c r="M73" s="28"/>
      <c r="N73" s="52"/>
      <c r="O73" s="18" t="str">
        <f t="shared" si="7"/>
        <v/>
      </c>
      <c r="P73" s="29"/>
      <c r="Q73" s="30"/>
      <c r="R73" s="31"/>
      <c r="S73" s="32"/>
      <c r="T73" s="33"/>
      <c r="U73" s="18" t="str">
        <f t="shared" si="8"/>
        <v/>
      </c>
      <c r="V73" s="28"/>
      <c r="W73" s="51"/>
      <c r="X73" s="52"/>
      <c r="Y73" s="53"/>
      <c r="Z73" s="52"/>
      <c r="AA73" s="53"/>
      <c r="AB73" s="53"/>
      <c r="AC73" s="52"/>
      <c r="AD73" s="53"/>
      <c r="AE73" s="53"/>
      <c r="AF73" s="52"/>
      <c r="AG73" s="53"/>
      <c r="AH73" s="52"/>
      <c r="AI73" s="53"/>
      <c r="AJ73" s="53"/>
      <c r="AK73" s="54"/>
      <c r="AL73" s="52"/>
      <c r="AM73" s="52"/>
      <c r="AN73" s="52"/>
      <c r="AO73" s="52"/>
      <c r="AP73" s="52"/>
      <c r="AQ73" s="55"/>
      <c r="AR73" s="52"/>
      <c r="AS73" s="52"/>
      <c r="AT73" s="52"/>
      <c r="AU73" s="52"/>
      <c r="AV73" s="52"/>
      <c r="AW73" s="56"/>
      <c r="AX73" s="52"/>
      <c r="AY73" s="52"/>
      <c r="AZ73" s="52"/>
      <c r="BA73" s="52"/>
      <c r="BB73" s="52"/>
      <c r="BC73" s="25" t="str">
        <f t="shared" si="9"/>
        <v/>
      </c>
      <c r="BD73" s="25" t="str">
        <f t="shared" si="10"/>
        <v/>
      </c>
      <c r="BE73" s="25" t="str">
        <f t="shared" si="11"/>
        <v/>
      </c>
      <c r="BF73" s="25" t="str">
        <f>IF($U73="","",IFERROR(INDEX(Referències!$F$5:$F$9,MATCH(IF(I73="",$U73,IFERROR(INDEX(Referències!$D$5:$D$9,SUMPRODUCT(MAX((($I$5:$I$504=I73)*($I$5:$I$504&lt;&gt;""))*(IFERROR(MATCH($U$5:$U$504,Referències!$D$5:$D$9,0),0))))),$U73)),Referències!$D$5:$D$9,0)),""))</f>
        <v/>
      </c>
      <c r="BG73" s="25" t="str">
        <f>IF($U73="","",IFERROR(INDEX(Referències!$G$5:$G$9,MATCH(IF(I73="",$U73,IFERROR(INDEX(Referències!$D$5:$D$9,SUMPRODUCT(MAX((($I$5:$I$504=I73)*($I$5:$I$504&lt;&gt;""))*(IFERROR(MATCH($U$5:$U$504,Referències!$D$5:$D$9,0),0))))),$U73)),Referències!$D$5:$D$9,0)),""))</f>
        <v/>
      </c>
      <c r="BH73" s="25" t="str">
        <f>IF($U73="","",IFERROR(INDEX(Referències!$H$5:$H$9,MATCH(IF(I73="",$U73,IFERROR(INDEX(Referències!$D$5:$D$9,SUMPRODUCT(MAX((($I$5:$I$504=I73)*($I$5:$I$504&lt;&gt;""))*(IFERROR(MATCH($U$5:$U$504,Referències!$D$5:$D$9,0),0))))),$U73)),Referències!$D$5:$D$9,0)),""))</f>
        <v/>
      </c>
      <c r="BI73" s="18" t="str">
        <f t="shared" si="12"/>
        <v/>
      </c>
      <c r="BJ73" s="26" t="str">
        <f t="shared" si="13"/>
        <v/>
      </c>
      <c r="BK73" s="52"/>
      <c r="BL73" s="27"/>
    </row>
    <row r="74" spans="1:64" x14ac:dyDescent="0.25">
      <c r="A74" s="27"/>
      <c r="B74" s="27"/>
      <c r="C74" s="27"/>
      <c r="D74" s="27"/>
      <c r="E74" s="53"/>
      <c r="F74" s="28"/>
      <c r="G74" s="27"/>
      <c r="H74" s="52"/>
      <c r="I74" s="28"/>
      <c r="J74" s="27"/>
      <c r="K74" s="28"/>
      <c r="L74" s="28"/>
      <c r="M74" s="28"/>
      <c r="N74" s="52"/>
      <c r="O74" s="18" t="str">
        <f t="shared" si="7"/>
        <v/>
      </c>
      <c r="P74" s="29"/>
      <c r="Q74" s="30"/>
      <c r="R74" s="31"/>
      <c r="S74" s="32"/>
      <c r="T74" s="33"/>
      <c r="U74" s="18" t="str">
        <f t="shared" si="8"/>
        <v/>
      </c>
      <c r="V74" s="28"/>
      <c r="W74" s="51"/>
      <c r="X74" s="52"/>
      <c r="Y74" s="53"/>
      <c r="Z74" s="52"/>
      <c r="AA74" s="53"/>
      <c r="AB74" s="53"/>
      <c r="AC74" s="52"/>
      <c r="AD74" s="53"/>
      <c r="AE74" s="53"/>
      <c r="AF74" s="52"/>
      <c r="AG74" s="53"/>
      <c r="AH74" s="52"/>
      <c r="AI74" s="53"/>
      <c r="AJ74" s="53"/>
      <c r="AK74" s="54"/>
      <c r="AL74" s="52"/>
      <c r="AM74" s="52"/>
      <c r="AN74" s="52"/>
      <c r="AO74" s="52"/>
      <c r="AP74" s="52"/>
      <c r="AQ74" s="55"/>
      <c r="AR74" s="52"/>
      <c r="AS74" s="52"/>
      <c r="AT74" s="52"/>
      <c r="AU74" s="52"/>
      <c r="AV74" s="52"/>
      <c r="AW74" s="56"/>
      <c r="AX74" s="52"/>
      <c r="AY74" s="52"/>
      <c r="AZ74" s="52"/>
      <c r="BA74" s="52"/>
      <c r="BB74" s="52"/>
      <c r="BC74" s="25" t="str">
        <f t="shared" si="9"/>
        <v/>
      </c>
      <c r="BD74" s="25" t="str">
        <f t="shared" si="10"/>
        <v/>
      </c>
      <c r="BE74" s="25" t="str">
        <f t="shared" si="11"/>
        <v/>
      </c>
      <c r="BF74" s="25" t="str">
        <f>IF($U74="","",IFERROR(INDEX(Referències!$F$5:$F$9,MATCH(IF(I74="",$U74,IFERROR(INDEX(Referències!$D$5:$D$9,SUMPRODUCT(MAX((($I$5:$I$504=I74)*($I$5:$I$504&lt;&gt;""))*(IFERROR(MATCH($U$5:$U$504,Referències!$D$5:$D$9,0),0))))),$U74)),Referències!$D$5:$D$9,0)),""))</f>
        <v/>
      </c>
      <c r="BG74" s="25" t="str">
        <f>IF($U74="","",IFERROR(INDEX(Referències!$G$5:$G$9,MATCH(IF(I74="",$U74,IFERROR(INDEX(Referències!$D$5:$D$9,SUMPRODUCT(MAX((($I$5:$I$504=I74)*($I$5:$I$504&lt;&gt;""))*(IFERROR(MATCH($U$5:$U$504,Referències!$D$5:$D$9,0),0))))),$U74)),Referències!$D$5:$D$9,0)),""))</f>
        <v/>
      </c>
      <c r="BH74" s="25" t="str">
        <f>IF($U74="","",IFERROR(INDEX(Referències!$H$5:$H$9,MATCH(IF(I74="",$U74,IFERROR(INDEX(Referències!$D$5:$D$9,SUMPRODUCT(MAX((($I$5:$I$504=I74)*($I$5:$I$504&lt;&gt;""))*(IFERROR(MATCH($U$5:$U$504,Referències!$D$5:$D$9,0),0))))),$U74)),Referències!$D$5:$D$9,0)),""))</f>
        <v/>
      </c>
      <c r="BI74" s="18" t="str">
        <f t="shared" si="12"/>
        <v/>
      </c>
      <c r="BJ74" s="26" t="str">
        <f t="shared" si="13"/>
        <v/>
      </c>
      <c r="BK74" s="52"/>
      <c r="BL74" s="27"/>
    </row>
    <row r="75" spans="1:64" x14ac:dyDescent="0.25">
      <c r="A75" s="27"/>
      <c r="B75" s="27"/>
      <c r="C75" s="27"/>
      <c r="D75" s="27"/>
      <c r="E75" s="53"/>
      <c r="F75" s="28"/>
      <c r="G75" s="27"/>
      <c r="H75" s="52"/>
      <c r="I75" s="28"/>
      <c r="J75" s="27"/>
      <c r="K75" s="28"/>
      <c r="L75" s="28"/>
      <c r="M75" s="28"/>
      <c r="N75" s="52"/>
      <c r="O75" s="18" t="str">
        <f t="shared" si="7"/>
        <v/>
      </c>
      <c r="P75" s="29"/>
      <c r="Q75" s="30"/>
      <c r="R75" s="31"/>
      <c r="S75" s="32"/>
      <c r="T75" s="33"/>
      <c r="U75" s="18" t="str">
        <f t="shared" si="8"/>
        <v/>
      </c>
      <c r="V75" s="28"/>
      <c r="W75" s="51"/>
      <c r="X75" s="52"/>
      <c r="Y75" s="53"/>
      <c r="Z75" s="52"/>
      <c r="AA75" s="53"/>
      <c r="AB75" s="53"/>
      <c r="AC75" s="52"/>
      <c r="AD75" s="53"/>
      <c r="AE75" s="53"/>
      <c r="AF75" s="52"/>
      <c r="AG75" s="53"/>
      <c r="AH75" s="52"/>
      <c r="AI75" s="53"/>
      <c r="AJ75" s="53"/>
      <c r="AK75" s="54"/>
      <c r="AL75" s="52"/>
      <c r="AM75" s="52"/>
      <c r="AN75" s="52"/>
      <c r="AO75" s="52"/>
      <c r="AP75" s="52"/>
      <c r="AQ75" s="55"/>
      <c r="AR75" s="52"/>
      <c r="AS75" s="52"/>
      <c r="AT75" s="52"/>
      <c r="AU75" s="52"/>
      <c r="AV75" s="52"/>
      <c r="AW75" s="56"/>
      <c r="AX75" s="52"/>
      <c r="AY75" s="52"/>
      <c r="AZ75" s="52"/>
      <c r="BA75" s="52"/>
      <c r="BB75" s="52"/>
      <c r="BC75" s="25" t="str">
        <f t="shared" si="9"/>
        <v/>
      </c>
      <c r="BD75" s="25" t="str">
        <f t="shared" si="10"/>
        <v/>
      </c>
      <c r="BE75" s="25" t="str">
        <f t="shared" si="11"/>
        <v/>
      </c>
      <c r="BF75" s="25" t="str">
        <f>IF($U75="","",IFERROR(INDEX(Referències!$F$5:$F$9,MATCH(IF(I75="",$U75,IFERROR(INDEX(Referències!$D$5:$D$9,SUMPRODUCT(MAX((($I$5:$I$504=I75)*($I$5:$I$504&lt;&gt;""))*(IFERROR(MATCH($U$5:$U$504,Referències!$D$5:$D$9,0),0))))),$U75)),Referències!$D$5:$D$9,0)),""))</f>
        <v/>
      </c>
      <c r="BG75" s="25" t="str">
        <f>IF($U75="","",IFERROR(INDEX(Referències!$G$5:$G$9,MATCH(IF(I75="",$U75,IFERROR(INDEX(Referències!$D$5:$D$9,SUMPRODUCT(MAX((($I$5:$I$504=I75)*($I$5:$I$504&lt;&gt;""))*(IFERROR(MATCH($U$5:$U$504,Referències!$D$5:$D$9,0),0))))),$U75)),Referències!$D$5:$D$9,0)),""))</f>
        <v/>
      </c>
      <c r="BH75" s="25" t="str">
        <f>IF($U75="","",IFERROR(INDEX(Referències!$H$5:$H$9,MATCH(IF(I75="",$U75,IFERROR(INDEX(Referències!$D$5:$D$9,SUMPRODUCT(MAX((($I$5:$I$504=I75)*($I$5:$I$504&lt;&gt;""))*(IFERROR(MATCH($U$5:$U$504,Referències!$D$5:$D$9,0),0))))),$U75)),Referències!$D$5:$D$9,0)),""))</f>
        <v/>
      </c>
      <c r="BI75" s="18" t="str">
        <f t="shared" si="12"/>
        <v/>
      </c>
      <c r="BJ75" s="26" t="str">
        <f t="shared" si="13"/>
        <v/>
      </c>
      <c r="BK75" s="52"/>
      <c r="BL75" s="27"/>
    </row>
    <row r="76" spans="1:64" x14ac:dyDescent="0.25">
      <c r="A76" s="27"/>
      <c r="B76" s="27"/>
      <c r="C76" s="27"/>
      <c r="D76" s="27"/>
      <c r="E76" s="53"/>
      <c r="F76" s="28"/>
      <c r="G76" s="27"/>
      <c r="H76" s="52"/>
      <c r="I76" s="28"/>
      <c r="J76" s="27"/>
      <c r="K76" s="28"/>
      <c r="L76" s="28"/>
      <c r="M76" s="28"/>
      <c r="N76" s="52"/>
      <c r="O76" s="18" t="str">
        <f t="shared" si="7"/>
        <v/>
      </c>
      <c r="P76" s="29"/>
      <c r="Q76" s="30"/>
      <c r="R76" s="31"/>
      <c r="S76" s="32"/>
      <c r="T76" s="33"/>
      <c r="U76" s="18" t="str">
        <f t="shared" si="8"/>
        <v/>
      </c>
      <c r="V76" s="28"/>
      <c r="W76" s="51"/>
      <c r="X76" s="52"/>
      <c r="Y76" s="53"/>
      <c r="Z76" s="52"/>
      <c r="AA76" s="53"/>
      <c r="AB76" s="53"/>
      <c r="AC76" s="52"/>
      <c r="AD76" s="53"/>
      <c r="AE76" s="53"/>
      <c r="AF76" s="52"/>
      <c r="AG76" s="53"/>
      <c r="AH76" s="52"/>
      <c r="AI76" s="53"/>
      <c r="AJ76" s="53"/>
      <c r="AK76" s="54"/>
      <c r="AL76" s="52"/>
      <c r="AM76" s="52"/>
      <c r="AN76" s="52"/>
      <c r="AO76" s="52"/>
      <c r="AP76" s="52"/>
      <c r="AQ76" s="55"/>
      <c r="AR76" s="52"/>
      <c r="AS76" s="52"/>
      <c r="AT76" s="52"/>
      <c r="AU76" s="52"/>
      <c r="AV76" s="52"/>
      <c r="AW76" s="56"/>
      <c r="AX76" s="52"/>
      <c r="AY76" s="52"/>
      <c r="AZ76" s="52"/>
      <c r="BA76" s="52"/>
      <c r="BB76" s="52"/>
      <c r="BC76" s="25" t="str">
        <f t="shared" si="9"/>
        <v/>
      </c>
      <c r="BD76" s="25" t="str">
        <f t="shared" si="10"/>
        <v/>
      </c>
      <c r="BE76" s="25" t="str">
        <f t="shared" si="11"/>
        <v/>
      </c>
      <c r="BF76" s="25" t="str">
        <f>IF($U76="","",IFERROR(INDEX(Referències!$F$5:$F$9,MATCH(IF(I76="",$U76,IFERROR(INDEX(Referències!$D$5:$D$9,SUMPRODUCT(MAX((($I$5:$I$504=I76)*($I$5:$I$504&lt;&gt;""))*(IFERROR(MATCH($U$5:$U$504,Referències!$D$5:$D$9,0),0))))),$U76)),Referències!$D$5:$D$9,0)),""))</f>
        <v/>
      </c>
      <c r="BG76" s="25" t="str">
        <f>IF($U76="","",IFERROR(INDEX(Referències!$G$5:$G$9,MATCH(IF(I76="",$U76,IFERROR(INDEX(Referències!$D$5:$D$9,SUMPRODUCT(MAX((($I$5:$I$504=I76)*($I$5:$I$504&lt;&gt;""))*(IFERROR(MATCH($U$5:$U$504,Referències!$D$5:$D$9,0),0))))),$U76)),Referències!$D$5:$D$9,0)),""))</f>
        <v/>
      </c>
      <c r="BH76" s="25" t="str">
        <f>IF($U76="","",IFERROR(INDEX(Referències!$H$5:$H$9,MATCH(IF(I76="",$U76,IFERROR(INDEX(Referències!$D$5:$D$9,SUMPRODUCT(MAX((($I$5:$I$504=I76)*($I$5:$I$504&lt;&gt;""))*(IFERROR(MATCH($U$5:$U$504,Referències!$D$5:$D$9,0),0))))),$U76)),Referències!$D$5:$D$9,0)),""))</f>
        <v/>
      </c>
      <c r="BI76" s="18" t="str">
        <f t="shared" si="12"/>
        <v/>
      </c>
      <c r="BJ76" s="26" t="str">
        <f t="shared" si="13"/>
        <v/>
      </c>
      <c r="BK76" s="52"/>
      <c r="BL76" s="27"/>
    </row>
    <row r="77" spans="1:64" x14ac:dyDescent="0.25">
      <c r="A77" s="27"/>
      <c r="B77" s="27"/>
      <c r="C77" s="27"/>
      <c r="D77" s="27"/>
      <c r="E77" s="53"/>
      <c r="F77" s="28"/>
      <c r="G77" s="27"/>
      <c r="H77" s="52"/>
      <c r="I77" s="28"/>
      <c r="J77" s="27"/>
      <c r="K77" s="28"/>
      <c r="L77" s="28"/>
      <c r="M77" s="28"/>
      <c r="N77" s="52"/>
      <c r="O77" s="18" t="str">
        <f t="shared" si="7"/>
        <v/>
      </c>
      <c r="P77" s="29"/>
      <c r="Q77" s="30"/>
      <c r="R77" s="31"/>
      <c r="S77" s="32"/>
      <c r="T77" s="33"/>
      <c r="U77" s="18" t="str">
        <f t="shared" si="8"/>
        <v/>
      </c>
      <c r="V77" s="28"/>
      <c r="W77" s="51"/>
      <c r="X77" s="52"/>
      <c r="Y77" s="53"/>
      <c r="Z77" s="52"/>
      <c r="AA77" s="53"/>
      <c r="AB77" s="53"/>
      <c r="AC77" s="52"/>
      <c r="AD77" s="53"/>
      <c r="AE77" s="53"/>
      <c r="AF77" s="52"/>
      <c r="AG77" s="53"/>
      <c r="AH77" s="52"/>
      <c r="AI77" s="53"/>
      <c r="AJ77" s="53"/>
      <c r="AK77" s="54"/>
      <c r="AL77" s="52"/>
      <c r="AM77" s="52"/>
      <c r="AN77" s="52"/>
      <c r="AO77" s="52"/>
      <c r="AP77" s="52"/>
      <c r="AQ77" s="55"/>
      <c r="AR77" s="52"/>
      <c r="AS77" s="52"/>
      <c r="AT77" s="52"/>
      <c r="AU77" s="52"/>
      <c r="AV77" s="52"/>
      <c r="AW77" s="56"/>
      <c r="AX77" s="52"/>
      <c r="AY77" s="52"/>
      <c r="AZ77" s="52"/>
      <c r="BA77" s="52"/>
      <c r="BB77" s="52"/>
      <c r="BC77" s="25" t="str">
        <f t="shared" si="9"/>
        <v/>
      </c>
      <c r="BD77" s="25" t="str">
        <f t="shared" si="10"/>
        <v/>
      </c>
      <c r="BE77" s="25" t="str">
        <f t="shared" si="11"/>
        <v/>
      </c>
      <c r="BF77" s="25" t="str">
        <f>IF($U77="","",IFERROR(INDEX(Referències!$F$5:$F$9,MATCH(IF(I77="",$U77,IFERROR(INDEX(Referències!$D$5:$D$9,SUMPRODUCT(MAX((($I$5:$I$504=I77)*($I$5:$I$504&lt;&gt;""))*(IFERROR(MATCH($U$5:$U$504,Referències!$D$5:$D$9,0),0))))),$U77)),Referències!$D$5:$D$9,0)),""))</f>
        <v/>
      </c>
      <c r="BG77" s="25" t="str">
        <f>IF($U77="","",IFERROR(INDEX(Referències!$G$5:$G$9,MATCH(IF(I77="",$U77,IFERROR(INDEX(Referències!$D$5:$D$9,SUMPRODUCT(MAX((($I$5:$I$504=I77)*($I$5:$I$504&lt;&gt;""))*(IFERROR(MATCH($U$5:$U$504,Referències!$D$5:$D$9,0),0))))),$U77)),Referències!$D$5:$D$9,0)),""))</f>
        <v/>
      </c>
      <c r="BH77" s="25" t="str">
        <f>IF($U77="","",IFERROR(INDEX(Referències!$H$5:$H$9,MATCH(IF(I77="",$U77,IFERROR(INDEX(Referències!$D$5:$D$9,SUMPRODUCT(MAX((($I$5:$I$504=I77)*($I$5:$I$504&lt;&gt;""))*(IFERROR(MATCH($U$5:$U$504,Referències!$D$5:$D$9,0),0))))),$U77)),Referències!$D$5:$D$9,0)),""))</f>
        <v/>
      </c>
      <c r="BI77" s="18" t="str">
        <f t="shared" si="12"/>
        <v/>
      </c>
      <c r="BJ77" s="26" t="str">
        <f t="shared" si="13"/>
        <v/>
      </c>
      <c r="BK77" s="52"/>
      <c r="BL77" s="27"/>
    </row>
    <row r="78" spans="1:64" x14ac:dyDescent="0.25">
      <c r="A78" s="27"/>
      <c r="B78" s="27"/>
      <c r="C78" s="27"/>
      <c r="D78" s="27"/>
      <c r="E78" s="53"/>
      <c r="F78" s="28"/>
      <c r="G78" s="27"/>
      <c r="H78" s="52"/>
      <c r="I78" s="28"/>
      <c r="J78" s="27"/>
      <c r="K78" s="28"/>
      <c r="L78" s="28"/>
      <c r="M78" s="28"/>
      <c r="N78" s="52"/>
      <c r="O78" s="18" t="str">
        <f t="shared" si="7"/>
        <v/>
      </c>
      <c r="P78" s="29"/>
      <c r="Q78" s="30"/>
      <c r="R78" s="31"/>
      <c r="S78" s="32"/>
      <c r="T78" s="33"/>
      <c r="U78" s="18" t="str">
        <f t="shared" si="8"/>
        <v/>
      </c>
      <c r="V78" s="28"/>
      <c r="W78" s="51"/>
      <c r="X78" s="52"/>
      <c r="Y78" s="53"/>
      <c r="Z78" s="52"/>
      <c r="AA78" s="53"/>
      <c r="AB78" s="53"/>
      <c r="AC78" s="52"/>
      <c r="AD78" s="53"/>
      <c r="AE78" s="53"/>
      <c r="AF78" s="52"/>
      <c r="AG78" s="53"/>
      <c r="AH78" s="52"/>
      <c r="AI78" s="53"/>
      <c r="AJ78" s="53"/>
      <c r="AK78" s="54"/>
      <c r="AL78" s="52"/>
      <c r="AM78" s="52"/>
      <c r="AN78" s="52"/>
      <c r="AO78" s="52"/>
      <c r="AP78" s="52"/>
      <c r="AQ78" s="55"/>
      <c r="AR78" s="52"/>
      <c r="AS78" s="52"/>
      <c r="AT78" s="52"/>
      <c r="AU78" s="52"/>
      <c r="AV78" s="52"/>
      <c r="AW78" s="56"/>
      <c r="AX78" s="52"/>
      <c r="AY78" s="52"/>
      <c r="AZ78" s="52"/>
      <c r="BA78" s="52"/>
      <c r="BB78" s="52"/>
      <c r="BC78" s="25" t="str">
        <f t="shared" si="9"/>
        <v/>
      </c>
      <c r="BD78" s="25" t="str">
        <f t="shared" si="10"/>
        <v/>
      </c>
      <c r="BE78" s="25" t="str">
        <f t="shared" si="11"/>
        <v/>
      </c>
      <c r="BF78" s="25" t="str">
        <f>IF($U78="","",IFERROR(INDEX(Referències!$F$5:$F$9,MATCH(IF(I78="",$U78,IFERROR(INDEX(Referències!$D$5:$D$9,SUMPRODUCT(MAX((($I$5:$I$504=I78)*($I$5:$I$504&lt;&gt;""))*(IFERROR(MATCH($U$5:$U$504,Referències!$D$5:$D$9,0),0))))),$U78)),Referències!$D$5:$D$9,0)),""))</f>
        <v/>
      </c>
      <c r="BG78" s="25" t="str">
        <f>IF($U78="","",IFERROR(INDEX(Referències!$G$5:$G$9,MATCH(IF(I78="",$U78,IFERROR(INDEX(Referències!$D$5:$D$9,SUMPRODUCT(MAX((($I$5:$I$504=I78)*($I$5:$I$504&lt;&gt;""))*(IFERROR(MATCH($U$5:$U$504,Referències!$D$5:$D$9,0),0))))),$U78)),Referències!$D$5:$D$9,0)),""))</f>
        <v/>
      </c>
      <c r="BH78" s="25" t="str">
        <f>IF($U78="","",IFERROR(INDEX(Referències!$H$5:$H$9,MATCH(IF(I78="",$U78,IFERROR(INDEX(Referències!$D$5:$D$9,SUMPRODUCT(MAX((($I$5:$I$504=I78)*($I$5:$I$504&lt;&gt;""))*(IFERROR(MATCH($U$5:$U$504,Referències!$D$5:$D$9,0),0))))),$U78)),Referències!$D$5:$D$9,0)),""))</f>
        <v/>
      </c>
      <c r="BI78" s="18" t="str">
        <f t="shared" si="12"/>
        <v/>
      </c>
      <c r="BJ78" s="26" t="str">
        <f t="shared" si="13"/>
        <v/>
      </c>
      <c r="BK78" s="52"/>
      <c r="BL78" s="27"/>
    </row>
    <row r="79" spans="1:64" x14ac:dyDescent="0.25">
      <c r="A79" s="27"/>
      <c r="B79" s="27"/>
      <c r="C79" s="27"/>
      <c r="D79" s="27"/>
      <c r="E79" s="53"/>
      <c r="F79" s="28"/>
      <c r="G79" s="27"/>
      <c r="H79" s="52"/>
      <c r="I79" s="28"/>
      <c r="J79" s="27"/>
      <c r="K79" s="28"/>
      <c r="L79" s="28"/>
      <c r="M79" s="28"/>
      <c r="N79" s="52"/>
      <c r="O79" s="18" t="str">
        <f t="shared" si="7"/>
        <v/>
      </c>
      <c r="P79" s="29"/>
      <c r="Q79" s="30"/>
      <c r="R79" s="31"/>
      <c r="S79" s="32"/>
      <c r="T79" s="33"/>
      <c r="U79" s="18" t="str">
        <f t="shared" si="8"/>
        <v/>
      </c>
      <c r="V79" s="28"/>
      <c r="W79" s="51"/>
      <c r="X79" s="52"/>
      <c r="Y79" s="53"/>
      <c r="Z79" s="52"/>
      <c r="AA79" s="53"/>
      <c r="AB79" s="53"/>
      <c r="AC79" s="52"/>
      <c r="AD79" s="53"/>
      <c r="AE79" s="53"/>
      <c r="AF79" s="52"/>
      <c r="AG79" s="53"/>
      <c r="AH79" s="52"/>
      <c r="AI79" s="53"/>
      <c r="AJ79" s="53"/>
      <c r="AK79" s="54"/>
      <c r="AL79" s="52"/>
      <c r="AM79" s="52"/>
      <c r="AN79" s="52"/>
      <c r="AO79" s="52"/>
      <c r="AP79" s="52"/>
      <c r="AQ79" s="55"/>
      <c r="AR79" s="52"/>
      <c r="AS79" s="52"/>
      <c r="AT79" s="52"/>
      <c r="AU79" s="52"/>
      <c r="AV79" s="52"/>
      <c r="AW79" s="56"/>
      <c r="AX79" s="52"/>
      <c r="AY79" s="52"/>
      <c r="AZ79" s="52"/>
      <c r="BA79" s="52"/>
      <c r="BB79" s="52"/>
      <c r="BC79" s="25" t="str">
        <f t="shared" si="9"/>
        <v/>
      </c>
      <c r="BD79" s="25" t="str">
        <f t="shared" si="10"/>
        <v/>
      </c>
      <c r="BE79" s="25" t="str">
        <f t="shared" si="11"/>
        <v/>
      </c>
      <c r="BF79" s="25" t="str">
        <f>IF($U79="","",IFERROR(INDEX(Referències!$F$5:$F$9,MATCH(IF(I79="",$U79,IFERROR(INDEX(Referències!$D$5:$D$9,SUMPRODUCT(MAX((($I$5:$I$504=I79)*($I$5:$I$504&lt;&gt;""))*(IFERROR(MATCH($U$5:$U$504,Referències!$D$5:$D$9,0),0))))),$U79)),Referències!$D$5:$D$9,0)),""))</f>
        <v/>
      </c>
      <c r="BG79" s="25" t="str">
        <f>IF($U79="","",IFERROR(INDEX(Referències!$G$5:$G$9,MATCH(IF(I79="",$U79,IFERROR(INDEX(Referències!$D$5:$D$9,SUMPRODUCT(MAX((($I$5:$I$504=I79)*($I$5:$I$504&lt;&gt;""))*(IFERROR(MATCH($U$5:$U$504,Referències!$D$5:$D$9,0),0))))),$U79)),Referències!$D$5:$D$9,0)),""))</f>
        <v/>
      </c>
      <c r="BH79" s="25" t="str">
        <f>IF($U79="","",IFERROR(INDEX(Referències!$H$5:$H$9,MATCH(IF(I79="",$U79,IFERROR(INDEX(Referències!$D$5:$D$9,SUMPRODUCT(MAX((($I$5:$I$504=I79)*($I$5:$I$504&lt;&gt;""))*(IFERROR(MATCH($U$5:$U$504,Referències!$D$5:$D$9,0),0))))),$U79)),Referències!$D$5:$D$9,0)),""))</f>
        <v/>
      </c>
      <c r="BI79" s="18" t="str">
        <f t="shared" si="12"/>
        <v/>
      </c>
      <c r="BJ79" s="26" t="str">
        <f t="shared" si="13"/>
        <v/>
      </c>
      <c r="BK79" s="52"/>
      <c r="BL79" s="27"/>
    </row>
    <row r="80" spans="1:64" x14ac:dyDescent="0.25">
      <c r="A80" s="27"/>
      <c r="B80" s="27"/>
      <c r="C80" s="27"/>
      <c r="D80" s="27"/>
      <c r="E80" s="53"/>
      <c r="F80" s="28"/>
      <c r="G80" s="27"/>
      <c r="H80" s="52"/>
      <c r="I80" s="28"/>
      <c r="J80" s="27"/>
      <c r="K80" s="28"/>
      <c r="L80" s="28"/>
      <c r="M80" s="28"/>
      <c r="N80" s="52"/>
      <c r="O80" s="18" t="str">
        <f t="shared" si="7"/>
        <v/>
      </c>
      <c r="P80" s="29"/>
      <c r="Q80" s="30"/>
      <c r="R80" s="31"/>
      <c r="S80" s="32"/>
      <c r="T80" s="33"/>
      <c r="U80" s="18" t="str">
        <f t="shared" si="8"/>
        <v/>
      </c>
      <c r="V80" s="28"/>
      <c r="W80" s="51"/>
      <c r="X80" s="52"/>
      <c r="Y80" s="53"/>
      <c r="Z80" s="52"/>
      <c r="AA80" s="53"/>
      <c r="AB80" s="53"/>
      <c r="AC80" s="52"/>
      <c r="AD80" s="53"/>
      <c r="AE80" s="53"/>
      <c r="AF80" s="52"/>
      <c r="AG80" s="53"/>
      <c r="AH80" s="52"/>
      <c r="AI80" s="53"/>
      <c r="AJ80" s="53"/>
      <c r="AK80" s="54"/>
      <c r="AL80" s="52"/>
      <c r="AM80" s="52"/>
      <c r="AN80" s="52"/>
      <c r="AO80" s="52"/>
      <c r="AP80" s="52"/>
      <c r="AQ80" s="55"/>
      <c r="AR80" s="52"/>
      <c r="AS80" s="52"/>
      <c r="AT80" s="52"/>
      <c r="AU80" s="52"/>
      <c r="AV80" s="52"/>
      <c r="AW80" s="56"/>
      <c r="AX80" s="52"/>
      <c r="AY80" s="52"/>
      <c r="AZ80" s="52"/>
      <c r="BA80" s="52"/>
      <c r="BB80" s="52"/>
      <c r="BC80" s="25" t="str">
        <f t="shared" si="9"/>
        <v/>
      </c>
      <c r="BD80" s="25" t="str">
        <f t="shared" si="10"/>
        <v/>
      </c>
      <c r="BE80" s="25" t="str">
        <f t="shared" si="11"/>
        <v/>
      </c>
      <c r="BF80" s="25" t="str">
        <f>IF($U80="","",IFERROR(INDEX(Referències!$F$5:$F$9,MATCH(IF(I80="",$U80,IFERROR(INDEX(Referències!$D$5:$D$9,SUMPRODUCT(MAX((($I$5:$I$504=I80)*($I$5:$I$504&lt;&gt;""))*(IFERROR(MATCH($U$5:$U$504,Referències!$D$5:$D$9,0),0))))),$U80)),Referències!$D$5:$D$9,0)),""))</f>
        <v/>
      </c>
      <c r="BG80" s="25" t="str">
        <f>IF($U80="","",IFERROR(INDEX(Referències!$G$5:$G$9,MATCH(IF(I80="",$U80,IFERROR(INDEX(Referències!$D$5:$D$9,SUMPRODUCT(MAX((($I$5:$I$504=I80)*($I$5:$I$504&lt;&gt;""))*(IFERROR(MATCH($U$5:$U$504,Referències!$D$5:$D$9,0),0))))),$U80)),Referències!$D$5:$D$9,0)),""))</f>
        <v/>
      </c>
      <c r="BH80" s="25" t="str">
        <f>IF($U80="","",IFERROR(INDEX(Referències!$H$5:$H$9,MATCH(IF(I80="",$U80,IFERROR(INDEX(Referències!$D$5:$D$9,SUMPRODUCT(MAX((($I$5:$I$504=I80)*($I$5:$I$504&lt;&gt;""))*(IFERROR(MATCH($U$5:$U$504,Referències!$D$5:$D$9,0),0))))),$U80)),Referències!$D$5:$D$9,0)),""))</f>
        <v/>
      </c>
      <c r="BI80" s="18" t="str">
        <f t="shared" si="12"/>
        <v/>
      </c>
      <c r="BJ80" s="26" t="str">
        <f t="shared" si="13"/>
        <v/>
      </c>
      <c r="BK80" s="52"/>
      <c r="BL80" s="27"/>
    </row>
    <row r="81" spans="1:64" x14ac:dyDescent="0.25">
      <c r="A81" s="27"/>
      <c r="B81" s="27"/>
      <c r="C81" s="27"/>
      <c r="D81" s="27"/>
      <c r="E81" s="53"/>
      <c r="F81" s="28"/>
      <c r="G81" s="27"/>
      <c r="H81" s="52"/>
      <c r="I81" s="28"/>
      <c r="J81" s="27"/>
      <c r="K81" s="28"/>
      <c r="L81" s="28"/>
      <c r="M81" s="28"/>
      <c r="N81" s="52"/>
      <c r="O81" s="18" t="str">
        <f t="shared" si="7"/>
        <v/>
      </c>
      <c r="P81" s="29"/>
      <c r="Q81" s="30"/>
      <c r="R81" s="31"/>
      <c r="S81" s="32"/>
      <c r="T81" s="33"/>
      <c r="U81" s="18" t="str">
        <f t="shared" si="8"/>
        <v/>
      </c>
      <c r="V81" s="28"/>
      <c r="W81" s="51"/>
      <c r="X81" s="52"/>
      <c r="Y81" s="53"/>
      <c r="Z81" s="52"/>
      <c r="AA81" s="53"/>
      <c r="AB81" s="53"/>
      <c r="AC81" s="52"/>
      <c r="AD81" s="53"/>
      <c r="AE81" s="53"/>
      <c r="AF81" s="52"/>
      <c r="AG81" s="53"/>
      <c r="AH81" s="52"/>
      <c r="AI81" s="53"/>
      <c r="AJ81" s="53"/>
      <c r="AK81" s="54"/>
      <c r="AL81" s="52"/>
      <c r="AM81" s="52"/>
      <c r="AN81" s="52"/>
      <c r="AO81" s="52"/>
      <c r="AP81" s="52"/>
      <c r="AQ81" s="55"/>
      <c r="AR81" s="52"/>
      <c r="AS81" s="52"/>
      <c r="AT81" s="52"/>
      <c r="AU81" s="52"/>
      <c r="AV81" s="52"/>
      <c r="AW81" s="56"/>
      <c r="AX81" s="52"/>
      <c r="AY81" s="52"/>
      <c r="AZ81" s="52"/>
      <c r="BA81" s="52"/>
      <c r="BB81" s="52"/>
      <c r="BC81" s="25" t="str">
        <f t="shared" si="9"/>
        <v/>
      </c>
      <c r="BD81" s="25" t="str">
        <f t="shared" si="10"/>
        <v/>
      </c>
      <c r="BE81" s="25" t="str">
        <f t="shared" si="11"/>
        <v/>
      </c>
      <c r="BF81" s="25" t="str">
        <f>IF($U81="","",IFERROR(INDEX(Referències!$F$5:$F$9,MATCH(IF(I81="",$U81,IFERROR(INDEX(Referències!$D$5:$D$9,SUMPRODUCT(MAX((($I$5:$I$504=I81)*($I$5:$I$504&lt;&gt;""))*(IFERROR(MATCH($U$5:$U$504,Referències!$D$5:$D$9,0),0))))),$U81)),Referències!$D$5:$D$9,0)),""))</f>
        <v/>
      </c>
      <c r="BG81" s="25" t="str">
        <f>IF($U81="","",IFERROR(INDEX(Referències!$G$5:$G$9,MATCH(IF(I81="",$U81,IFERROR(INDEX(Referències!$D$5:$D$9,SUMPRODUCT(MAX((($I$5:$I$504=I81)*($I$5:$I$504&lt;&gt;""))*(IFERROR(MATCH($U$5:$U$504,Referències!$D$5:$D$9,0),0))))),$U81)),Referències!$D$5:$D$9,0)),""))</f>
        <v/>
      </c>
      <c r="BH81" s="25" t="str">
        <f>IF($U81="","",IFERROR(INDEX(Referències!$H$5:$H$9,MATCH(IF(I81="",$U81,IFERROR(INDEX(Referències!$D$5:$D$9,SUMPRODUCT(MAX((($I$5:$I$504=I81)*($I$5:$I$504&lt;&gt;""))*(IFERROR(MATCH($U$5:$U$504,Referències!$D$5:$D$9,0),0))))),$U81)),Referències!$D$5:$D$9,0)),""))</f>
        <v/>
      </c>
      <c r="BI81" s="18" t="str">
        <f t="shared" si="12"/>
        <v/>
      </c>
      <c r="BJ81" s="26" t="str">
        <f t="shared" si="13"/>
        <v/>
      </c>
      <c r="BK81" s="52"/>
      <c r="BL81" s="27"/>
    </row>
    <row r="82" spans="1:64" x14ac:dyDescent="0.25">
      <c r="A82" s="27"/>
      <c r="B82" s="27"/>
      <c r="C82" s="27"/>
      <c r="D82" s="27"/>
      <c r="E82" s="53"/>
      <c r="F82" s="28"/>
      <c r="G82" s="27"/>
      <c r="H82" s="52"/>
      <c r="I82" s="28"/>
      <c r="J82" s="27"/>
      <c r="K82" s="28"/>
      <c r="L82" s="28"/>
      <c r="M82" s="28"/>
      <c r="N82" s="52"/>
      <c r="O82" s="18" t="str">
        <f t="shared" si="7"/>
        <v/>
      </c>
      <c r="P82" s="29"/>
      <c r="Q82" s="30"/>
      <c r="R82" s="31"/>
      <c r="S82" s="32"/>
      <c r="T82" s="33"/>
      <c r="U82" s="18" t="str">
        <f t="shared" si="8"/>
        <v/>
      </c>
      <c r="V82" s="28"/>
      <c r="W82" s="51"/>
      <c r="X82" s="52"/>
      <c r="Y82" s="53"/>
      <c r="Z82" s="52"/>
      <c r="AA82" s="53"/>
      <c r="AB82" s="53"/>
      <c r="AC82" s="52"/>
      <c r="AD82" s="53"/>
      <c r="AE82" s="53"/>
      <c r="AF82" s="52"/>
      <c r="AG82" s="53"/>
      <c r="AH82" s="52"/>
      <c r="AI82" s="53"/>
      <c r="AJ82" s="53"/>
      <c r="AK82" s="54"/>
      <c r="AL82" s="52"/>
      <c r="AM82" s="52"/>
      <c r="AN82" s="52"/>
      <c r="AO82" s="52"/>
      <c r="AP82" s="52"/>
      <c r="AQ82" s="55"/>
      <c r="AR82" s="52"/>
      <c r="AS82" s="52"/>
      <c r="AT82" s="52"/>
      <c r="AU82" s="52"/>
      <c r="AV82" s="52"/>
      <c r="AW82" s="56"/>
      <c r="AX82" s="52"/>
      <c r="AY82" s="52"/>
      <c r="AZ82" s="52"/>
      <c r="BA82" s="52"/>
      <c r="BB82" s="52"/>
      <c r="BC82" s="25" t="str">
        <f t="shared" si="9"/>
        <v/>
      </c>
      <c r="BD82" s="25" t="str">
        <f t="shared" si="10"/>
        <v/>
      </c>
      <c r="BE82" s="25" t="str">
        <f t="shared" si="11"/>
        <v/>
      </c>
      <c r="BF82" s="25" t="str">
        <f>IF($U82="","",IFERROR(INDEX(Referències!$F$5:$F$9,MATCH(IF(I82="",$U82,IFERROR(INDEX(Referències!$D$5:$D$9,SUMPRODUCT(MAX((($I$5:$I$504=I82)*($I$5:$I$504&lt;&gt;""))*(IFERROR(MATCH($U$5:$U$504,Referències!$D$5:$D$9,0),0))))),$U82)),Referències!$D$5:$D$9,0)),""))</f>
        <v/>
      </c>
      <c r="BG82" s="25" t="str">
        <f>IF($U82="","",IFERROR(INDEX(Referències!$G$5:$G$9,MATCH(IF(I82="",$U82,IFERROR(INDEX(Referències!$D$5:$D$9,SUMPRODUCT(MAX((($I$5:$I$504=I82)*($I$5:$I$504&lt;&gt;""))*(IFERROR(MATCH($U$5:$U$504,Referències!$D$5:$D$9,0),0))))),$U82)),Referències!$D$5:$D$9,0)),""))</f>
        <v/>
      </c>
      <c r="BH82" s="25" t="str">
        <f>IF($U82="","",IFERROR(INDEX(Referències!$H$5:$H$9,MATCH(IF(I82="",$U82,IFERROR(INDEX(Referències!$D$5:$D$9,SUMPRODUCT(MAX((($I$5:$I$504=I82)*($I$5:$I$504&lt;&gt;""))*(IFERROR(MATCH($U$5:$U$504,Referències!$D$5:$D$9,0),0))))),$U82)),Referències!$D$5:$D$9,0)),""))</f>
        <v/>
      </c>
      <c r="BI82" s="18" t="str">
        <f t="shared" si="12"/>
        <v/>
      </c>
      <c r="BJ82" s="26" t="str">
        <f t="shared" si="13"/>
        <v/>
      </c>
      <c r="BK82" s="52"/>
      <c r="BL82" s="27"/>
    </row>
    <row r="83" spans="1:64" x14ac:dyDescent="0.25">
      <c r="A83" s="27"/>
      <c r="B83" s="27"/>
      <c r="C83" s="27"/>
      <c r="D83" s="27"/>
      <c r="E83" s="53"/>
      <c r="F83" s="28"/>
      <c r="G83" s="27"/>
      <c r="H83" s="52"/>
      <c r="I83" s="28"/>
      <c r="J83" s="27"/>
      <c r="K83" s="28"/>
      <c r="L83" s="28"/>
      <c r="M83" s="28"/>
      <c r="N83" s="52"/>
      <c r="O83" s="18" t="str">
        <f t="shared" si="7"/>
        <v/>
      </c>
      <c r="P83" s="29"/>
      <c r="Q83" s="30"/>
      <c r="R83" s="31"/>
      <c r="S83" s="32"/>
      <c r="T83" s="33"/>
      <c r="U83" s="18" t="str">
        <f t="shared" si="8"/>
        <v/>
      </c>
      <c r="V83" s="28"/>
      <c r="W83" s="51"/>
      <c r="X83" s="52"/>
      <c r="Y83" s="53"/>
      <c r="Z83" s="52"/>
      <c r="AA83" s="53"/>
      <c r="AB83" s="53"/>
      <c r="AC83" s="52"/>
      <c r="AD83" s="53"/>
      <c r="AE83" s="53"/>
      <c r="AF83" s="52"/>
      <c r="AG83" s="53"/>
      <c r="AH83" s="52"/>
      <c r="AI83" s="53"/>
      <c r="AJ83" s="53"/>
      <c r="AK83" s="54"/>
      <c r="AL83" s="52"/>
      <c r="AM83" s="52"/>
      <c r="AN83" s="52"/>
      <c r="AO83" s="52"/>
      <c r="AP83" s="52"/>
      <c r="AQ83" s="55"/>
      <c r="AR83" s="52"/>
      <c r="AS83" s="52"/>
      <c r="AT83" s="52"/>
      <c r="AU83" s="52"/>
      <c r="AV83" s="52"/>
      <c r="AW83" s="56"/>
      <c r="AX83" s="52"/>
      <c r="AY83" s="52"/>
      <c r="AZ83" s="52"/>
      <c r="BA83" s="52"/>
      <c r="BB83" s="52"/>
      <c r="BC83" s="25" t="str">
        <f t="shared" si="9"/>
        <v/>
      </c>
      <c r="BD83" s="25" t="str">
        <f t="shared" si="10"/>
        <v/>
      </c>
      <c r="BE83" s="25" t="str">
        <f t="shared" si="11"/>
        <v/>
      </c>
      <c r="BF83" s="25" t="str">
        <f>IF($U83="","",IFERROR(INDEX(Referències!$F$5:$F$9,MATCH(IF(I83="",$U83,IFERROR(INDEX(Referències!$D$5:$D$9,SUMPRODUCT(MAX((($I$5:$I$504=I83)*($I$5:$I$504&lt;&gt;""))*(IFERROR(MATCH($U$5:$U$504,Referències!$D$5:$D$9,0),0))))),$U83)),Referències!$D$5:$D$9,0)),""))</f>
        <v/>
      </c>
      <c r="BG83" s="25" t="str">
        <f>IF($U83="","",IFERROR(INDEX(Referències!$G$5:$G$9,MATCH(IF(I83="",$U83,IFERROR(INDEX(Referències!$D$5:$D$9,SUMPRODUCT(MAX((($I$5:$I$504=I83)*($I$5:$I$504&lt;&gt;""))*(IFERROR(MATCH($U$5:$U$504,Referències!$D$5:$D$9,0),0))))),$U83)),Referències!$D$5:$D$9,0)),""))</f>
        <v/>
      </c>
      <c r="BH83" s="25" t="str">
        <f>IF($U83="","",IFERROR(INDEX(Referències!$H$5:$H$9,MATCH(IF(I83="",$U83,IFERROR(INDEX(Referències!$D$5:$D$9,SUMPRODUCT(MAX((($I$5:$I$504=I83)*($I$5:$I$504&lt;&gt;""))*(IFERROR(MATCH($U$5:$U$504,Referències!$D$5:$D$9,0),0))))),$U83)),Referències!$D$5:$D$9,0)),""))</f>
        <v/>
      </c>
      <c r="BI83" s="18" t="str">
        <f t="shared" si="12"/>
        <v/>
      </c>
      <c r="BJ83" s="26" t="str">
        <f t="shared" si="13"/>
        <v/>
      </c>
      <c r="BK83" s="52"/>
      <c r="BL83" s="27"/>
    </row>
    <row r="84" spans="1:64" x14ac:dyDescent="0.25">
      <c r="A84" s="27"/>
      <c r="B84" s="27"/>
      <c r="C84" s="27"/>
      <c r="D84" s="27"/>
      <c r="E84" s="53"/>
      <c r="F84" s="28"/>
      <c r="G84" s="27"/>
      <c r="H84" s="52"/>
      <c r="I84" s="28"/>
      <c r="J84" s="27"/>
      <c r="K84" s="28"/>
      <c r="L84" s="28"/>
      <c r="M84" s="28"/>
      <c r="N84" s="52"/>
      <c r="O84" s="18" t="str">
        <f t="shared" si="7"/>
        <v/>
      </c>
      <c r="P84" s="29"/>
      <c r="Q84" s="30"/>
      <c r="R84" s="31"/>
      <c r="S84" s="32"/>
      <c r="T84" s="33"/>
      <c r="U84" s="18" t="str">
        <f t="shared" si="8"/>
        <v/>
      </c>
      <c r="V84" s="28"/>
      <c r="W84" s="51"/>
      <c r="X84" s="52"/>
      <c r="Y84" s="53"/>
      <c r="Z84" s="52"/>
      <c r="AA84" s="53"/>
      <c r="AB84" s="53"/>
      <c r="AC84" s="52"/>
      <c r="AD84" s="53"/>
      <c r="AE84" s="53"/>
      <c r="AF84" s="52"/>
      <c r="AG84" s="53"/>
      <c r="AH84" s="52"/>
      <c r="AI84" s="53"/>
      <c r="AJ84" s="53"/>
      <c r="AK84" s="54"/>
      <c r="AL84" s="52"/>
      <c r="AM84" s="52"/>
      <c r="AN84" s="52"/>
      <c r="AO84" s="52"/>
      <c r="AP84" s="52"/>
      <c r="AQ84" s="55"/>
      <c r="AR84" s="52"/>
      <c r="AS84" s="52"/>
      <c r="AT84" s="52"/>
      <c r="AU84" s="52"/>
      <c r="AV84" s="52"/>
      <c r="AW84" s="56"/>
      <c r="AX84" s="52"/>
      <c r="AY84" s="52"/>
      <c r="AZ84" s="52"/>
      <c r="BA84" s="52"/>
      <c r="BB84" s="52"/>
      <c r="BC84" s="25" t="str">
        <f t="shared" si="9"/>
        <v/>
      </c>
      <c r="BD84" s="25" t="str">
        <f t="shared" si="10"/>
        <v/>
      </c>
      <c r="BE84" s="25" t="str">
        <f t="shared" si="11"/>
        <v/>
      </c>
      <c r="BF84" s="25" t="str">
        <f>IF($U84="","",IFERROR(INDEX(Referències!$F$5:$F$9,MATCH(IF(I84="",$U84,IFERROR(INDEX(Referències!$D$5:$D$9,SUMPRODUCT(MAX((($I$5:$I$504=I84)*($I$5:$I$504&lt;&gt;""))*(IFERROR(MATCH($U$5:$U$504,Referències!$D$5:$D$9,0),0))))),$U84)),Referències!$D$5:$D$9,0)),""))</f>
        <v/>
      </c>
      <c r="BG84" s="25" t="str">
        <f>IF($U84="","",IFERROR(INDEX(Referències!$G$5:$G$9,MATCH(IF(I84="",$U84,IFERROR(INDEX(Referències!$D$5:$D$9,SUMPRODUCT(MAX((($I$5:$I$504=I84)*($I$5:$I$504&lt;&gt;""))*(IFERROR(MATCH($U$5:$U$504,Referències!$D$5:$D$9,0),0))))),$U84)),Referències!$D$5:$D$9,0)),""))</f>
        <v/>
      </c>
      <c r="BH84" s="25" t="str">
        <f>IF($U84="","",IFERROR(INDEX(Referències!$H$5:$H$9,MATCH(IF(I84="",$U84,IFERROR(INDEX(Referències!$D$5:$D$9,SUMPRODUCT(MAX((($I$5:$I$504=I84)*($I$5:$I$504&lt;&gt;""))*(IFERROR(MATCH($U$5:$U$504,Referències!$D$5:$D$9,0),0))))),$U84)),Referències!$D$5:$D$9,0)),""))</f>
        <v/>
      </c>
      <c r="BI84" s="18" t="str">
        <f t="shared" si="12"/>
        <v/>
      </c>
      <c r="BJ84" s="26" t="str">
        <f t="shared" si="13"/>
        <v/>
      </c>
      <c r="BK84" s="52"/>
      <c r="BL84" s="27"/>
    </row>
    <row r="85" spans="1:64" x14ac:dyDescent="0.25">
      <c r="A85" s="27"/>
      <c r="B85" s="27"/>
      <c r="C85" s="27"/>
      <c r="D85" s="27"/>
      <c r="E85" s="53"/>
      <c r="F85" s="28"/>
      <c r="G85" s="27"/>
      <c r="H85" s="52"/>
      <c r="I85" s="28"/>
      <c r="J85" s="27"/>
      <c r="K85" s="28"/>
      <c r="L85" s="28"/>
      <c r="M85" s="28"/>
      <c r="N85" s="52"/>
      <c r="O85" s="18" t="str">
        <f t="shared" si="7"/>
        <v/>
      </c>
      <c r="P85" s="29"/>
      <c r="Q85" s="30"/>
      <c r="R85" s="31"/>
      <c r="S85" s="32"/>
      <c r="T85" s="33"/>
      <c r="U85" s="18" t="str">
        <f t="shared" si="8"/>
        <v/>
      </c>
      <c r="V85" s="28"/>
      <c r="W85" s="51"/>
      <c r="X85" s="52"/>
      <c r="Y85" s="53"/>
      <c r="Z85" s="52"/>
      <c r="AA85" s="53"/>
      <c r="AB85" s="53"/>
      <c r="AC85" s="52"/>
      <c r="AD85" s="53"/>
      <c r="AE85" s="53"/>
      <c r="AF85" s="52"/>
      <c r="AG85" s="53"/>
      <c r="AH85" s="52"/>
      <c r="AI85" s="53"/>
      <c r="AJ85" s="53"/>
      <c r="AK85" s="54"/>
      <c r="AL85" s="52"/>
      <c r="AM85" s="52"/>
      <c r="AN85" s="52"/>
      <c r="AO85" s="52"/>
      <c r="AP85" s="52"/>
      <c r="AQ85" s="55"/>
      <c r="AR85" s="52"/>
      <c r="AS85" s="52"/>
      <c r="AT85" s="52"/>
      <c r="AU85" s="52"/>
      <c r="AV85" s="52"/>
      <c r="AW85" s="56"/>
      <c r="AX85" s="52"/>
      <c r="AY85" s="52"/>
      <c r="AZ85" s="52"/>
      <c r="BA85" s="52"/>
      <c r="BB85" s="52"/>
      <c r="BC85" s="25" t="str">
        <f t="shared" si="9"/>
        <v/>
      </c>
      <c r="BD85" s="25" t="str">
        <f t="shared" si="10"/>
        <v/>
      </c>
      <c r="BE85" s="25" t="str">
        <f t="shared" si="11"/>
        <v/>
      </c>
      <c r="BF85" s="25" t="str">
        <f>IF($U85="","",IFERROR(INDEX(Referències!$F$5:$F$9,MATCH(IF(I85="",$U85,IFERROR(INDEX(Referències!$D$5:$D$9,SUMPRODUCT(MAX((($I$5:$I$504=I85)*($I$5:$I$504&lt;&gt;""))*(IFERROR(MATCH($U$5:$U$504,Referències!$D$5:$D$9,0),0))))),$U85)),Referències!$D$5:$D$9,0)),""))</f>
        <v/>
      </c>
      <c r="BG85" s="25" t="str">
        <f>IF($U85="","",IFERROR(INDEX(Referències!$G$5:$G$9,MATCH(IF(I85="",$U85,IFERROR(INDEX(Referències!$D$5:$D$9,SUMPRODUCT(MAX((($I$5:$I$504=I85)*($I$5:$I$504&lt;&gt;""))*(IFERROR(MATCH($U$5:$U$504,Referències!$D$5:$D$9,0),0))))),$U85)),Referències!$D$5:$D$9,0)),""))</f>
        <v/>
      </c>
      <c r="BH85" s="25" t="str">
        <f>IF($U85="","",IFERROR(INDEX(Referències!$H$5:$H$9,MATCH(IF(I85="",$U85,IFERROR(INDEX(Referències!$D$5:$D$9,SUMPRODUCT(MAX((($I$5:$I$504=I85)*($I$5:$I$504&lt;&gt;""))*(IFERROR(MATCH($U$5:$U$504,Referències!$D$5:$D$9,0),0))))),$U85)),Referències!$D$5:$D$9,0)),""))</f>
        <v/>
      </c>
      <c r="BI85" s="18" t="str">
        <f t="shared" si="12"/>
        <v/>
      </c>
      <c r="BJ85" s="26" t="str">
        <f t="shared" si="13"/>
        <v/>
      </c>
      <c r="BK85" s="52"/>
      <c r="BL85" s="27"/>
    </row>
    <row r="86" spans="1:64" x14ac:dyDescent="0.25">
      <c r="A86" s="27"/>
      <c r="B86" s="27"/>
      <c r="C86" s="27"/>
      <c r="D86" s="27"/>
      <c r="E86" s="53"/>
      <c r="F86" s="28"/>
      <c r="G86" s="27"/>
      <c r="H86" s="52"/>
      <c r="I86" s="28"/>
      <c r="J86" s="27"/>
      <c r="K86" s="28"/>
      <c r="L86" s="28"/>
      <c r="M86" s="28"/>
      <c r="N86" s="52"/>
      <c r="O86" s="18" t="str">
        <f t="shared" si="7"/>
        <v/>
      </c>
      <c r="P86" s="29"/>
      <c r="Q86" s="30"/>
      <c r="R86" s="31"/>
      <c r="S86" s="32"/>
      <c r="T86" s="33"/>
      <c r="U86" s="18" t="str">
        <f t="shared" si="8"/>
        <v/>
      </c>
      <c r="V86" s="28"/>
      <c r="W86" s="51"/>
      <c r="X86" s="52"/>
      <c r="Y86" s="53"/>
      <c r="Z86" s="52"/>
      <c r="AA86" s="53"/>
      <c r="AB86" s="53"/>
      <c r="AC86" s="52"/>
      <c r="AD86" s="53"/>
      <c r="AE86" s="53"/>
      <c r="AF86" s="52"/>
      <c r="AG86" s="53"/>
      <c r="AH86" s="52"/>
      <c r="AI86" s="53"/>
      <c r="AJ86" s="53"/>
      <c r="AK86" s="54"/>
      <c r="AL86" s="52"/>
      <c r="AM86" s="52"/>
      <c r="AN86" s="52"/>
      <c r="AO86" s="52"/>
      <c r="AP86" s="52"/>
      <c r="AQ86" s="55"/>
      <c r="AR86" s="52"/>
      <c r="AS86" s="52"/>
      <c r="AT86" s="52"/>
      <c r="AU86" s="52"/>
      <c r="AV86" s="52"/>
      <c r="AW86" s="56"/>
      <c r="AX86" s="52"/>
      <c r="AY86" s="52"/>
      <c r="AZ86" s="52"/>
      <c r="BA86" s="52"/>
      <c r="BB86" s="52"/>
      <c r="BC86" s="25" t="str">
        <f t="shared" si="9"/>
        <v/>
      </c>
      <c r="BD86" s="25" t="str">
        <f t="shared" si="10"/>
        <v/>
      </c>
      <c r="BE86" s="25" t="str">
        <f t="shared" si="11"/>
        <v/>
      </c>
      <c r="BF86" s="25" t="str">
        <f>IF($U86="","",IFERROR(INDEX(Referències!$F$5:$F$9,MATCH(IF(I86="",$U86,IFERROR(INDEX(Referències!$D$5:$D$9,SUMPRODUCT(MAX((($I$5:$I$504=I86)*($I$5:$I$504&lt;&gt;""))*(IFERROR(MATCH($U$5:$U$504,Referències!$D$5:$D$9,0),0))))),$U86)),Referències!$D$5:$D$9,0)),""))</f>
        <v/>
      </c>
      <c r="BG86" s="25" t="str">
        <f>IF($U86="","",IFERROR(INDEX(Referències!$G$5:$G$9,MATCH(IF(I86="",$U86,IFERROR(INDEX(Referències!$D$5:$D$9,SUMPRODUCT(MAX((($I$5:$I$504=I86)*($I$5:$I$504&lt;&gt;""))*(IFERROR(MATCH($U$5:$U$504,Referències!$D$5:$D$9,0),0))))),$U86)),Referències!$D$5:$D$9,0)),""))</f>
        <v/>
      </c>
      <c r="BH86" s="25" t="str">
        <f>IF($U86="","",IFERROR(INDEX(Referències!$H$5:$H$9,MATCH(IF(I86="",$U86,IFERROR(INDEX(Referències!$D$5:$D$9,SUMPRODUCT(MAX((($I$5:$I$504=I86)*($I$5:$I$504&lt;&gt;""))*(IFERROR(MATCH($U$5:$U$504,Referències!$D$5:$D$9,0),0))))),$U86)),Referències!$D$5:$D$9,0)),""))</f>
        <v/>
      </c>
      <c r="BI86" s="18" t="str">
        <f t="shared" si="12"/>
        <v/>
      </c>
      <c r="BJ86" s="26" t="str">
        <f t="shared" si="13"/>
        <v/>
      </c>
      <c r="BK86" s="52"/>
      <c r="BL86" s="27"/>
    </row>
    <row r="87" spans="1:64" x14ac:dyDescent="0.25">
      <c r="A87" s="27"/>
      <c r="B87" s="27"/>
      <c r="C87" s="27"/>
      <c r="D87" s="27"/>
      <c r="E87" s="53"/>
      <c r="F87" s="28"/>
      <c r="G87" s="27"/>
      <c r="H87" s="52"/>
      <c r="I87" s="28"/>
      <c r="J87" s="27"/>
      <c r="K87" s="28"/>
      <c r="L87" s="28"/>
      <c r="M87" s="28"/>
      <c r="N87" s="52"/>
      <c r="O87" s="18" t="str">
        <f t="shared" si="7"/>
        <v/>
      </c>
      <c r="P87" s="29"/>
      <c r="Q87" s="30"/>
      <c r="R87" s="31"/>
      <c r="S87" s="32"/>
      <c r="T87" s="33"/>
      <c r="U87" s="18" t="str">
        <f t="shared" si="8"/>
        <v/>
      </c>
      <c r="V87" s="28"/>
      <c r="W87" s="51"/>
      <c r="X87" s="52"/>
      <c r="Y87" s="53"/>
      <c r="Z87" s="52"/>
      <c r="AA87" s="53"/>
      <c r="AB87" s="53"/>
      <c r="AC87" s="52"/>
      <c r="AD87" s="53"/>
      <c r="AE87" s="53"/>
      <c r="AF87" s="52"/>
      <c r="AG87" s="53"/>
      <c r="AH87" s="52"/>
      <c r="AI87" s="53"/>
      <c r="AJ87" s="53"/>
      <c r="AK87" s="54"/>
      <c r="AL87" s="52"/>
      <c r="AM87" s="52"/>
      <c r="AN87" s="52"/>
      <c r="AO87" s="52"/>
      <c r="AP87" s="52"/>
      <c r="AQ87" s="55"/>
      <c r="AR87" s="52"/>
      <c r="AS87" s="52"/>
      <c r="AT87" s="52"/>
      <c r="AU87" s="52"/>
      <c r="AV87" s="52"/>
      <c r="AW87" s="56"/>
      <c r="AX87" s="52"/>
      <c r="AY87" s="52"/>
      <c r="AZ87" s="52"/>
      <c r="BA87" s="52"/>
      <c r="BB87" s="52"/>
      <c r="BC87" s="25" t="str">
        <f t="shared" si="9"/>
        <v/>
      </c>
      <c r="BD87" s="25" t="str">
        <f t="shared" si="10"/>
        <v/>
      </c>
      <c r="BE87" s="25" t="str">
        <f t="shared" si="11"/>
        <v/>
      </c>
      <c r="BF87" s="25" t="str">
        <f>IF($U87="","",IFERROR(INDEX(Referències!$F$5:$F$9,MATCH(IF(I87="",$U87,IFERROR(INDEX(Referències!$D$5:$D$9,SUMPRODUCT(MAX((($I$5:$I$504=I87)*($I$5:$I$504&lt;&gt;""))*(IFERROR(MATCH($U$5:$U$504,Referències!$D$5:$D$9,0),0))))),$U87)),Referències!$D$5:$D$9,0)),""))</f>
        <v/>
      </c>
      <c r="BG87" s="25" t="str">
        <f>IF($U87="","",IFERROR(INDEX(Referències!$G$5:$G$9,MATCH(IF(I87="",$U87,IFERROR(INDEX(Referències!$D$5:$D$9,SUMPRODUCT(MAX((($I$5:$I$504=I87)*($I$5:$I$504&lt;&gt;""))*(IFERROR(MATCH($U$5:$U$504,Referències!$D$5:$D$9,0),0))))),$U87)),Referències!$D$5:$D$9,0)),""))</f>
        <v/>
      </c>
      <c r="BH87" s="25" t="str">
        <f>IF($U87="","",IFERROR(INDEX(Referències!$H$5:$H$9,MATCH(IF(I87="",$U87,IFERROR(INDEX(Referències!$D$5:$D$9,SUMPRODUCT(MAX((($I$5:$I$504=I87)*($I$5:$I$504&lt;&gt;""))*(IFERROR(MATCH($U$5:$U$504,Referències!$D$5:$D$9,0),0))))),$U87)),Referències!$D$5:$D$9,0)),""))</f>
        <v/>
      </c>
      <c r="BI87" s="18" t="str">
        <f t="shared" si="12"/>
        <v/>
      </c>
      <c r="BJ87" s="26" t="str">
        <f t="shared" si="13"/>
        <v/>
      </c>
      <c r="BK87" s="52"/>
      <c r="BL87" s="27"/>
    </row>
    <row r="88" spans="1:64" x14ac:dyDescent="0.25">
      <c r="A88" s="27"/>
      <c r="B88" s="27"/>
      <c r="C88" s="27"/>
      <c r="D88" s="27"/>
      <c r="E88" s="53"/>
      <c r="F88" s="28"/>
      <c r="G88" s="27"/>
      <c r="H88" s="52"/>
      <c r="I88" s="28"/>
      <c r="J88" s="27"/>
      <c r="K88" s="28"/>
      <c r="L88" s="28"/>
      <c r="M88" s="28"/>
      <c r="N88" s="52"/>
      <c r="O88" s="18" t="str">
        <f t="shared" si="7"/>
        <v/>
      </c>
      <c r="P88" s="29"/>
      <c r="Q88" s="30"/>
      <c r="R88" s="31"/>
      <c r="S88" s="32"/>
      <c r="T88" s="33"/>
      <c r="U88" s="18" t="str">
        <f t="shared" si="8"/>
        <v/>
      </c>
      <c r="V88" s="28"/>
      <c r="W88" s="51"/>
      <c r="X88" s="52"/>
      <c r="Y88" s="53"/>
      <c r="Z88" s="52"/>
      <c r="AA88" s="53"/>
      <c r="AB88" s="53"/>
      <c r="AC88" s="52"/>
      <c r="AD88" s="53"/>
      <c r="AE88" s="53"/>
      <c r="AF88" s="52"/>
      <c r="AG88" s="53"/>
      <c r="AH88" s="52"/>
      <c r="AI88" s="53"/>
      <c r="AJ88" s="53"/>
      <c r="AK88" s="54"/>
      <c r="AL88" s="52"/>
      <c r="AM88" s="52"/>
      <c r="AN88" s="52"/>
      <c r="AO88" s="52"/>
      <c r="AP88" s="52"/>
      <c r="AQ88" s="55"/>
      <c r="AR88" s="52"/>
      <c r="AS88" s="52"/>
      <c r="AT88" s="52"/>
      <c r="AU88" s="52"/>
      <c r="AV88" s="52"/>
      <c r="AW88" s="56"/>
      <c r="AX88" s="52"/>
      <c r="AY88" s="52"/>
      <c r="AZ88" s="52"/>
      <c r="BA88" s="52"/>
      <c r="BB88" s="52"/>
      <c r="BC88" s="25" t="str">
        <f t="shared" si="9"/>
        <v/>
      </c>
      <c r="BD88" s="25" t="str">
        <f t="shared" si="10"/>
        <v/>
      </c>
      <c r="BE88" s="25" t="str">
        <f t="shared" si="11"/>
        <v/>
      </c>
      <c r="BF88" s="25" t="str">
        <f>IF($U88="","",IFERROR(INDEX(Referències!$F$5:$F$9,MATCH(IF(I88="",$U88,IFERROR(INDEX(Referències!$D$5:$D$9,SUMPRODUCT(MAX((($I$5:$I$504=I88)*($I$5:$I$504&lt;&gt;""))*(IFERROR(MATCH($U$5:$U$504,Referències!$D$5:$D$9,0),0))))),$U88)),Referències!$D$5:$D$9,0)),""))</f>
        <v/>
      </c>
      <c r="BG88" s="25" t="str">
        <f>IF($U88="","",IFERROR(INDEX(Referències!$G$5:$G$9,MATCH(IF(I88="",$U88,IFERROR(INDEX(Referències!$D$5:$D$9,SUMPRODUCT(MAX((($I$5:$I$504=I88)*($I$5:$I$504&lt;&gt;""))*(IFERROR(MATCH($U$5:$U$504,Referències!$D$5:$D$9,0),0))))),$U88)),Referències!$D$5:$D$9,0)),""))</f>
        <v/>
      </c>
      <c r="BH88" s="25" t="str">
        <f>IF($U88="","",IFERROR(INDEX(Referències!$H$5:$H$9,MATCH(IF(I88="",$U88,IFERROR(INDEX(Referències!$D$5:$D$9,SUMPRODUCT(MAX((($I$5:$I$504=I88)*($I$5:$I$504&lt;&gt;""))*(IFERROR(MATCH($U$5:$U$504,Referències!$D$5:$D$9,0),0))))),$U88)),Referències!$D$5:$D$9,0)),""))</f>
        <v/>
      </c>
      <c r="BI88" s="18" t="str">
        <f t="shared" si="12"/>
        <v/>
      </c>
      <c r="BJ88" s="26" t="str">
        <f t="shared" si="13"/>
        <v/>
      </c>
      <c r="BK88" s="52"/>
      <c r="BL88" s="27"/>
    </row>
    <row r="89" spans="1:64" x14ac:dyDescent="0.25">
      <c r="A89" s="27"/>
      <c r="B89" s="27"/>
      <c r="C89" s="27"/>
      <c r="D89" s="27"/>
      <c r="E89" s="53"/>
      <c r="F89" s="28"/>
      <c r="G89" s="27"/>
      <c r="H89" s="52"/>
      <c r="I89" s="28"/>
      <c r="J89" s="27"/>
      <c r="K89" s="28"/>
      <c r="L89" s="28"/>
      <c r="M89" s="28"/>
      <c r="N89" s="52"/>
      <c r="O89" s="18" t="str">
        <f t="shared" si="7"/>
        <v/>
      </c>
      <c r="P89" s="29"/>
      <c r="Q89" s="30"/>
      <c r="R89" s="31"/>
      <c r="S89" s="32"/>
      <c r="T89" s="33"/>
      <c r="U89" s="18" t="str">
        <f t="shared" si="8"/>
        <v/>
      </c>
      <c r="V89" s="28"/>
      <c r="W89" s="51"/>
      <c r="X89" s="52"/>
      <c r="Y89" s="53"/>
      <c r="Z89" s="52"/>
      <c r="AA89" s="53"/>
      <c r="AB89" s="53"/>
      <c r="AC89" s="52"/>
      <c r="AD89" s="53"/>
      <c r="AE89" s="53"/>
      <c r="AF89" s="52"/>
      <c r="AG89" s="53"/>
      <c r="AH89" s="52"/>
      <c r="AI89" s="53"/>
      <c r="AJ89" s="53"/>
      <c r="AK89" s="54"/>
      <c r="AL89" s="52"/>
      <c r="AM89" s="52"/>
      <c r="AN89" s="52"/>
      <c r="AO89" s="52"/>
      <c r="AP89" s="52"/>
      <c r="AQ89" s="55"/>
      <c r="AR89" s="52"/>
      <c r="AS89" s="52"/>
      <c r="AT89" s="52"/>
      <c r="AU89" s="52"/>
      <c r="AV89" s="52"/>
      <c r="AW89" s="56"/>
      <c r="AX89" s="52"/>
      <c r="AY89" s="52"/>
      <c r="AZ89" s="52"/>
      <c r="BA89" s="52"/>
      <c r="BB89" s="52"/>
      <c r="BC89" s="25" t="str">
        <f t="shared" si="9"/>
        <v/>
      </c>
      <c r="BD89" s="25" t="str">
        <f t="shared" si="10"/>
        <v/>
      </c>
      <c r="BE89" s="25" t="str">
        <f t="shared" si="11"/>
        <v/>
      </c>
      <c r="BF89" s="25" t="str">
        <f>IF($U89="","",IFERROR(INDEX(Referències!$F$5:$F$9,MATCH(IF(I89="",$U89,IFERROR(INDEX(Referències!$D$5:$D$9,SUMPRODUCT(MAX((($I$5:$I$504=I89)*($I$5:$I$504&lt;&gt;""))*(IFERROR(MATCH($U$5:$U$504,Referències!$D$5:$D$9,0),0))))),$U89)),Referències!$D$5:$D$9,0)),""))</f>
        <v/>
      </c>
      <c r="BG89" s="25" t="str">
        <f>IF($U89="","",IFERROR(INDEX(Referències!$G$5:$G$9,MATCH(IF(I89="",$U89,IFERROR(INDEX(Referències!$D$5:$D$9,SUMPRODUCT(MAX((($I$5:$I$504=I89)*($I$5:$I$504&lt;&gt;""))*(IFERROR(MATCH($U$5:$U$504,Referències!$D$5:$D$9,0),0))))),$U89)),Referències!$D$5:$D$9,0)),""))</f>
        <v/>
      </c>
      <c r="BH89" s="25" t="str">
        <f>IF($U89="","",IFERROR(INDEX(Referències!$H$5:$H$9,MATCH(IF(I89="",$U89,IFERROR(INDEX(Referències!$D$5:$D$9,SUMPRODUCT(MAX((($I$5:$I$504=I89)*($I$5:$I$504&lt;&gt;""))*(IFERROR(MATCH($U$5:$U$504,Referències!$D$5:$D$9,0),0))))),$U89)),Referències!$D$5:$D$9,0)),""))</f>
        <v/>
      </c>
      <c r="BI89" s="18" t="str">
        <f t="shared" si="12"/>
        <v/>
      </c>
      <c r="BJ89" s="26" t="str">
        <f t="shared" si="13"/>
        <v/>
      </c>
      <c r="BK89" s="52"/>
      <c r="BL89" s="27"/>
    </row>
    <row r="90" spans="1:64" x14ac:dyDescent="0.25">
      <c r="A90" s="27"/>
      <c r="B90" s="27"/>
      <c r="C90" s="27"/>
      <c r="D90" s="27"/>
      <c r="E90" s="53"/>
      <c r="F90" s="28"/>
      <c r="G90" s="27"/>
      <c r="H90" s="52"/>
      <c r="I90" s="28"/>
      <c r="J90" s="27"/>
      <c r="K90" s="28"/>
      <c r="L90" s="28"/>
      <c r="M90" s="28"/>
      <c r="N90" s="52"/>
      <c r="O90" s="18" t="str">
        <f t="shared" si="7"/>
        <v/>
      </c>
      <c r="P90" s="29"/>
      <c r="Q90" s="30"/>
      <c r="R90" s="31"/>
      <c r="S90" s="32"/>
      <c r="T90" s="33"/>
      <c r="U90" s="18" t="str">
        <f t="shared" si="8"/>
        <v/>
      </c>
      <c r="V90" s="28"/>
      <c r="W90" s="51"/>
      <c r="X90" s="52"/>
      <c r="Y90" s="53"/>
      <c r="Z90" s="52"/>
      <c r="AA90" s="53"/>
      <c r="AB90" s="53"/>
      <c r="AC90" s="52"/>
      <c r="AD90" s="53"/>
      <c r="AE90" s="53"/>
      <c r="AF90" s="52"/>
      <c r="AG90" s="53"/>
      <c r="AH90" s="52"/>
      <c r="AI90" s="53"/>
      <c r="AJ90" s="53"/>
      <c r="AK90" s="54"/>
      <c r="AL90" s="52"/>
      <c r="AM90" s="52"/>
      <c r="AN90" s="52"/>
      <c r="AO90" s="52"/>
      <c r="AP90" s="52"/>
      <c r="AQ90" s="55"/>
      <c r="AR90" s="52"/>
      <c r="AS90" s="52"/>
      <c r="AT90" s="52"/>
      <c r="AU90" s="52"/>
      <c r="AV90" s="52"/>
      <c r="AW90" s="56"/>
      <c r="AX90" s="52"/>
      <c r="AY90" s="52"/>
      <c r="AZ90" s="52"/>
      <c r="BA90" s="52"/>
      <c r="BB90" s="52"/>
      <c r="BC90" s="25" t="str">
        <f t="shared" si="9"/>
        <v/>
      </c>
      <c r="BD90" s="25" t="str">
        <f t="shared" si="10"/>
        <v/>
      </c>
      <c r="BE90" s="25" t="str">
        <f t="shared" si="11"/>
        <v/>
      </c>
      <c r="BF90" s="25" t="str">
        <f>IF($U90="","",IFERROR(INDEX(Referències!$F$5:$F$9,MATCH(IF(I90="",$U90,IFERROR(INDEX(Referències!$D$5:$D$9,SUMPRODUCT(MAX((($I$5:$I$504=I90)*($I$5:$I$504&lt;&gt;""))*(IFERROR(MATCH($U$5:$U$504,Referències!$D$5:$D$9,0),0))))),$U90)),Referències!$D$5:$D$9,0)),""))</f>
        <v/>
      </c>
      <c r="BG90" s="25" t="str">
        <f>IF($U90="","",IFERROR(INDEX(Referències!$G$5:$G$9,MATCH(IF(I90="",$U90,IFERROR(INDEX(Referències!$D$5:$D$9,SUMPRODUCT(MAX((($I$5:$I$504=I90)*($I$5:$I$504&lt;&gt;""))*(IFERROR(MATCH($U$5:$U$504,Referències!$D$5:$D$9,0),0))))),$U90)),Referències!$D$5:$D$9,0)),""))</f>
        <v/>
      </c>
      <c r="BH90" s="25" t="str">
        <f>IF($U90="","",IFERROR(INDEX(Referències!$H$5:$H$9,MATCH(IF(I90="",$U90,IFERROR(INDEX(Referències!$D$5:$D$9,SUMPRODUCT(MAX((($I$5:$I$504=I90)*($I$5:$I$504&lt;&gt;""))*(IFERROR(MATCH($U$5:$U$504,Referències!$D$5:$D$9,0),0))))),$U90)),Referències!$D$5:$D$9,0)),""))</f>
        <v/>
      </c>
      <c r="BI90" s="18" t="str">
        <f t="shared" si="12"/>
        <v/>
      </c>
      <c r="BJ90" s="26" t="str">
        <f t="shared" si="13"/>
        <v/>
      </c>
      <c r="BK90" s="52"/>
      <c r="BL90" s="27"/>
    </row>
    <row r="91" spans="1:64" x14ac:dyDescent="0.25">
      <c r="A91" s="27"/>
      <c r="B91" s="27"/>
      <c r="C91" s="27"/>
      <c r="D91" s="27"/>
      <c r="E91" s="53"/>
      <c r="F91" s="28"/>
      <c r="G91" s="27"/>
      <c r="H91" s="52"/>
      <c r="I91" s="28"/>
      <c r="J91" s="27"/>
      <c r="K91" s="28"/>
      <c r="L91" s="28"/>
      <c r="M91" s="28"/>
      <c r="N91" s="52"/>
      <c r="O91" s="18" t="str">
        <f t="shared" si="7"/>
        <v/>
      </c>
      <c r="P91" s="29"/>
      <c r="Q91" s="30"/>
      <c r="R91" s="31"/>
      <c r="S91" s="32"/>
      <c r="T91" s="33"/>
      <c r="U91" s="18" t="str">
        <f t="shared" si="8"/>
        <v/>
      </c>
      <c r="V91" s="28"/>
      <c r="W91" s="51"/>
      <c r="X91" s="52"/>
      <c r="Y91" s="53"/>
      <c r="Z91" s="52"/>
      <c r="AA91" s="53"/>
      <c r="AB91" s="53"/>
      <c r="AC91" s="52"/>
      <c r="AD91" s="53"/>
      <c r="AE91" s="53"/>
      <c r="AF91" s="52"/>
      <c r="AG91" s="53"/>
      <c r="AH91" s="52"/>
      <c r="AI91" s="53"/>
      <c r="AJ91" s="53"/>
      <c r="AK91" s="54"/>
      <c r="AL91" s="52"/>
      <c r="AM91" s="52"/>
      <c r="AN91" s="52"/>
      <c r="AO91" s="52"/>
      <c r="AP91" s="52"/>
      <c r="AQ91" s="55"/>
      <c r="AR91" s="52"/>
      <c r="AS91" s="52"/>
      <c r="AT91" s="52"/>
      <c r="AU91" s="52"/>
      <c r="AV91" s="52"/>
      <c r="AW91" s="56"/>
      <c r="AX91" s="52"/>
      <c r="AY91" s="52"/>
      <c r="AZ91" s="52"/>
      <c r="BA91" s="52"/>
      <c r="BB91" s="52"/>
      <c r="BC91" s="25" t="str">
        <f t="shared" si="9"/>
        <v/>
      </c>
      <c r="BD91" s="25" t="str">
        <f t="shared" si="10"/>
        <v/>
      </c>
      <c r="BE91" s="25" t="str">
        <f t="shared" si="11"/>
        <v/>
      </c>
      <c r="BF91" s="25" t="str">
        <f>IF($U91="","",IFERROR(INDEX(Referències!$F$5:$F$9,MATCH(IF(I91="",$U91,IFERROR(INDEX(Referències!$D$5:$D$9,SUMPRODUCT(MAX((($I$5:$I$504=I91)*($I$5:$I$504&lt;&gt;""))*(IFERROR(MATCH($U$5:$U$504,Referències!$D$5:$D$9,0),0))))),$U91)),Referències!$D$5:$D$9,0)),""))</f>
        <v/>
      </c>
      <c r="BG91" s="25" t="str">
        <f>IF($U91="","",IFERROR(INDEX(Referències!$G$5:$G$9,MATCH(IF(I91="",$U91,IFERROR(INDEX(Referències!$D$5:$D$9,SUMPRODUCT(MAX((($I$5:$I$504=I91)*($I$5:$I$504&lt;&gt;""))*(IFERROR(MATCH($U$5:$U$504,Referències!$D$5:$D$9,0),0))))),$U91)),Referències!$D$5:$D$9,0)),""))</f>
        <v/>
      </c>
      <c r="BH91" s="25" t="str">
        <f>IF($U91="","",IFERROR(INDEX(Referències!$H$5:$H$9,MATCH(IF(I91="",$U91,IFERROR(INDEX(Referències!$D$5:$D$9,SUMPRODUCT(MAX((($I$5:$I$504=I91)*($I$5:$I$504&lt;&gt;""))*(IFERROR(MATCH($U$5:$U$504,Referències!$D$5:$D$9,0),0))))),$U91)),Referències!$D$5:$D$9,0)),""))</f>
        <v/>
      </c>
      <c r="BI91" s="18" t="str">
        <f t="shared" si="12"/>
        <v/>
      </c>
      <c r="BJ91" s="26" t="str">
        <f t="shared" si="13"/>
        <v/>
      </c>
      <c r="BK91" s="52"/>
      <c r="BL91" s="27"/>
    </row>
    <row r="92" spans="1:64" x14ac:dyDescent="0.25">
      <c r="A92" s="27"/>
      <c r="B92" s="27"/>
      <c r="C92" s="27"/>
      <c r="D92" s="27"/>
      <c r="E92" s="53"/>
      <c r="F92" s="28"/>
      <c r="G92" s="27"/>
      <c r="H92" s="52"/>
      <c r="I92" s="28"/>
      <c r="J92" s="27"/>
      <c r="K92" s="28"/>
      <c r="L92" s="28"/>
      <c r="M92" s="28"/>
      <c r="N92" s="52"/>
      <c r="O92" s="18" t="str">
        <f t="shared" si="7"/>
        <v/>
      </c>
      <c r="P92" s="29"/>
      <c r="Q92" s="30"/>
      <c r="R92" s="31"/>
      <c r="S92" s="32"/>
      <c r="T92" s="33"/>
      <c r="U92" s="18" t="str">
        <f t="shared" si="8"/>
        <v/>
      </c>
      <c r="V92" s="28"/>
      <c r="W92" s="51"/>
      <c r="X92" s="52"/>
      <c r="Y92" s="53"/>
      <c r="Z92" s="52"/>
      <c r="AA92" s="53"/>
      <c r="AB92" s="53"/>
      <c r="AC92" s="52"/>
      <c r="AD92" s="53"/>
      <c r="AE92" s="53"/>
      <c r="AF92" s="52"/>
      <c r="AG92" s="53"/>
      <c r="AH92" s="52"/>
      <c r="AI92" s="53"/>
      <c r="AJ92" s="53"/>
      <c r="AK92" s="54"/>
      <c r="AL92" s="52"/>
      <c r="AM92" s="52"/>
      <c r="AN92" s="52"/>
      <c r="AO92" s="52"/>
      <c r="AP92" s="52"/>
      <c r="AQ92" s="55"/>
      <c r="AR92" s="52"/>
      <c r="AS92" s="52"/>
      <c r="AT92" s="52"/>
      <c r="AU92" s="52"/>
      <c r="AV92" s="52"/>
      <c r="AW92" s="56"/>
      <c r="AX92" s="52"/>
      <c r="AY92" s="52"/>
      <c r="AZ92" s="52"/>
      <c r="BA92" s="52"/>
      <c r="BB92" s="52"/>
      <c r="BC92" s="25" t="str">
        <f t="shared" si="9"/>
        <v/>
      </c>
      <c r="BD92" s="25" t="str">
        <f t="shared" si="10"/>
        <v/>
      </c>
      <c r="BE92" s="25" t="str">
        <f t="shared" si="11"/>
        <v/>
      </c>
      <c r="BF92" s="25" t="str">
        <f>IF($U92="","",IFERROR(INDEX(Referències!$F$5:$F$9,MATCH(IF(I92="",$U92,IFERROR(INDEX(Referències!$D$5:$D$9,SUMPRODUCT(MAX((($I$5:$I$504=I92)*($I$5:$I$504&lt;&gt;""))*(IFERROR(MATCH($U$5:$U$504,Referències!$D$5:$D$9,0),0))))),$U92)),Referències!$D$5:$D$9,0)),""))</f>
        <v/>
      </c>
      <c r="BG92" s="25" t="str">
        <f>IF($U92="","",IFERROR(INDEX(Referències!$G$5:$G$9,MATCH(IF(I92="",$U92,IFERROR(INDEX(Referències!$D$5:$D$9,SUMPRODUCT(MAX((($I$5:$I$504=I92)*($I$5:$I$504&lt;&gt;""))*(IFERROR(MATCH($U$5:$U$504,Referències!$D$5:$D$9,0),0))))),$U92)),Referències!$D$5:$D$9,0)),""))</f>
        <v/>
      </c>
      <c r="BH92" s="25" t="str">
        <f>IF($U92="","",IFERROR(INDEX(Referències!$H$5:$H$9,MATCH(IF(I92="",$U92,IFERROR(INDEX(Referències!$D$5:$D$9,SUMPRODUCT(MAX((($I$5:$I$504=I92)*($I$5:$I$504&lt;&gt;""))*(IFERROR(MATCH($U$5:$U$504,Referències!$D$5:$D$9,0),0))))),$U92)),Referències!$D$5:$D$9,0)),""))</f>
        <v/>
      </c>
      <c r="BI92" s="18" t="str">
        <f t="shared" si="12"/>
        <v/>
      </c>
      <c r="BJ92" s="26" t="str">
        <f t="shared" si="13"/>
        <v/>
      </c>
      <c r="BK92" s="52"/>
      <c r="BL92" s="27"/>
    </row>
    <row r="93" spans="1:64" x14ac:dyDescent="0.25">
      <c r="A93" s="27"/>
      <c r="B93" s="27"/>
      <c r="C93" s="27"/>
      <c r="D93" s="27"/>
      <c r="E93" s="53"/>
      <c r="F93" s="28"/>
      <c r="G93" s="27"/>
      <c r="H93" s="52"/>
      <c r="I93" s="28"/>
      <c r="J93" s="27"/>
      <c r="K93" s="28"/>
      <c r="L93" s="28"/>
      <c r="M93" s="28"/>
      <c r="N93" s="52"/>
      <c r="O93" s="18" t="str">
        <f t="shared" si="7"/>
        <v/>
      </c>
      <c r="P93" s="29"/>
      <c r="Q93" s="30"/>
      <c r="R93" s="31"/>
      <c r="S93" s="32"/>
      <c r="T93" s="33"/>
      <c r="U93" s="18" t="str">
        <f t="shared" si="8"/>
        <v/>
      </c>
      <c r="V93" s="28"/>
      <c r="W93" s="51"/>
      <c r="X93" s="52"/>
      <c r="Y93" s="53"/>
      <c r="Z93" s="52"/>
      <c r="AA93" s="53"/>
      <c r="AB93" s="53"/>
      <c r="AC93" s="52"/>
      <c r="AD93" s="53"/>
      <c r="AE93" s="53"/>
      <c r="AF93" s="52"/>
      <c r="AG93" s="53"/>
      <c r="AH93" s="52"/>
      <c r="AI93" s="53"/>
      <c r="AJ93" s="53"/>
      <c r="AK93" s="54"/>
      <c r="AL93" s="52"/>
      <c r="AM93" s="52"/>
      <c r="AN93" s="52"/>
      <c r="AO93" s="52"/>
      <c r="AP93" s="52"/>
      <c r="AQ93" s="55"/>
      <c r="AR93" s="52"/>
      <c r="AS93" s="52"/>
      <c r="AT93" s="52"/>
      <c r="AU93" s="52"/>
      <c r="AV93" s="52"/>
      <c r="AW93" s="56"/>
      <c r="AX93" s="52"/>
      <c r="AY93" s="52"/>
      <c r="AZ93" s="52"/>
      <c r="BA93" s="52"/>
      <c r="BB93" s="52"/>
      <c r="BC93" s="25" t="str">
        <f t="shared" si="9"/>
        <v/>
      </c>
      <c r="BD93" s="25" t="str">
        <f t="shared" si="10"/>
        <v/>
      </c>
      <c r="BE93" s="25" t="str">
        <f t="shared" si="11"/>
        <v/>
      </c>
      <c r="BF93" s="25" t="str">
        <f>IF($U93="","",IFERROR(INDEX(Referències!$F$5:$F$9,MATCH(IF(I93="",$U93,IFERROR(INDEX(Referències!$D$5:$D$9,SUMPRODUCT(MAX((($I$5:$I$504=I93)*($I$5:$I$504&lt;&gt;""))*(IFERROR(MATCH($U$5:$U$504,Referències!$D$5:$D$9,0),0))))),$U93)),Referències!$D$5:$D$9,0)),""))</f>
        <v/>
      </c>
      <c r="BG93" s="25" t="str">
        <f>IF($U93="","",IFERROR(INDEX(Referències!$G$5:$G$9,MATCH(IF(I93="",$U93,IFERROR(INDEX(Referències!$D$5:$D$9,SUMPRODUCT(MAX((($I$5:$I$504=I93)*($I$5:$I$504&lt;&gt;""))*(IFERROR(MATCH($U$5:$U$504,Referències!$D$5:$D$9,0),0))))),$U93)),Referències!$D$5:$D$9,0)),""))</f>
        <v/>
      </c>
      <c r="BH93" s="25" t="str">
        <f>IF($U93="","",IFERROR(INDEX(Referències!$H$5:$H$9,MATCH(IF(I93="",$U93,IFERROR(INDEX(Referències!$D$5:$D$9,SUMPRODUCT(MAX((($I$5:$I$504=I93)*($I$5:$I$504&lt;&gt;""))*(IFERROR(MATCH($U$5:$U$504,Referències!$D$5:$D$9,0),0))))),$U93)),Referències!$D$5:$D$9,0)),""))</f>
        <v/>
      </c>
      <c r="BI93" s="18" t="str">
        <f t="shared" si="12"/>
        <v/>
      </c>
      <c r="BJ93" s="26" t="str">
        <f t="shared" si="13"/>
        <v/>
      </c>
      <c r="BK93" s="52"/>
      <c r="BL93" s="27"/>
    </row>
    <row r="94" spans="1:64" x14ac:dyDescent="0.25">
      <c r="A94" s="27"/>
      <c r="B94" s="27"/>
      <c r="C94" s="27"/>
      <c r="D94" s="27"/>
      <c r="E94" s="53"/>
      <c r="F94" s="28"/>
      <c r="G94" s="27"/>
      <c r="H94" s="52"/>
      <c r="I94" s="28"/>
      <c r="J94" s="27"/>
      <c r="K94" s="28"/>
      <c r="L94" s="28"/>
      <c r="M94" s="28"/>
      <c r="N94" s="52"/>
      <c r="O94" s="18" t="str">
        <f t="shared" si="7"/>
        <v/>
      </c>
      <c r="P94" s="29"/>
      <c r="Q94" s="30"/>
      <c r="R94" s="31"/>
      <c r="S94" s="32"/>
      <c r="T94" s="33"/>
      <c r="U94" s="18" t="str">
        <f t="shared" si="8"/>
        <v/>
      </c>
      <c r="V94" s="28"/>
      <c r="W94" s="51"/>
      <c r="X94" s="52"/>
      <c r="Y94" s="53"/>
      <c r="Z94" s="52"/>
      <c r="AA94" s="53"/>
      <c r="AB94" s="53"/>
      <c r="AC94" s="52"/>
      <c r="AD94" s="53"/>
      <c r="AE94" s="53"/>
      <c r="AF94" s="52"/>
      <c r="AG94" s="53"/>
      <c r="AH94" s="52"/>
      <c r="AI94" s="53"/>
      <c r="AJ94" s="53"/>
      <c r="AK94" s="54"/>
      <c r="AL94" s="52"/>
      <c r="AM94" s="52"/>
      <c r="AN94" s="52"/>
      <c r="AO94" s="52"/>
      <c r="AP94" s="52"/>
      <c r="AQ94" s="55"/>
      <c r="AR94" s="52"/>
      <c r="AS94" s="52"/>
      <c r="AT94" s="52"/>
      <c r="AU94" s="52"/>
      <c r="AV94" s="52"/>
      <c r="AW94" s="56"/>
      <c r="AX94" s="52"/>
      <c r="AY94" s="52"/>
      <c r="AZ94" s="52"/>
      <c r="BA94" s="52"/>
      <c r="BB94" s="52"/>
      <c r="BC94" s="25" t="str">
        <f t="shared" si="9"/>
        <v/>
      </c>
      <c r="BD94" s="25" t="str">
        <f t="shared" si="10"/>
        <v/>
      </c>
      <c r="BE94" s="25" t="str">
        <f t="shared" si="11"/>
        <v/>
      </c>
      <c r="BF94" s="25" t="str">
        <f>IF($U94="","",IFERROR(INDEX(Referències!$F$5:$F$9,MATCH(IF(I94="",$U94,IFERROR(INDEX(Referències!$D$5:$D$9,SUMPRODUCT(MAX((($I$5:$I$504=I94)*($I$5:$I$504&lt;&gt;""))*(IFERROR(MATCH($U$5:$U$504,Referències!$D$5:$D$9,0),0))))),$U94)),Referències!$D$5:$D$9,0)),""))</f>
        <v/>
      </c>
      <c r="BG94" s="25" t="str">
        <f>IF($U94="","",IFERROR(INDEX(Referències!$G$5:$G$9,MATCH(IF(I94="",$U94,IFERROR(INDEX(Referències!$D$5:$D$9,SUMPRODUCT(MAX((($I$5:$I$504=I94)*($I$5:$I$504&lt;&gt;""))*(IFERROR(MATCH($U$5:$U$504,Referències!$D$5:$D$9,0),0))))),$U94)),Referències!$D$5:$D$9,0)),""))</f>
        <v/>
      </c>
      <c r="BH94" s="25" t="str">
        <f>IF($U94="","",IFERROR(INDEX(Referències!$H$5:$H$9,MATCH(IF(I94="",$U94,IFERROR(INDEX(Referències!$D$5:$D$9,SUMPRODUCT(MAX((($I$5:$I$504=I94)*($I$5:$I$504&lt;&gt;""))*(IFERROR(MATCH($U$5:$U$504,Referències!$D$5:$D$9,0),0))))),$U94)),Referències!$D$5:$D$9,0)),""))</f>
        <v/>
      </c>
      <c r="BI94" s="18" t="str">
        <f t="shared" si="12"/>
        <v/>
      </c>
      <c r="BJ94" s="26" t="str">
        <f t="shared" si="13"/>
        <v/>
      </c>
      <c r="BK94" s="52"/>
      <c r="BL94" s="27"/>
    </row>
    <row r="95" spans="1:64" x14ac:dyDescent="0.25">
      <c r="A95" s="27"/>
      <c r="B95" s="27"/>
      <c r="C95" s="27"/>
      <c r="D95" s="27"/>
      <c r="E95" s="53"/>
      <c r="F95" s="28"/>
      <c r="G95" s="27"/>
      <c r="H95" s="52"/>
      <c r="I95" s="28"/>
      <c r="J95" s="27"/>
      <c r="K95" s="28"/>
      <c r="L95" s="28"/>
      <c r="M95" s="28"/>
      <c r="N95" s="52"/>
      <c r="O95" s="18" t="str">
        <f t="shared" si="7"/>
        <v/>
      </c>
      <c r="P95" s="29"/>
      <c r="Q95" s="30"/>
      <c r="R95" s="31"/>
      <c r="S95" s="32"/>
      <c r="T95" s="33"/>
      <c r="U95" s="18" t="str">
        <f t="shared" si="8"/>
        <v/>
      </c>
      <c r="V95" s="28"/>
      <c r="W95" s="51"/>
      <c r="X95" s="52"/>
      <c r="Y95" s="53"/>
      <c r="Z95" s="52"/>
      <c r="AA95" s="53"/>
      <c r="AB95" s="53"/>
      <c r="AC95" s="52"/>
      <c r="AD95" s="53"/>
      <c r="AE95" s="53"/>
      <c r="AF95" s="52"/>
      <c r="AG95" s="53"/>
      <c r="AH95" s="52"/>
      <c r="AI95" s="53"/>
      <c r="AJ95" s="53"/>
      <c r="AK95" s="54"/>
      <c r="AL95" s="52"/>
      <c r="AM95" s="52"/>
      <c r="AN95" s="52"/>
      <c r="AO95" s="52"/>
      <c r="AP95" s="52"/>
      <c r="AQ95" s="55"/>
      <c r="AR95" s="52"/>
      <c r="AS95" s="52"/>
      <c r="AT95" s="52"/>
      <c r="AU95" s="52"/>
      <c r="AV95" s="52"/>
      <c r="AW95" s="56"/>
      <c r="AX95" s="52"/>
      <c r="AY95" s="52"/>
      <c r="AZ95" s="52"/>
      <c r="BA95" s="52"/>
      <c r="BB95" s="52"/>
      <c r="BC95" s="25" t="str">
        <f t="shared" si="9"/>
        <v/>
      </c>
      <c r="BD95" s="25" t="str">
        <f t="shared" si="10"/>
        <v/>
      </c>
      <c r="BE95" s="25" t="str">
        <f t="shared" si="11"/>
        <v/>
      </c>
      <c r="BF95" s="25" t="str">
        <f>IF($U95="","",IFERROR(INDEX(Referències!$F$5:$F$9,MATCH(IF(I95="",$U95,IFERROR(INDEX(Referències!$D$5:$D$9,SUMPRODUCT(MAX((($I$5:$I$504=I95)*($I$5:$I$504&lt;&gt;""))*(IFERROR(MATCH($U$5:$U$504,Referències!$D$5:$D$9,0),0))))),$U95)),Referències!$D$5:$D$9,0)),""))</f>
        <v/>
      </c>
      <c r="BG95" s="25" t="str">
        <f>IF($U95="","",IFERROR(INDEX(Referències!$G$5:$G$9,MATCH(IF(I95="",$U95,IFERROR(INDEX(Referències!$D$5:$D$9,SUMPRODUCT(MAX((($I$5:$I$504=I95)*($I$5:$I$504&lt;&gt;""))*(IFERROR(MATCH($U$5:$U$504,Referències!$D$5:$D$9,0),0))))),$U95)),Referències!$D$5:$D$9,0)),""))</f>
        <v/>
      </c>
      <c r="BH95" s="25" t="str">
        <f>IF($U95="","",IFERROR(INDEX(Referències!$H$5:$H$9,MATCH(IF(I95="",$U95,IFERROR(INDEX(Referències!$D$5:$D$9,SUMPRODUCT(MAX((($I$5:$I$504=I95)*($I$5:$I$504&lt;&gt;""))*(IFERROR(MATCH($U$5:$U$504,Referències!$D$5:$D$9,0),0))))),$U95)),Referències!$D$5:$D$9,0)),""))</f>
        <v/>
      </c>
      <c r="BI95" s="18" t="str">
        <f t="shared" si="12"/>
        <v/>
      </c>
      <c r="BJ95" s="26" t="str">
        <f t="shared" si="13"/>
        <v/>
      </c>
      <c r="BK95" s="52"/>
      <c r="BL95" s="27"/>
    </row>
    <row r="96" spans="1:64" x14ac:dyDescent="0.25">
      <c r="A96" s="27"/>
      <c r="B96" s="27"/>
      <c r="C96" s="27"/>
      <c r="D96" s="27"/>
      <c r="E96" s="53"/>
      <c r="F96" s="28"/>
      <c r="G96" s="27"/>
      <c r="H96" s="52"/>
      <c r="I96" s="28"/>
      <c r="J96" s="27"/>
      <c r="K96" s="28"/>
      <c r="L96" s="28"/>
      <c r="M96" s="28"/>
      <c r="N96" s="52"/>
      <c r="O96" s="18" t="str">
        <f t="shared" si="7"/>
        <v/>
      </c>
      <c r="P96" s="29"/>
      <c r="Q96" s="30"/>
      <c r="R96" s="31"/>
      <c r="S96" s="32"/>
      <c r="T96" s="33"/>
      <c r="U96" s="18" t="str">
        <f t="shared" si="8"/>
        <v/>
      </c>
      <c r="V96" s="28"/>
      <c r="W96" s="51"/>
      <c r="X96" s="52"/>
      <c r="Y96" s="53"/>
      <c r="Z96" s="52"/>
      <c r="AA96" s="53"/>
      <c r="AB96" s="53"/>
      <c r="AC96" s="52"/>
      <c r="AD96" s="53"/>
      <c r="AE96" s="53"/>
      <c r="AF96" s="52"/>
      <c r="AG96" s="53"/>
      <c r="AH96" s="52"/>
      <c r="AI96" s="53"/>
      <c r="AJ96" s="53"/>
      <c r="AK96" s="54"/>
      <c r="AL96" s="52"/>
      <c r="AM96" s="52"/>
      <c r="AN96" s="52"/>
      <c r="AO96" s="52"/>
      <c r="AP96" s="52"/>
      <c r="AQ96" s="55"/>
      <c r="AR96" s="52"/>
      <c r="AS96" s="52"/>
      <c r="AT96" s="52"/>
      <c r="AU96" s="52"/>
      <c r="AV96" s="52"/>
      <c r="AW96" s="56"/>
      <c r="AX96" s="52"/>
      <c r="AY96" s="52"/>
      <c r="AZ96" s="52"/>
      <c r="BA96" s="52"/>
      <c r="BB96" s="52"/>
      <c r="BC96" s="25" t="str">
        <f t="shared" si="9"/>
        <v/>
      </c>
      <c r="BD96" s="25" t="str">
        <f t="shared" si="10"/>
        <v/>
      </c>
      <c r="BE96" s="25" t="str">
        <f t="shared" si="11"/>
        <v/>
      </c>
      <c r="BF96" s="25" t="str">
        <f>IF($U96="","",IFERROR(INDEX(Referències!$F$5:$F$9,MATCH(IF(I96="",$U96,IFERROR(INDEX(Referències!$D$5:$D$9,SUMPRODUCT(MAX((($I$5:$I$504=I96)*($I$5:$I$504&lt;&gt;""))*(IFERROR(MATCH($U$5:$U$504,Referències!$D$5:$D$9,0),0))))),$U96)),Referències!$D$5:$D$9,0)),""))</f>
        <v/>
      </c>
      <c r="BG96" s="25" t="str">
        <f>IF($U96="","",IFERROR(INDEX(Referències!$G$5:$G$9,MATCH(IF(I96="",$U96,IFERROR(INDEX(Referències!$D$5:$D$9,SUMPRODUCT(MAX((($I$5:$I$504=I96)*($I$5:$I$504&lt;&gt;""))*(IFERROR(MATCH($U$5:$U$504,Referències!$D$5:$D$9,0),0))))),$U96)),Referències!$D$5:$D$9,0)),""))</f>
        <v/>
      </c>
      <c r="BH96" s="25" t="str">
        <f>IF($U96="","",IFERROR(INDEX(Referències!$H$5:$H$9,MATCH(IF(I96="",$U96,IFERROR(INDEX(Referències!$D$5:$D$9,SUMPRODUCT(MAX((($I$5:$I$504=I96)*($I$5:$I$504&lt;&gt;""))*(IFERROR(MATCH($U$5:$U$504,Referències!$D$5:$D$9,0),0))))),$U96)),Referències!$D$5:$D$9,0)),""))</f>
        <v/>
      </c>
      <c r="BI96" s="18" t="str">
        <f t="shared" si="12"/>
        <v/>
      </c>
      <c r="BJ96" s="26" t="str">
        <f t="shared" si="13"/>
        <v/>
      </c>
      <c r="BK96" s="52"/>
      <c r="BL96" s="27"/>
    </row>
    <row r="97" spans="1:64" x14ac:dyDescent="0.25">
      <c r="A97" s="27"/>
      <c r="B97" s="27"/>
      <c r="C97" s="27"/>
      <c r="D97" s="27"/>
      <c r="E97" s="53"/>
      <c r="F97" s="28"/>
      <c r="G97" s="27"/>
      <c r="H97" s="52"/>
      <c r="I97" s="28"/>
      <c r="J97" s="27"/>
      <c r="K97" s="28"/>
      <c r="L97" s="28"/>
      <c r="M97" s="28"/>
      <c r="N97" s="52"/>
      <c r="O97" s="18" t="str">
        <f t="shared" si="7"/>
        <v/>
      </c>
      <c r="P97" s="29"/>
      <c r="Q97" s="30"/>
      <c r="R97" s="31"/>
      <c r="S97" s="32"/>
      <c r="T97" s="33"/>
      <c r="U97" s="18" t="str">
        <f t="shared" si="8"/>
        <v/>
      </c>
      <c r="V97" s="28"/>
      <c r="W97" s="51"/>
      <c r="X97" s="52"/>
      <c r="Y97" s="53"/>
      <c r="Z97" s="52"/>
      <c r="AA97" s="53"/>
      <c r="AB97" s="53"/>
      <c r="AC97" s="52"/>
      <c r="AD97" s="53"/>
      <c r="AE97" s="53"/>
      <c r="AF97" s="52"/>
      <c r="AG97" s="53"/>
      <c r="AH97" s="52"/>
      <c r="AI97" s="53"/>
      <c r="AJ97" s="53"/>
      <c r="AK97" s="54"/>
      <c r="AL97" s="52"/>
      <c r="AM97" s="52"/>
      <c r="AN97" s="52"/>
      <c r="AO97" s="52"/>
      <c r="AP97" s="52"/>
      <c r="AQ97" s="55"/>
      <c r="AR97" s="52"/>
      <c r="AS97" s="52"/>
      <c r="AT97" s="52"/>
      <c r="AU97" s="52"/>
      <c r="AV97" s="52"/>
      <c r="AW97" s="56"/>
      <c r="AX97" s="52"/>
      <c r="AY97" s="52"/>
      <c r="AZ97" s="52"/>
      <c r="BA97" s="52"/>
      <c r="BB97" s="52"/>
      <c r="BC97" s="25" t="str">
        <f t="shared" si="9"/>
        <v/>
      </c>
      <c r="BD97" s="25" t="str">
        <f t="shared" si="10"/>
        <v/>
      </c>
      <c r="BE97" s="25" t="str">
        <f t="shared" si="11"/>
        <v/>
      </c>
      <c r="BF97" s="25" t="str">
        <f>IF($U97="","",IFERROR(INDEX(Referències!$F$5:$F$9,MATCH(IF(I97="",$U97,IFERROR(INDEX(Referències!$D$5:$D$9,SUMPRODUCT(MAX((($I$5:$I$504=I97)*($I$5:$I$504&lt;&gt;""))*(IFERROR(MATCH($U$5:$U$504,Referències!$D$5:$D$9,0),0))))),$U97)),Referències!$D$5:$D$9,0)),""))</f>
        <v/>
      </c>
      <c r="BG97" s="25" t="str">
        <f>IF($U97="","",IFERROR(INDEX(Referències!$G$5:$G$9,MATCH(IF(I97="",$U97,IFERROR(INDEX(Referències!$D$5:$D$9,SUMPRODUCT(MAX((($I$5:$I$504=I97)*($I$5:$I$504&lt;&gt;""))*(IFERROR(MATCH($U$5:$U$504,Referències!$D$5:$D$9,0),0))))),$U97)),Referències!$D$5:$D$9,0)),""))</f>
        <v/>
      </c>
      <c r="BH97" s="25" t="str">
        <f>IF($U97="","",IFERROR(INDEX(Referències!$H$5:$H$9,MATCH(IF(I97="",$U97,IFERROR(INDEX(Referències!$D$5:$D$9,SUMPRODUCT(MAX((($I$5:$I$504=I97)*($I$5:$I$504&lt;&gt;""))*(IFERROR(MATCH($U$5:$U$504,Referències!$D$5:$D$9,0),0))))),$U97)),Referències!$D$5:$D$9,0)),""))</f>
        <v/>
      </c>
      <c r="BI97" s="18" t="str">
        <f t="shared" si="12"/>
        <v/>
      </c>
      <c r="BJ97" s="26" t="str">
        <f t="shared" si="13"/>
        <v/>
      </c>
      <c r="BK97" s="52"/>
      <c r="BL97" s="27"/>
    </row>
    <row r="98" spans="1:64" x14ac:dyDescent="0.25">
      <c r="A98" s="27"/>
      <c r="B98" s="27"/>
      <c r="C98" s="27"/>
      <c r="D98" s="27"/>
      <c r="E98" s="53"/>
      <c r="F98" s="28"/>
      <c r="G98" s="27"/>
      <c r="H98" s="52"/>
      <c r="I98" s="28"/>
      <c r="J98" s="27"/>
      <c r="K98" s="28"/>
      <c r="L98" s="28"/>
      <c r="M98" s="28"/>
      <c r="N98" s="52"/>
      <c r="O98" s="18" t="str">
        <f t="shared" si="7"/>
        <v/>
      </c>
      <c r="P98" s="29"/>
      <c r="Q98" s="30"/>
      <c r="R98" s="31"/>
      <c r="S98" s="32"/>
      <c r="T98" s="33"/>
      <c r="U98" s="18" t="str">
        <f t="shared" si="8"/>
        <v/>
      </c>
      <c r="V98" s="28"/>
      <c r="W98" s="51"/>
      <c r="X98" s="52"/>
      <c r="Y98" s="53"/>
      <c r="Z98" s="52"/>
      <c r="AA98" s="53"/>
      <c r="AB98" s="53"/>
      <c r="AC98" s="52"/>
      <c r="AD98" s="53"/>
      <c r="AE98" s="53"/>
      <c r="AF98" s="52"/>
      <c r="AG98" s="53"/>
      <c r="AH98" s="52"/>
      <c r="AI98" s="53"/>
      <c r="AJ98" s="53"/>
      <c r="AK98" s="54"/>
      <c r="AL98" s="52"/>
      <c r="AM98" s="52"/>
      <c r="AN98" s="52"/>
      <c r="AO98" s="52"/>
      <c r="AP98" s="52"/>
      <c r="AQ98" s="55"/>
      <c r="AR98" s="52"/>
      <c r="AS98" s="52"/>
      <c r="AT98" s="52"/>
      <c r="AU98" s="52"/>
      <c r="AV98" s="52"/>
      <c r="AW98" s="56"/>
      <c r="AX98" s="52"/>
      <c r="AY98" s="52"/>
      <c r="AZ98" s="52"/>
      <c r="BA98" s="52"/>
      <c r="BB98" s="52"/>
      <c r="BC98" s="25" t="str">
        <f t="shared" si="9"/>
        <v/>
      </c>
      <c r="BD98" s="25" t="str">
        <f t="shared" si="10"/>
        <v/>
      </c>
      <c r="BE98" s="25" t="str">
        <f t="shared" si="11"/>
        <v/>
      </c>
      <c r="BF98" s="25" t="str">
        <f>IF($U98="","",IFERROR(INDEX(Referències!$F$5:$F$9,MATCH(IF(I98="",$U98,IFERROR(INDEX(Referències!$D$5:$D$9,SUMPRODUCT(MAX((($I$5:$I$504=I98)*($I$5:$I$504&lt;&gt;""))*(IFERROR(MATCH($U$5:$U$504,Referències!$D$5:$D$9,0),0))))),$U98)),Referències!$D$5:$D$9,0)),""))</f>
        <v/>
      </c>
      <c r="BG98" s="25" t="str">
        <f>IF($U98="","",IFERROR(INDEX(Referències!$G$5:$G$9,MATCH(IF(I98="",$U98,IFERROR(INDEX(Referències!$D$5:$D$9,SUMPRODUCT(MAX((($I$5:$I$504=I98)*($I$5:$I$504&lt;&gt;""))*(IFERROR(MATCH($U$5:$U$504,Referències!$D$5:$D$9,0),0))))),$U98)),Referències!$D$5:$D$9,0)),""))</f>
        <v/>
      </c>
      <c r="BH98" s="25" t="str">
        <f>IF($U98="","",IFERROR(INDEX(Referències!$H$5:$H$9,MATCH(IF(I98="",$U98,IFERROR(INDEX(Referències!$D$5:$D$9,SUMPRODUCT(MAX((($I$5:$I$504=I98)*($I$5:$I$504&lt;&gt;""))*(IFERROR(MATCH($U$5:$U$504,Referències!$D$5:$D$9,0),0))))),$U98)),Referències!$D$5:$D$9,0)),""))</f>
        <v/>
      </c>
      <c r="BI98" s="18" t="str">
        <f t="shared" si="12"/>
        <v/>
      </c>
      <c r="BJ98" s="26" t="str">
        <f t="shared" si="13"/>
        <v/>
      </c>
      <c r="BK98" s="52"/>
      <c r="BL98" s="27"/>
    </row>
    <row r="99" spans="1:64" x14ac:dyDescent="0.25">
      <c r="A99" s="27"/>
      <c r="B99" s="27"/>
      <c r="C99" s="27"/>
      <c r="D99" s="27"/>
      <c r="E99" s="53"/>
      <c r="F99" s="28"/>
      <c r="G99" s="27"/>
      <c r="H99" s="52"/>
      <c r="I99" s="28"/>
      <c r="J99" s="27"/>
      <c r="K99" s="28"/>
      <c r="L99" s="28"/>
      <c r="M99" s="28"/>
      <c r="N99" s="52"/>
      <c r="O99" s="18" t="str">
        <f t="shared" si="7"/>
        <v/>
      </c>
      <c r="P99" s="29"/>
      <c r="Q99" s="30"/>
      <c r="R99" s="31"/>
      <c r="S99" s="32"/>
      <c r="T99" s="33"/>
      <c r="U99" s="18" t="str">
        <f t="shared" si="8"/>
        <v/>
      </c>
      <c r="V99" s="28"/>
      <c r="W99" s="51"/>
      <c r="X99" s="52"/>
      <c r="Y99" s="53"/>
      <c r="Z99" s="52"/>
      <c r="AA99" s="53"/>
      <c r="AB99" s="53"/>
      <c r="AC99" s="52"/>
      <c r="AD99" s="53"/>
      <c r="AE99" s="53"/>
      <c r="AF99" s="52"/>
      <c r="AG99" s="53"/>
      <c r="AH99" s="52"/>
      <c r="AI99" s="53"/>
      <c r="AJ99" s="53"/>
      <c r="AK99" s="54"/>
      <c r="AL99" s="52"/>
      <c r="AM99" s="52"/>
      <c r="AN99" s="52"/>
      <c r="AO99" s="52"/>
      <c r="AP99" s="52"/>
      <c r="AQ99" s="55"/>
      <c r="AR99" s="52"/>
      <c r="AS99" s="52"/>
      <c r="AT99" s="52"/>
      <c r="AU99" s="52"/>
      <c r="AV99" s="52"/>
      <c r="AW99" s="56"/>
      <c r="AX99" s="52"/>
      <c r="AY99" s="52"/>
      <c r="AZ99" s="52"/>
      <c r="BA99" s="52"/>
      <c r="BB99" s="52"/>
      <c r="BC99" s="25" t="str">
        <f t="shared" si="9"/>
        <v/>
      </c>
      <c r="BD99" s="25" t="str">
        <f t="shared" si="10"/>
        <v/>
      </c>
      <c r="BE99" s="25" t="str">
        <f t="shared" si="11"/>
        <v/>
      </c>
      <c r="BF99" s="25" t="str">
        <f>IF($U99="","",IFERROR(INDEX(Referències!$F$5:$F$9,MATCH(IF(I99="",$U99,IFERROR(INDEX(Referències!$D$5:$D$9,SUMPRODUCT(MAX((($I$5:$I$504=I99)*($I$5:$I$504&lt;&gt;""))*(IFERROR(MATCH($U$5:$U$504,Referències!$D$5:$D$9,0),0))))),$U99)),Referències!$D$5:$D$9,0)),""))</f>
        <v/>
      </c>
      <c r="BG99" s="25" t="str">
        <f>IF($U99="","",IFERROR(INDEX(Referències!$G$5:$G$9,MATCH(IF(I99="",$U99,IFERROR(INDEX(Referències!$D$5:$D$9,SUMPRODUCT(MAX((($I$5:$I$504=I99)*($I$5:$I$504&lt;&gt;""))*(IFERROR(MATCH($U$5:$U$504,Referències!$D$5:$D$9,0),0))))),$U99)),Referències!$D$5:$D$9,0)),""))</f>
        <v/>
      </c>
      <c r="BH99" s="25" t="str">
        <f>IF($U99="","",IFERROR(INDEX(Referències!$H$5:$H$9,MATCH(IF(I99="",$U99,IFERROR(INDEX(Referències!$D$5:$D$9,SUMPRODUCT(MAX((($I$5:$I$504=I99)*($I$5:$I$504&lt;&gt;""))*(IFERROR(MATCH($U$5:$U$504,Referències!$D$5:$D$9,0),0))))),$U99)),Referències!$D$5:$D$9,0)),""))</f>
        <v/>
      </c>
      <c r="BI99" s="18" t="str">
        <f t="shared" si="12"/>
        <v/>
      </c>
      <c r="BJ99" s="26" t="str">
        <f t="shared" si="13"/>
        <v/>
      </c>
      <c r="BK99" s="52"/>
      <c r="BL99" s="27"/>
    </row>
    <row r="100" spans="1:64" x14ac:dyDescent="0.25">
      <c r="A100" s="27"/>
      <c r="B100" s="27"/>
      <c r="C100" s="27"/>
      <c r="D100" s="27"/>
      <c r="E100" s="53"/>
      <c r="F100" s="28"/>
      <c r="G100" s="27"/>
      <c r="H100" s="52"/>
      <c r="I100" s="28"/>
      <c r="J100" s="27"/>
      <c r="K100" s="28"/>
      <c r="L100" s="28"/>
      <c r="M100" s="28"/>
      <c r="N100" s="52"/>
      <c r="O100" s="18" t="str">
        <f t="shared" si="7"/>
        <v/>
      </c>
      <c r="P100" s="29"/>
      <c r="Q100" s="30"/>
      <c r="R100" s="31"/>
      <c r="S100" s="32"/>
      <c r="T100" s="33"/>
      <c r="U100" s="18" t="str">
        <f t="shared" si="8"/>
        <v/>
      </c>
      <c r="V100" s="28"/>
      <c r="W100" s="51"/>
      <c r="X100" s="52"/>
      <c r="Y100" s="53"/>
      <c r="Z100" s="52"/>
      <c r="AA100" s="53"/>
      <c r="AB100" s="53"/>
      <c r="AC100" s="52"/>
      <c r="AD100" s="53"/>
      <c r="AE100" s="53"/>
      <c r="AF100" s="52"/>
      <c r="AG100" s="53"/>
      <c r="AH100" s="52"/>
      <c r="AI100" s="53"/>
      <c r="AJ100" s="53"/>
      <c r="AK100" s="54"/>
      <c r="AL100" s="52"/>
      <c r="AM100" s="52"/>
      <c r="AN100" s="52"/>
      <c r="AO100" s="52"/>
      <c r="AP100" s="52"/>
      <c r="AQ100" s="55"/>
      <c r="AR100" s="52"/>
      <c r="AS100" s="52"/>
      <c r="AT100" s="52"/>
      <c r="AU100" s="52"/>
      <c r="AV100" s="52"/>
      <c r="AW100" s="56"/>
      <c r="AX100" s="52"/>
      <c r="AY100" s="52"/>
      <c r="AZ100" s="52"/>
      <c r="BA100" s="52"/>
      <c r="BB100" s="52"/>
      <c r="BC100" s="25" t="str">
        <f t="shared" si="9"/>
        <v/>
      </c>
      <c r="BD100" s="25" t="str">
        <f t="shared" si="10"/>
        <v/>
      </c>
      <c r="BE100" s="25" t="str">
        <f t="shared" si="11"/>
        <v/>
      </c>
      <c r="BF100" s="25" t="str">
        <f>IF($U100="","",IFERROR(INDEX(Referències!$F$5:$F$9,MATCH(IF(I100="",$U100,IFERROR(INDEX(Referències!$D$5:$D$9,SUMPRODUCT(MAX((($I$5:$I$504=I100)*($I$5:$I$504&lt;&gt;""))*(IFERROR(MATCH($U$5:$U$504,Referències!$D$5:$D$9,0),0))))),$U100)),Referències!$D$5:$D$9,0)),""))</f>
        <v/>
      </c>
      <c r="BG100" s="25" t="str">
        <f>IF($U100="","",IFERROR(INDEX(Referències!$G$5:$G$9,MATCH(IF(I100="",$U100,IFERROR(INDEX(Referències!$D$5:$D$9,SUMPRODUCT(MAX((($I$5:$I$504=I100)*($I$5:$I$504&lt;&gt;""))*(IFERROR(MATCH($U$5:$U$504,Referències!$D$5:$D$9,0),0))))),$U100)),Referències!$D$5:$D$9,0)),""))</f>
        <v/>
      </c>
      <c r="BH100" s="25" t="str">
        <f>IF($U100="","",IFERROR(INDEX(Referències!$H$5:$H$9,MATCH(IF(I100="",$U100,IFERROR(INDEX(Referències!$D$5:$D$9,SUMPRODUCT(MAX((($I$5:$I$504=I100)*($I$5:$I$504&lt;&gt;""))*(IFERROR(MATCH($U$5:$U$504,Referències!$D$5:$D$9,0),0))))),$U100)),Referències!$D$5:$D$9,0)),""))</f>
        <v/>
      </c>
      <c r="BI100" s="18" t="str">
        <f t="shared" si="12"/>
        <v/>
      </c>
      <c r="BJ100" s="26" t="str">
        <f t="shared" si="13"/>
        <v/>
      </c>
      <c r="BK100" s="52"/>
      <c r="BL100" s="27"/>
    </row>
    <row r="101" spans="1:64" x14ac:dyDescent="0.25">
      <c r="A101" s="27"/>
      <c r="B101" s="27"/>
      <c r="C101" s="27"/>
      <c r="D101" s="27"/>
      <c r="E101" s="53"/>
      <c r="F101" s="28"/>
      <c r="G101" s="27"/>
      <c r="H101" s="52"/>
      <c r="I101" s="28"/>
      <c r="J101" s="27"/>
      <c r="K101" s="28"/>
      <c r="L101" s="28"/>
      <c r="M101" s="28"/>
      <c r="N101" s="52"/>
      <c r="O101" s="18" t="str">
        <f t="shared" si="7"/>
        <v/>
      </c>
      <c r="P101" s="29"/>
      <c r="Q101" s="30"/>
      <c r="R101" s="31"/>
      <c r="S101" s="32"/>
      <c r="T101" s="33"/>
      <c r="U101" s="18" t="str">
        <f t="shared" si="8"/>
        <v/>
      </c>
      <c r="V101" s="28"/>
      <c r="W101" s="51"/>
      <c r="X101" s="52"/>
      <c r="Y101" s="53"/>
      <c r="Z101" s="52"/>
      <c r="AA101" s="53"/>
      <c r="AB101" s="53"/>
      <c r="AC101" s="52"/>
      <c r="AD101" s="53"/>
      <c r="AE101" s="53"/>
      <c r="AF101" s="52"/>
      <c r="AG101" s="53"/>
      <c r="AH101" s="52"/>
      <c r="AI101" s="53"/>
      <c r="AJ101" s="53"/>
      <c r="AK101" s="54"/>
      <c r="AL101" s="52"/>
      <c r="AM101" s="52"/>
      <c r="AN101" s="52"/>
      <c r="AO101" s="52"/>
      <c r="AP101" s="52"/>
      <c r="AQ101" s="55"/>
      <c r="AR101" s="52"/>
      <c r="AS101" s="52"/>
      <c r="AT101" s="52"/>
      <c r="AU101" s="52"/>
      <c r="AV101" s="52"/>
      <c r="AW101" s="56"/>
      <c r="AX101" s="52"/>
      <c r="AY101" s="52"/>
      <c r="AZ101" s="52"/>
      <c r="BA101" s="52"/>
      <c r="BB101" s="52"/>
      <c r="BC101" s="25" t="str">
        <f t="shared" si="9"/>
        <v/>
      </c>
      <c r="BD101" s="25" t="str">
        <f t="shared" si="10"/>
        <v/>
      </c>
      <c r="BE101" s="25" t="str">
        <f t="shared" si="11"/>
        <v/>
      </c>
      <c r="BF101" s="25" t="str">
        <f>IF($U101="","",IFERROR(INDEX(Referències!$F$5:$F$9,MATCH(IF(I101="",$U101,IFERROR(INDEX(Referències!$D$5:$D$9,SUMPRODUCT(MAX((($I$5:$I$504=I101)*($I$5:$I$504&lt;&gt;""))*(IFERROR(MATCH($U$5:$U$504,Referències!$D$5:$D$9,0),0))))),$U101)),Referències!$D$5:$D$9,0)),""))</f>
        <v/>
      </c>
      <c r="BG101" s="25" t="str">
        <f>IF($U101="","",IFERROR(INDEX(Referències!$G$5:$G$9,MATCH(IF(I101="",$U101,IFERROR(INDEX(Referències!$D$5:$D$9,SUMPRODUCT(MAX((($I$5:$I$504=I101)*($I$5:$I$504&lt;&gt;""))*(IFERROR(MATCH($U$5:$U$504,Referències!$D$5:$D$9,0),0))))),$U101)),Referències!$D$5:$D$9,0)),""))</f>
        <v/>
      </c>
      <c r="BH101" s="25" t="str">
        <f>IF($U101="","",IFERROR(INDEX(Referències!$H$5:$H$9,MATCH(IF(I101="",$U101,IFERROR(INDEX(Referències!$D$5:$D$9,SUMPRODUCT(MAX((($I$5:$I$504=I101)*($I$5:$I$504&lt;&gt;""))*(IFERROR(MATCH($U$5:$U$504,Referències!$D$5:$D$9,0),0))))),$U101)),Referències!$D$5:$D$9,0)),""))</f>
        <v/>
      </c>
      <c r="BI101" s="18" t="str">
        <f t="shared" si="12"/>
        <v/>
      </c>
      <c r="BJ101" s="26" t="str">
        <f t="shared" si="13"/>
        <v/>
      </c>
      <c r="BK101" s="52"/>
      <c r="BL101" s="27"/>
    </row>
    <row r="102" spans="1:64" x14ac:dyDescent="0.25">
      <c r="A102" s="27"/>
      <c r="B102" s="27"/>
      <c r="C102" s="27"/>
      <c r="D102" s="27"/>
      <c r="E102" s="53"/>
      <c r="F102" s="28"/>
      <c r="G102" s="27"/>
      <c r="H102" s="52"/>
      <c r="I102" s="28"/>
      <c r="J102" s="27"/>
      <c r="K102" s="28"/>
      <c r="L102" s="28"/>
      <c r="M102" s="28"/>
      <c r="N102" s="52"/>
      <c r="O102" s="18" t="str">
        <f t="shared" si="7"/>
        <v/>
      </c>
      <c r="P102" s="29"/>
      <c r="Q102" s="30"/>
      <c r="R102" s="31"/>
      <c r="S102" s="32"/>
      <c r="T102" s="33"/>
      <c r="U102" s="18" t="str">
        <f t="shared" si="8"/>
        <v/>
      </c>
      <c r="V102" s="28"/>
      <c r="W102" s="51"/>
      <c r="X102" s="52"/>
      <c r="Y102" s="53"/>
      <c r="Z102" s="52"/>
      <c r="AA102" s="53"/>
      <c r="AB102" s="53"/>
      <c r="AC102" s="52"/>
      <c r="AD102" s="53"/>
      <c r="AE102" s="53"/>
      <c r="AF102" s="52"/>
      <c r="AG102" s="53"/>
      <c r="AH102" s="52"/>
      <c r="AI102" s="53"/>
      <c r="AJ102" s="53"/>
      <c r="AK102" s="54"/>
      <c r="AL102" s="52"/>
      <c r="AM102" s="52"/>
      <c r="AN102" s="52"/>
      <c r="AO102" s="52"/>
      <c r="AP102" s="52"/>
      <c r="AQ102" s="55"/>
      <c r="AR102" s="52"/>
      <c r="AS102" s="52"/>
      <c r="AT102" s="52"/>
      <c r="AU102" s="52"/>
      <c r="AV102" s="52"/>
      <c r="AW102" s="56"/>
      <c r="AX102" s="52"/>
      <c r="AY102" s="52"/>
      <c r="AZ102" s="52"/>
      <c r="BA102" s="52"/>
      <c r="BB102" s="52"/>
      <c r="BC102" s="25" t="str">
        <f t="shared" si="9"/>
        <v/>
      </c>
      <c r="BD102" s="25" t="str">
        <f t="shared" si="10"/>
        <v/>
      </c>
      <c r="BE102" s="25" t="str">
        <f t="shared" si="11"/>
        <v/>
      </c>
      <c r="BF102" s="25" t="str">
        <f>IF($U102="","",IFERROR(INDEX(Referències!$F$5:$F$9,MATCH(IF(I102="",$U102,IFERROR(INDEX(Referències!$D$5:$D$9,SUMPRODUCT(MAX((($I$5:$I$504=I102)*($I$5:$I$504&lt;&gt;""))*(IFERROR(MATCH($U$5:$U$504,Referències!$D$5:$D$9,0),0))))),$U102)),Referències!$D$5:$D$9,0)),""))</f>
        <v/>
      </c>
      <c r="BG102" s="25" t="str">
        <f>IF($U102="","",IFERROR(INDEX(Referències!$G$5:$G$9,MATCH(IF(I102="",$U102,IFERROR(INDEX(Referències!$D$5:$D$9,SUMPRODUCT(MAX((($I$5:$I$504=I102)*($I$5:$I$504&lt;&gt;""))*(IFERROR(MATCH($U$5:$U$504,Referències!$D$5:$D$9,0),0))))),$U102)),Referències!$D$5:$D$9,0)),""))</f>
        <v/>
      </c>
      <c r="BH102" s="25" t="str">
        <f>IF($U102="","",IFERROR(INDEX(Referències!$H$5:$H$9,MATCH(IF(I102="",$U102,IFERROR(INDEX(Referències!$D$5:$D$9,SUMPRODUCT(MAX((($I$5:$I$504=I102)*($I$5:$I$504&lt;&gt;""))*(IFERROR(MATCH($U$5:$U$504,Referències!$D$5:$D$9,0),0))))),$U102)),Referències!$D$5:$D$9,0)),""))</f>
        <v/>
      </c>
      <c r="BI102" s="18" t="str">
        <f t="shared" si="12"/>
        <v/>
      </c>
      <c r="BJ102" s="26" t="str">
        <f t="shared" si="13"/>
        <v/>
      </c>
      <c r="BK102" s="52"/>
      <c r="BL102" s="27"/>
    </row>
    <row r="103" spans="1:64" x14ac:dyDescent="0.25">
      <c r="A103" s="27"/>
      <c r="B103" s="27"/>
      <c r="C103" s="27"/>
      <c r="D103" s="27"/>
      <c r="E103" s="53"/>
      <c r="F103" s="28"/>
      <c r="G103" s="27"/>
      <c r="H103" s="52"/>
      <c r="I103" s="28"/>
      <c r="J103" s="27"/>
      <c r="K103" s="28"/>
      <c r="L103" s="28"/>
      <c r="M103" s="28"/>
      <c r="N103" s="52"/>
      <c r="O103" s="18" t="str">
        <f t="shared" si="7"/>
        <v/>
      </c>
      <c r="P103" s="29"/>
      <c r="Q103" s="30"/>
      <c r="R103" s="31"/>
      <c r="S103" s="32"/>
      <c r="T103" s="33"/>
      <c r="U103" s="18" t="str">
        <f t="shared" si="8"/>
        <v/>
      </c>
      <c r="V103" s="28"/>
      <c r="W103" s="51"/>
      <c r="X103" s="52"/>
      <c r="Y103" s="53"/>
      <c r="Z103" s="52"/>
      <c r="AA103" s="53"/>
      <c r="AB103" s="53"/>
      <c r="AC103" s="52"/>
      <c r="AD103" s="53"/>
      <c r="AE103" s="53"/>
      <c r="AF103" s="52"/>
      <c r="AG103" s="53"/>
      <c r="AH103" s="52"/>
      <c r="AI103" s="53"/>
      <c r="AJ103" s="53"/>
      <c r="AK103" s="54"/>
      <c r="AL103" s="52"/>
      <c r="AM103" s="52"/>
      <c r="AN103" s="52"/>
      <c r="AO103" s="52"/>
      <c r="AP103" s="52"/>
      <c r="AQ103" s="55"/>
      <c r="AR103" s="52"/>
      <c r="AS103" s="52"/>
      <c r="AT103" s="52"/>
      <c r="AU103" s="52"/>
      <c r="AV103" s="52"/>
      <c r="AW103" s="56"/>
      <c r="AX103" s="52"/>
      <c r="AY103" s="52"/>
      <c r="AZ103" s="52"/>
      <c r="BA103" s="52"/>
      <c r="BB103" s="52"/>
      <c r="BC103" s="25" t="str">
        <f t="shared" si="9"/>
        <v/>
      </c>
      <c r="BD103" s="25" t="str">
        <f t="shared" si="10"/>
        <v/>
      </c>
      <c r="BE103" s="25" t="str">
        <f t="shared" si="11"/>
        <v/>
      </c>
      <c r="BF103" s="25" t="str">
        <f>IF($U103="","",IFERROR(INDEX(Referències!$F$5:$F$9,MATCH(IF(I103="",$U103,IFERROR(INDEX(Referències!$D$5:$D$9,SUMPRODUCT(MAX((($I$5:$I$504=I103)*($I$5:$I$504&lt;&gt;""))*(IFERROR(MATCH($U$5:$U$504,Referències!$D$5:$D$9,0),0))))),$U103)),Referències!$D$5:$D$9,0)),""))</f>
        <v/>
      </c>
      <c r="BG103" s="25" t="str">
        <f>IF($U103="","",IFERROR(INDEX(Referències!$G$5:$G$9,MATCH(IF(I103="",$U103,IFERROR(INDEX(Referències!$D$5:$D$9,SUMPRODUCT(MAX((($I$5:$I$504=I103)*($I$5:$I$504&lt;&gt;""))*(IFERROR(MATCH($U$5:$U$504,Referències!$D$5:$D$9,0),0))))),$U103)),Referències!$D$5:$D$9,0)),""))</f>
        <v/>
      </c>
      <c r="BH103" s="25" t="str">
        <f>IF($U103="","",IFERROR(INDEX(Referències!$H$5:$H$9,MATCH(IF(I103="",$U103,IFERROR(INDEX(Referències!$D$5:$D$9,SUMPRODUCT(MAX((($I$5:$I$504=I103)*($I$5:$I$504&lt;&gt;""))*(IFERROR(MATCH($U$5:$U$504,Referències!$D$5:$D$9,0),0))))),$U103)),Referències!$D$5:$D$9,0)),""))</f>
        <v/>
      </c>
      <c r="BI103" s="18" t="str">
        <f t="shared" si="12"/>
        <v/>
      </c>
      <c r="BJ103" s="26" t="str">
        <f t="shared" si="13"/>
        <v/>
      </c>
      <c r="BK103" s="52"/>
      <c r="BL103" s="27"/>
    </row>
    <row r="104" spans="1:64" x14ac:dyDescent="0.25">
      <c r="A104" s="27"/>
      <c r="B104" s="27"/>
      <c r="C104" s="27"/>
      <c r="D104" s="27"/>
      <c r="E104" s="53"/>
      <c r="F104" s="28"/>
      <c r="G104" s="27"/>
      <c r="H104" s="52"/>
      <c r="I104" s="28"/>
      <c r="J104" s="27"/>
      <c r="K104" s="28"/>
      <c r="L104" s="28"/>
      <c r="M104" s="28"/>
      <c r="N104" s="52"/>
      <c r="O104" s="18" t="str">
        <f t="shared" si="7"/>
        <v/>
      </c>
      <c r="P104" s="29"/>
      <c r="Q104" s="30"/>
      <c r="R104" s="31"/>
      <c r="S104" s="32"/>
      <c r="T104" s="33"/>
      <c r="U104" s="18" t="str">
        <f t="shared" si="8"/>
        <v/>
      </c>
      <c r="V104" s="28"/>
      <c r="W104" s="51"/>
      <c r="X104" s="52"/>
      <c r="Y104" s="53"/>
      <c r="Z104" s="52"/>
      <c r="AA104" s="53"/>
      <c r="AB104" s="53"/>
      <c r="AC104" s="52"/>
      <c r="AD104" s="53"/>
      <c r="AE104" s="53"/>
      <c r="AF104" s="52"/>
      <c r="AG104" s="53"/>
      <c r="AH104" s="52"/>
      <c r="AI104" s="53"/>
      <c r="AJ104" s="53"/>
      <c r="AK104" s="54"/>
      <c r="AL104" s="52"/>
      <c r="AM104" s="52"/>
      <c r="AN104" s="52"/>
      <c r="AO104" s="52"/>
      <c r="AP104" s="52"/>
      <c r="AQ104" s="55"/>
      <c r="AR104" s="52"/>
      <c r="AS104" s="52"/>
      <c r="AT104" s="52"/>
      <c r="AU104" s="52"/>
      <c r="AV104" s="52"/>
      <c r="AW104" s="56"/>
      <c r="AX104" s="52"/>
      <c r="AY104" s="52"/>
      <c r="AZ104" s="52"/>
      <c r="BA104" s="52"/>
      <c r="BB104" s="52"/>
      <c r="BC104" s="25" t="str">
        <f t="shared" si="9"/>
        <v/>
      </c>
      <c r="BD104" s="25" t="str">
        <f t="shared" si="10"/>
        <v/>
      </c>
      <c r="BE104" s="25" t="str">
        <f t="shared" si="11"/>
        <v/>
      </c>
      <c r="BF104" s="25" t="str">
        <f>IF($U104="","",IFERROR(INDEX(Referències!$F$5:$F$9,MATCH(IF(I104="",$U104,IFERROR(INDEX(Referències!$D$5:$D$9,SUMPRODUCT(MAX((($I$5:$I$504=I104)*($I$5:$I$504&lt;&gt;""))*(IFERROR(MATCH($U$5:$U$504,Referències!$D$5:$D$9,0),0))))),$U104)),Referències!$D$5:$D$9,0)),""))</f>
        <v/>
      </c>
      <c r="BG104" s="25" t="str">
        <f>IF($U104="","",IFERROR(INDEX(Referències!$G$5:$G$9,MATCH(IF(I104="",$U104,IFERROR(INDEX(Referències!$D$5:$D$9,SUMPRODUCT(MAX((($I$5:$I$504=I104)*($I$5:$I$504&lt;&gt;""))*(IFERROR(MATCH($U$5:$U$504,Referències!$D$5:$D$9,0),0))))),$U104)),Referències!$D$5:$D$9,0)),""))</f>
        <v/>
      </c>
      <c r="BH104" s="25" t="str">
        <f>IF($U104="","",IFERROR(INDEX(Referències!$H$5:$H$9,MATCH(IF(I104="",$U104,IFERROR(INDEX(Referències!$D$5:$D$9,SUMPRODUCT(MAX((($I$5:$I$504=I104)*($I$5:$I$504&lt;&gt;""))*(IFERROR(MATCH($U$5:$U$504,Referències!$D$5:$D$9,0),0))))),$U104)),Referències!$D$5:$D$9,0)),""))</f>
        <v/>
      </c>
      <c r="BI104" s="18" t="str">
        <f t="shared" si="12"/>
        <v/>
      </c>
      <c r="BJ104" s="26" t="str">
        <f t="shared" si="13"/>
        <v/>
      </c>
      <c r="BK104" s="52"/>
      <c r="BL104" s="27"/>
    </row>
    <row r="105" spans="1:64" x14ac:dyDescent="0.25">
      <c r="A105" s="27"/>
      <c r="B105" s="27"/>
      <c r="C105" s="27"/>
      <c r="D105" s="27"/>
      <c r="E105" s="53"/>
      <c r="F105" s="28"/>
      <c r="G105" s="27"/>
      <c r="H105" s="52"/>
      <c r="I105" s="28"/>
      <c r="J105" s="27"/>
      <c r="K105" s="28"/>
      <c r="L105" s="28"/>
      <c r="M105" s="28"/>
      <c r="N105" s="52"/>
      <c r="O105" s="18" t="str">
        <f t="shared" si="7"/>
        <v/>
      </c>
      <c r="P105" s="29"/>
      <c r="Q105" s="30"/>
      <c r="R105" s="31"/>
      <c r="S105" s="32"/>
      <c r="T105" s="33"/>
      <c r="U105" s="18" t="str">
        <f t="shared" si="8"/>
        <v/>
      </c>
      <c r="V105" s="28"/>
      <c r="W105" s="51"/>
      <c r="X105" s="52"/>
      <c r="Y105" s="53"/>
      <c r="Z105" s="52"/>
      <c r="AA105" s="53"/>
      <c r="AB105" s="53"/>
      <c r="AC105" s="52"/>
      <c r="AD105" s="53"/>
      <c r="AE105" s="53"/>
      <c r="AF105" s="52"/>
      <c r="AG105" s="53"/>
      <c r="AH105" s="52"/>
      <c r="AI105" s="53"/>
      <c r="AJ105" s="53"/>
      <c r="AK105" s="54"/>
      <c r="AL105" s="52"/>
      <c r="AM105" s="52"/>
      <c r="AN105" s="52"/>
      <c r="AO105" s="52"/>
      <c r="AP105" s="52"/>
      <c r="AQ105" s="55"/>
      <c r="AR105" s="52"/>
      <c r="AS105" s="52"/>
      <c r="AT105" s="52"/>
      <c r="AU105" s="52"/>
      <c r="AV105" s="52"/>
      <c r="AW105" s="56"/>
      <c r="AX105" s="52"/>
      <c r="AY105" s="52"/>
      <c r="AZ105" s="52"/>
      <c r="BA105" s="52"/>
      <c r="BB105" s="52"/>
      <c r="BC105" s="25" t="str">
        <f t="shared" si="9"/>
        <v/>
      </c>
      <c r="BD105" s="25" t="str">
        <f t="shared" si="10"/>
        <v/>
      </c>
      <c r="BE105" s="25" t="str">
        <f t="shared" si="11"/>
        <v/>
      </c>
      <c r="BF105" s="25" t="str">
        <f>IF($U105="","",IFERROR(INDEX(Referències!$F$5:$F$9,MATCH(IF(I105="",$U105,IFERROR(INDEX(Referències!$D$5:$D$9,SUMPRODUCT(MAX((($I$5:$I$504=I105)*($I$5:$I$504&lt;&gt;""))*(IFERROR(MATCH($U$5:$U$504,Referències!$D$5:$D$9,0),0))))),$U105)),Referències!$D$5:$D$9,0)),""))</f>
        <v/>
      </c>
      <c r="BG105" s="25" t="str">
        <f>IF($U105="","",IFERROR(INDEX(Referències!$G$5:$G$9,MATCH(IF(I105="",$U105,IFERROR(INDEX(Referències!$D$5:$D$9,SUMPRODUCT(MAX((($I$5:$I$504=I105)*($I$5:$I$504&lt;&gt;""))*(IFERROR(MATCH($U$5:$U$504,Referències!$D$5:$D$9,0),0))))),$U105)),Referències!$D$5:$D$9,0)),""))</f>
        <v/>
      </c>
      <c r="BH105" s="25" t="str">
        <f>IF($U105="","",IFERROR(INDEX(Referències!$H$5:$H$9,MATCH(IF(I105="",$U105,IFERROR(INDEX(Referències!$D$5:$D$9,SUMPRODUCT(MAX((($I$5:$I$504=I105)*($I$5:$I$504&lt;&gt;""))*(IFERROR(MATCH($U$5:$U$504,Referències!$D$5:$D$9,0),0))))),$U105)),Referències!$D$5:$D$9,0)),""))</f>
        <v/>
      </c>
      <c r="BI105" s="18" t="str">
        <f t="shared" si="12"/>
        <v/>
      </c>
      <c r="BJ105" s="26" t="str">
        <f t="shared" si="13"/>
        <v/>
      </c>
      <c r="BK105" s="52"/>
      <c r="BL105" s="27"/>
    </row>
    <row r="106" spans="1:64" x14ac:dyDescent="0.25">
      <c r="A106" s="27"/>
      <c r="B106" s="27"/>
      <c r="C106" s="27"/>
      <c r="D106" s="27"/>
      <c r="E106" s="53"/>
      <c r="F106" s="28"/>
      <c r="G106" s="27"/>
      <c r="H106" s="52"/>
      <c r="I106" s="28"/>
      <c r="J106" s="27"/>
      <c r="K106" s="28"/>
      <c r="L106" s="28"/>
      <c r="M106" s="28"/>
      <c r="N106" s="52"/>
      <c r="O106" s="18" t="str">
        <f t="shared" si="7"/>
        <v/>
      </c>
      <c r="P106" s="29"/>
      <c r="Q106" s="30"/>
      <c r="R106" s="31"/>
      <c r="S106" s="32"/>
      <c r="T106" s="33"/>
      <c r="U106" s="18" t="str">
        <f t="shared" si="8"/>
        <v/>
      </c>
      <c r="V106" s="28"/>
      <c r="W106" s="51"/>
      <c r="X106" s="52"/>
      <c r="Y106" s="53"/>
      <c r="Z106" s="52"/>
      <c r="AA106" s="53"/>
      <c r="AB106" s="53"/>
      <c r="AC106" s="52"/>
      <c r="AD106" s="53"/>
      <c r="AE106" s="53"/>
      <c r="AF106" s="52"/>
      <c r="AG106" s="53"/>
      <c r="AH106" s="52"/>
      <c r="AI106" s="53"/>
      <c r="AJ106" s="53"/>
      <c r="AK106" s="54"/>
      <c r="AL106" s="52"/>
      <c r="AM106" s="52"/>
      <c r="AN106" s="52"/>
      <c r="AO106" s="52"/>
      <c r="AP106" s="52"/>
      <c r="AQ106" s="55"/>
      <c r="AR106" s="52"/>
      <c r="AS106" s="52"/>
      <c r="AT106" s="52"/>
      <c r="AU106" s="52"/>
      <c r="AV106" s="52"/>
      <c r="AW106" s="56"/>
      <c r="AX106" s="52"/>
      <c r="AY106" s="52"/>
      <c r="AZ106" s="52"/>
      <c r="BA106" s="52"/>
      <c r="BB106" s="52"/>
      <c r="BC106" s="25" t="str">
        <f t="shared" si="9"/>
        <v/>
      </c>
      <c r="BD106" s="25" t="str">
        <f t="shared" si="10"/>
        <v/>
      </c>
      <c r="BE106" s="25" t="str">
        <f t="shared" si="11"/>
        <v/>
      </c>
      <c r="BF106" s="25" t="str">
        <f>IF($U106="","",IFERROR(INDEX(Referències!$F$5:$F$9,MATCH(IF(I106="",$U106,IFERROR(INDEX(Referències!$D$5:$D$9,SUMPRODUCT(MAX((($I$5:$I$504=I106)*($I$5:$I$504&lt;&gt;""))*(IFERROR(MATCH($U$5:$U$504,Referències!$D$5:$D$9,0),0))))),$U106)),Referències!$D$5:$D$9,0)),""))</f>
        <v/>
      </c>
      <c r="BG106" s="25" t="str">
        <f>IF($U106="","",IFERROR(INDEX(Referències!$G$5:$G$9,MATCH(IF(I106="",$U106,IFERROR(INDEX(Referències!$D$5:$D$9,SUMPRODUCT(MAX((($I$5:$I$504=I106)*($I$5:$I$504&lt;&gt;""))*(IFERROR(MATCH($U$5:$U$504,Referències!$D$5:$D$9,0),0))))),$U106)),Referències!$D$5:$D$9,0)),""))</f>
        <v/>
      </c>
      <c r="BH106" s="25" t="str">
        <f>IF($U106="","",IFERROR(INDEX(Referències!$H$5:$H$9,MATCH(IF(I106="",$U106,IFERROR(INDEX(Referències!$D$5:$D$9,SUMPRODUCT(MAX((($I$5:$I$504=I106)*($I$5:$I$504&lt;&gt;""))*(IFERROR(MATCH($U$5:$U$504,Referències!$D$5:$D$9,0),0))))),$U106)),Referències!$D$5:$D$9,0)),""))</f>
        <v/>
      </c>
      <c r="BI106" s="18" t="str">
        <f t="shared" si="12"/>
        <v/>
      </c>
      <c r="BJ106" s="26" t="str">
        <f t="shared" si="13"/>
        <v/>
      </c>
      <c r="BK106" s="52"/>
      <c r="BL106" s="27"/>
    </row>
    <row r="107" spans="1:64" x14ac:dyDescent="0.25">
      <c r="A107" s="27"/>
      <c r="B107" s="27"/>
      <c r="C107" s="27"/>
      <c r="D107" s="27"/>
      <c r="E107" s="53"/>
      <c r="F107" s="28"/>
      <c r="G107" s="27"/>
      <c r="H107" s="52"/>
      <c r="I107" s="28"/>
      <c r="J107" s="27"/>
      <c r="K107" s="28"/>
      <c r="L107" s="28"/>
      <c r="M107" s="28"/>
      <c r="N107" s="52"/>
      <c r="O107" s="18" t="str">
        <f t="shared" si="7"/>
        <v/>
      </c>
      <c r="P107" s="29"/>
      <c r="Q107" s="30"/>
      <c r="R107" s="31"/>
      <c r="S107" s="32"/>
      <c r="T107" s="33"/>
      <c r="U107" s="18" t="str">
        <f t="shared" si="8"/>
        <v/>
      </c>
      <c r="V107" s="28"/>
      <c r="W107" s="51"/>
      <c r="X107" s="52"/>
      <c r="Y107" s="53"/>
      <c r="Z107" s="52"/>
      <c r="AA107" s="53"/>
      <c r="AB107" s="53"/>
      <c r="AC107" s="52"/>
      <c r="AD107" s="53"/>
      <c r="AE107" s="53"/>
      <c r="AF107" s="52"/>
      <c r="AG107" s="53"/>
      <c r="AH107" s="52"/>
      <c r="AI107" s="53"/>
      <c r="AJ107" s="53"/>
      <c r="AK107" s="54"/>
      <c r="AL107" s="52"/>
      <c r="AM107" s="52"/>
      <c r="AN107" s="52"/>
      <c r="AO107" s="52"/>
      <c r="AP107" s="52"/>
      <c r="AQ107" s="55"/>
      <c r="AR107" s="52"/>
      <c r="AS107" s="52"/>
      <c r="AT107" s="52"/>
      <c r="AU107" s="52"/>
      <c r="AV107" s="52"/>
      <c r="AW107" s="56"/>
      <c r="AX107" s="52"/>
      <c r="AY107" s="52"/>
      <c r="AZ107" s="52"/>
      <c r="BA107" s="52"/>
      <c r="BB107" s="52"/>
      <c r="BC107" s="25" t="str">
        <f t="shared" si="9"/>
        <v/>
      </c>
      <c r="BD107" s="25" t="str">
        <f t="shared" si="10"/>
        <v/>
      </c>
      <c r="BE107" s="25" t="str">
        <f t="shared" si="11"/>
        <v/>
      </c>
      <c r="BF107" s="25" t="str">
        <f>IF($U107="","",IFERROR(INDEX(Referències!$F$5:$F$9,MATCH(IF(I107="",$U107,IFERROR(INDEX(Referències!$D$5:$D$9,SUMPRODUCT(MAX((($I$5:$I$504=I107)*($I$5:$I$504&lt;&gt;""))*(IFERROR(MATCH($U$5:$U$504,Referències!$D$5:$D$9,0),0))))),$U107)),Referències!$D$5:$D$9,0)),""))</f>
        <v/>
      </c>
      <c r="BG107" s="25" t="str">
        <f>IF($U107="","",IFERROR(INDEX(Referències!$G$5:$G$9,MATCH(IF(I107="",$U107,IFERROR(INDEX(Referències!$D$5:$D$9,SUMPRODUCT(MAX((($I$5:$I$504=I107)*($I$5:$I$504&lt;&gt;""))*(IFERROR(MATCH($U$5:$U$504,Referències!$D$5:$D$9,0),0))))),$U107)),Referències!$D$5:$D$9,0)),""))</f>
        <v/>
      </c>
      <c r="BH107" s="25" t="str">
        <f>IF($U107="","",IFERROR(INDEX(Referències!$H$5:$H$9,MATCH(IF(I107="",$U107,IFERROR(INDEX(Referències!$D$5:$D$9,SUMPRODUCT(MAX((($I$5:$I$504=I107)*($I$5:$I$504&lt;&gt;""))*(IFERROR(MATCH($U$5:$U$504,Referències!$D$5:$D$9,0),0))))),$U107)),Referències!$D$5:$D$9,0)),""))</f>
        <v/>
      </c>
      <c r="BI107" s="18" t="str">
        <f t="shared" si="12"/>
        <v/>
      </c>
      <c r="BJ107" s="26" t="str">
        <f t="shared" si="13"/>
        <v/>
      </c>
      <c r="BK107" s="52"/>
      <c r="BL107" s="27"/>
    </row>
    <row r="108" spans="1:64" x14ac:dyDescent="0.25">
      <c r="A108" s="27"/>
      <c r="B108" s="27"/>
      <c r="C108" s="27"/>
      <c r="D108" s="27"/>
      <c r="E108" s="53"/>
      <c r="F108" s="28"/>
      <c r="G108" s="27"/>
      <c r="H108" s="52"/>
      <c r="I108" s="28"/>
      <c r="J108" s="27"/>
      <c r="K108" s="28"/>
      <c r="L108" s="28"/>
      <c r="M108" s="28"/>
      <c r="N108" s="52"/>
      <c r="O108" s="18" t="str">
        <f t="shared" si="7"/>
        <v/>
      </c>
      <c r="P108" s="29"/>
      <c r="Q108" s="30"/>
      <c r="R108" s="31"/>
      <c r="S108" s="32"/>
      <c r="T108" s="33"/>
      <c r="U108" s="18" t="str">
        <f t="shared" si="8"/>
        <v/>
      </c>
      <c r="V108" s="28"/>
      <c r="W108" s="51"/>
      <c r="X108" s="52"/>
      <c r="Y108" s="53"/>
      <c r="Z108" s="52"/>
      <c r="AA108" s="53"/>
      <c r="AB108" s="53"/>
      <c r="AC108" s="52"/>
      <c r="AD108" s="53"/>
      <c r="AE108" s="53"/>
      <c r="AF108" s="52"/>
      <c r="AG108" s="53"/>
      <c r="AH108" s="52"/>
      <c r="AI108" s="53"/>
      <c r="AJ108" s="53"/>
      <c r="AK108" s="54"/>
      <c r="AL108" s="52"/>
      <c r="AM108" s="52"/>
      <c r="AN108" s="52"/>
      <c r="AO108" s="52"/>
      <c r="AP108" s="52"/>
      <c r="AQ108" s="55"/>
      <c r="AR108" s="52"/>
      <c r="AS108" s="52"/>
      <c r="AT108" s="52"/>
      <c r="AU108" s="52"/>
      <c r="AV108" s="52"/>
      <c r="AW108" s="56"/>
      <c r="AX108" s="52"/>
      <c r="AY108" s="52"/>
      <c r="AZ108" s="52"/>
      <c r="BA108" s="52"/>
      <c r="BB108" s="52"/>
      <c r="BC108" s="25" t="str">
        <f t="shared" si="9"/>
        <v/>
      </c>
      <c r="BD108" s="25" t="str">
        <f t="shared" si="10"/>
        <v/>
      </c>
      <c r="BE108" s="25" t="str">
        <f t="shared" si="11"/>
        <v/>
      </c>
      <c r="BF108" s="25" t="str">
        <f>IF($U108="","",IFERROR(INDEX(Referències!$F$5:$F$9,MATCH(IF(I108="",$U108,IFERROR(INDEX(Referències!$D$5:$D$9,SUMPRODUCT(MAX((($I$5:$I$504=I108)*($I$5:$I$504&lt;&gt;""))*(IFERROR(MATCH($U$5:$U$504,Referències!$D$5:$D$9,0),0))))),$U108)),Referències!$D$5:$D$9,0)),""))</f>
        <v/>
      </c>
      <c r="BG108" s="25" t="str">
        <f>IF($U108="","",IFERROR(INDEX(Referències!$G$5:$G$9,MATCH(IF(I108="",$U108,IFERROR(INDEX(Referències!$D$5:$D$9,SUMPRODUCT(MAX((($I$5:$I$504=I108)*($I$5:$I$504&lt;&gt;""))*(IFERROR(MATCH($U$5:$U$504,Referències!$D$5:$D$9,0),0))))),$U108)),Referències!$D$5:$D$9,0)),""))</f>
        <v/>
      </c>
      <c r="BH108" s="25" t="str">
        <f>IF($U108="","",IFERROR(INDEX(Referències!$H$5:$H$9,MATCH(IF(I108="",$U108,IFERROR(INDEX(Referències!$D$5:$D$9,SUMPRODUCT(MAX((($I$5:$I$504=I108)*($I$5:$I$504&lt;&gt;""))*(IFERROR(MATCH($U$5:$U$504,Referències!$D$5:$D$9,0),0))))),$U108)),Referències!$D$5:$D$9,0)),""))</f>
        <v/>
      </c>
      <c r="BI108" s="18" t="str">
        <f t="shared" si="12"/>
        <v/>
      </c>
      <c r="BJ108" s="26" t="str">
        <f t="shared" si="13"/>
        <v/>
      </c>
      <c r="BK108" s="52"/>
      <c r="BL108" s="27"/>
    </row>
    <row r="109" spans="1:64" x14ac:dyDescent="0.25">
      <c r="A109" s="27"/>
      <c r="B109" s="27"/>
      <c r="C109" s="27"/>
      <c r="D109" s="27"/>
      <c r="E109" s="53"/>
      <c r="F109" s="28"/>
      <c r="G109" s="27"/>
      <c r="H109" s="52"/>
      <c r="I109" s="28"/>
      <c r="J109" s="27"/>
      <c r="K109" s="28"/>
      <c r="L109" s="28"/>
      <c r="M109" s="28"/>
      <c r="N109" s="52"/>
      <c r="O109" s="18" t="str">
        <f t="shared" si="7"/>
        <v/>
      </c>
      <c r="P109" s="29"/>
      <c r="Q109" s="30"/>
      <c r="R109" s="31"/>
      <c r="S109" s="32"/>
      <c r="T109" s="33"/>
      <c r="U109" s="18" t="str">
        <f t="shared" si="8"/>
        <v/>
      </c>
      <c r="V109" s="28"/>
      <c r="W109" s="51"/>
      <c r="X109" s="52"/>
      <c r="Y109" s="53"/>
      <c r="Z109" s="52"/>
      <c r="AA109" s="53"/>
      <c r="AB109" s="53"/>
      <c r="AC109" s="52"/>
      <c r="AD109" s="53"/>
      <c r="AE109" s="53"/>
      <c r="AF109" s="52"/>
      <c r="AG109" s="53"/>
      <c r="AH109" s="52"/>
      <c r="AI109" s="53"/>
      <c r="AJ109" s="53"/>
      <c r="AK109" s="54"/>
      <c r="AL109" s="52"/>
      <c r="AM109" s="52"/>
      <c r="AN109" s="52"/>
      <c r="AO109" s="52"/>
      <c r="AP109" s="52"/>
      <c r="AQ109" s="55"/>
      <c r="AR109" s="52"/>
      <c r="AS109" s="52"/>
      <c r="AT109" s="52"/>
      <c r="AU109" s="52"/>
      <c r="AV109" s="52"/>
      <c r="AW109" s="56"/>
      <c r="AX109" s="52"/>
      <c r="AY109" s="52"/>
      <c r="AZ109" s="52"/>
      <c r="BA109" s="52"/>
      <c r="BB109" s="52"/>
      <c r="BC109" s="25" t="str">
        <f t="shared" si="9"/>
        <v/>
      </c>
      <c r="BD109" s="25" t="str">
        <f t="shared" si="10"/>
        <v/>
      </c>
      <c r="BE109" s="25" t="str">
        <f t="shared" si="11"/>
        <v/>
      </c>
      <c r="BF109" s="25" t="str">
        <f>IF($U109="","",IFERROR(INDEX(Referències!$F$5:$F$9,MATCH(IF(I109="",$U109,IFERROR(INDEX(Referències!$D$5:$D$9,SUMPRODUCT(MAX((($I$5:$I$504=I109)*($I$5:$I$504&lt;&gt;""))*(IFERROR(MATCH($U$5:$U$504,Referències!$D$5:$D$9,0),0))))),$U109)),Referències!$D$5:$D$9,0)),""))</f>
        <v/>
      </c>
      <c r="BG109" s="25" t="str">
        <f>IF($U109="","",IFERROR(INDEX(Referències!$G$5:$G$9,MATCH(IF(I109="",$U109,IFERROR(INDEX(Referències!$D$5:$D$9,SUMPRODUCT(MAX((($I$5:$I$504=I109)*($I$5:$I$504&lt;&gt;""))*(IFERROR(MATCH($U$5:$U$504,Referències!$D$5:$D$9,0),0))))),$U109)),Referències!$D$5:$D$9,0)),""))</f>
        <v/>
      </c>
      <c r="BH109" s="25" t="str">
        <f>IF($U109="","",IFERROR(INDEX(Referències!$H$5:$H$9,MATCH(IF(I109="",$U109,IFERROR(INDEX(Referències!$D$5:$D$9,SUMPRODUCT(MAX((($I$5:$I$504=I109)*($I$5:$I$504&lt;&gt;""))*(IFERROR(MATCH($U$5:$U$504,Referències!$D$5:$D$9,0),0))))),$U109)),Referències!$D$5:$D$9,0)),""))</f>
        <v/>
      </c>
      <c r="BI109" s="18" t="str">
        <f t="shared" si="12"/>
        <v/>
      </c>
      <c r="BJ109" s="26" t="str">
        <f t="shared" si="13"/>
        <v/>
      </c>
      <c r="BK109" s="52"/>
      <c r="BL109" s="27"/>
    </row>
    <row r="110" spans="1:64" x14ac:dyDescent="0.25">
      <c r="A110" s="27"/>
      <c r="B110" s="27"/>
      <c r="C110" s="27"/>
      <c r="D110" s="27"/>
      <c r="E110" s="53"/>
      <c r="F110" s="28"/>
      <c r="G110" s="27"/>
      <c r="H110" s="52"/>
      <c r="I110" s="28"/>
      <c r="J110" s="27"/>
      <c r="K110" s="28"/>
      <c r="L110" s="28"/>
      <c r="M110" s="28"/>
      <c r="N110" s="52"/>
      <c r="O110" s="18" t="str">
        <f t="shared" si="7"/>
        <v/>
      </c>
      <c r="P110" s="29"/>
      <c r="Q110" s="30"/>
      <c r="R110" s="31"/>
      <c r="S110" s="32"/>
      <c r="T110" s="33"/>
      <c r="U110" s="18" t="str">
        <f t="shared" si="8"/>
        <v/>
      </c>
      <c r="V110" s="28"/>
      <c r="W110" s="51"/>
      <c r="X110" s="52"/>
      <c r="Y110" s="53"/>
      <c r="Z110" s="52"/>
      <c r="AA110" s="53"/>
      <c r="AB110" s="53"/>
      <c r="AC110" s="52"/>
      <c r="AD110" s="53"/>
      <c r="AE110" s="53"/>
      <c r="AF110" s="52"/>
      <c r="AG110" s="53"/>
      <c r="AH110" s="52"/>
      <c r="AI110" s="53"/>
      <c r="AJ110" s="53"/>
      <c r="AK110" s="54"/>
      <c r="AL110" s="52"/>
      <c r="AM110" s="52"/>
      <c r="AN110" s="52"/>
      <c r="AO110" s="52"/>
      <c r="AP110" s="52"/>
      <c r="AQ110" s="55"/>
      <c r="AR110" s="52"/>
      <c r="AS110" s="52"/>
      <c r="AT110" s="52"/>
      <c r="AU110" s="52"/>
      <c r="AV110" s="52"/>
      <c r="AW110" s="56"/>
      <c r="AX110" s="52"/>
      <c r="AY110" s="52"/>
      <c r="AZ110" s="52"/>
      <c r="BA110" s="52"/>
      <c r="BB110" s="52"/>
      <c r="BC110" s="25" t="str">
        <f t="shared" si="9"/>
        <v/>
      </c>
      <c r="BD110" s="25" t="str">
        <f t="shared" si="10"/>
        <v/>
      </c>
      <c r="BE110" s="25" t="str">
        <f t="shared" si="11"/>
        <v/>
      </c>
      <c r="BF110" s="25" t="str">
        <f>IF($U110="","",IFERROR(INDEX(Referències!$F$5:$F$9,MATCH(IF(I110="",$U110,IFERROR(INDEX(Referències!$D$5:$D$9,SUMPRODUCT(MAX((($I$5:$I$504=I110)*($I$5:$I$504&lt;&gt;""))*(IFERROR(MATCH($U$5:$U$504,Referències!$D$5:$D$9,0),0))))),$U110)),Referències!$D$5:$D$9,0)),""))</f>
        <v/>
      </c>
      <c r="BG110" s="25" t="str">
        <f>IF($U110="","",IFERROR(INDEX(Referències!$G$5:$G$9,MATCH(IF(I110="",$U110,IFERROR(INDEX(Referències!$D$5:$D$9,SUMPRODUCT(MAX((($I$5:$I$504=I110)*($I$5:$I$504&lt;&gt;""))*(IFERROR(MATCH($U$5:$U$504,Referències!$D$5:$D$9,0),0))))),$U110)),Referències!$D$5:$D$9,0)),""))</f>
        <v/>
      </c>
      <c r="BH110" s="25" t="str">
        <f>IF($U110="","",IFERROR(INDEX(Referències!$H$5:$H$9,MATCH(IF(I110="",$U110,IFERROR(INDEX(Referències!$D$5:$D$9,SUMPRODUCT(MAX((($I$5:$I$504=I110)*($I$5:$I$504&lt;&gt;""))*(IFERROR(MATCH($U$5:$U$504,Referències!$D$5:$D$9,0),0))))),$U110)),Referències!$D$5:$D$9,0)),""))</f>
        <v/>
      </c>
      <c r="BI110" s="18" t="str">
        <f t="shared" si="12"/>
        <v/>
      </c>
      <c r="BJ110" s="26" t="str">
        <f t="shared" si="13"/>
        <v/>
      </c>
      <c r="BK110" s="52"/>
      <c r="BL110" s="27"/>
    </row>
    <row r="111" spans="1:64" x14ac:dyDescent="0.25">
      <c r="A111" s="27"/>
      <c r="B111" s="27"/>
      <c r="C111" s="27"/>
      <c r="D111" s="27"/>
      <c r="E111" s="53"/>
      <c r="F111" s="28"/>
      <c r="G111" s="27"/>
      <c r="H111" s="52"/>
      <c r="I111" s="28"/>
      <c r="J111" s="27"/>
      <c r="K111" s="28"/>
      <c r="L111" s="28"/>
      <c r="M111" s="28"/>
      <c r="N111" s="52"/>
      <c r="O111" s="18" t="str">
        <f t="shared" si="7"/>
        <v/>
      </c>
      <c r="P111" s="29"/>
      <c r="Q111" s="30"/>
      <c r="R111" s="31"/>
      <c r="S111" s="32"/>
      <c r="T111" s="33"/>
      <c r="U111" s="18" t="str">
        <f t="shared" si="8"/>
        <v/>
      </c>
      <c r="V111" s="28"/>
      <c r="W111" s="51"/>
      <c r="X111" s="52"/>
      <c r="Y111" s="53"/>
      <c r="Z111" s="52"/>
      <c r="AA111" s="53"/>
      <c r="AB111" s="53"/>
      <c r="AC111" s="52"/>
      <c r="AD111" s="53"/>
      <c r="AE111" s="53"/>
      <c r="AF111" s="52"/>
      <c r="AG111" s="53"/>
      <c r="AH111" s="52"/>
      <c r="AI111" s="53"/>
      <c r="AJ111" s="53"/>
      <c r="AK111" s="54"/>
      <c r="AL111" s="52"/>
      <c r="AM111" s="52"/>
      <c r="AN111" s="52"/>
      <c r="AO111" s="52"/>
      <c r="AP111" s="52"/>
      <c r="AQ111" s="55"/>
      <c r="AR111" s="52"/>
      <c r="AS111" s="52"/>
      <c r="AT111" s="52"/>
      <c r="AU111" s="52"/>
      <c r="AV111" s="52"/>
      <c r="AW111" s="56"/>
      <c r="AX111" s="52"/>
      <c r="AY111" s="52"/>
      <c r="AZ111" s="52"/>
      <c r="BA111" s="52"/>
      <c r="BB111" s="52"/>
      <c r="BC111" s="25" t="str">
        <f t="shared" si="9"/>
        <v/>
      </c>
      <c r="BD111" s="25" t="str">
        <f t="shared" si="10"/>
        <v/>
      </c>
      <c r="BE111" s="25" t="str">
        <f t="shared" si="11"/>
        <v/>
      </c>
      <c r="BF111" s="25" t="str">
        <f>IF($U111="","",IFERROR(INDEX(Referències!$F$5:$F$9,MATCH(IF(I111="",$U111,IFERROR(INDEX(Referències!$D$5:$D$9,SUMPRODUCT(MAX((($I$5:$I$504=I111)*($I$5:$I$504&lt;&gt;""))*(IFERROR(MATCH($U$5:$U$504,Referències!$D$5:$D$9,0),0))))),$U111)),Referències!$D$5:$D$9,0)),""))</f>
        <v/>
      </c>
      <c r="BG111" s="25" t="str">
        <f>IF($U111="","",IFERROR(INDEX(Referències!$G$5:$G$9,MATCH(IF(I111="",$U111,IFERROR(INDEX(Referències!$D$5:$D$9,SUMPRODUCT(MAX((($I$5:$I$504=I111)*($I$5:$I$504&lt;&gt;""))*(IFERROR(MATCH($U$5:$U$504,Referències!$D$5:$D$9,0),0))))),$U111)),Referències!$D$5:$D$9,0)),""))</f>
        <v/>
      </c>
      <c r="BH111" s="25" t="str">
        <f>IF($U111="","",IFERROR(INDEX(Referències!$H$5:$H$9,MATCH(IF(I111="",$U111,IFERROR(INDEX(Referències!$D$5:$D$9,SUMPRODUCT(MAX((($I$5:$I$504=I111)*($I$5:$I$504&lt;&gt;""))*(IFERROR(MATCH($U$5:$U$504,Referències!$D$5:$D$9,0),0))))),$U111)),Referències!$D$5:$D$9,0)),""))</f>
        <v/>
      </c>
      <c r="BI111" s="18" t="str">
        <f t="shared" si="12"/>
        <v/>
      </c>
      <c r="BJ111" s="26" t="str">
        <f t="shared" si="13"/>
        <v/>
      </c>
      <c r="BK111" s="52"/>
      <c r="BL111" s="27"/>
    </row>
    <row r="112" spans="1:64" x14ac:dyDescent="0.25">
      <c r="A112" s="27"/>
      <c r="B112" s="27"/>
      <c r="C112" s="27"/>
      <c r="D112" s="27"/>
      <c r="E112" s="53"/>
      <c r="F112" s="28"/>
      <c r="G112" s="27"/>
      <c r="H112" s="52"/>
      <c r="I112" s="28"/>
      <c r="J112" s="27"/>
      <c r="K112" s="28"/>
      <c r="L112" s="28"/>
      <c r="M112" s="28"/>
      <c r="N112" s="52"/>
      <c r="O112" s="18" t="str">
        <f t="shared" si="7"/>
        <v/>
      </c>
      <c r="P112" s="29"/>
      <c r="Q112" s="30"/>
      <c r="R112" s="31"/>
      <c r="S112" s="32"/>
      <c r="T112" s="33"/>
      <c r="U112" s="18" t="str">
        <f t="shared" si="8"/>
        <v/>
      </c>
      <c r="V112" s="28"/>
      <c r="W112" s="51"/>
      <c r="X112" s="52"/>
      <c r="Y112" s="53"/>
      <c r="Z112" s="52"/>
      <c r="AA112" s="53"/>
      <c r="AB112" s="53"/>
      <c r="AC112" s="52"/>
      <c r="AD112" s="53"/>
      <c r="AE112" s="53"/>
      <c r="AF112" s="52"/>
      <c r="AG112" s="53"/>
      <c r="AH112" s="52"/>
      <c r="AI112" s="53"/>
      <c r="AJ112" s="53"/>
      <c r="AK112" s="54"/>
      <c r="AL112" s="52"/>
      <c r="AM112" s="52"/>
      <c r="AN112" s="52"/>
      <c r="AO112" s="52"/>
      <c r="AP112" s="52"/>
      <c r="AQ112" s="55"/>
      <c r="AR112" s="52"/>
      <c r="AS112" s="52"/>
      <c r="AT112" s="52"/>
      <c r="AU112" s="52"/>
      <c r="AV112" s="52"/>
      <c r="AW112" s="56"/>
      <c r="AX112" s="52"/>
      <c r="AY112" s="52"/>
      <c r="AZ112" s="52"/>
      <c r="BA112" s="52"/>
      <c r="BB112" s="52"/>
      <c r="BC112" s="25" t="str">
        <f t="shared" si="9"/>
        <v/>
      </c>
      <c r="BD112" s="25" t="str">
        <f t="shared" si="10"/>
        <v/>
      </c>
      <c r="BE112" s="25" t="str">
        <f t="shared" si="11"/>
        <v/>
      </c>
      <c r="BF112" s="25" t="str">
        <f>IF($U112="","",IFERROR(INDEX(Referències!$F$5:$F$9,MATCH(IF(I112="",$U112,IFERROR(INDEX(Referències!$D$5:$D$9,SUMPRODUCT(MAX((($I$5:$I$504=I112)*($I$5:$I$504&lt;&gt;""))*(IFERROR(MATCH($U$5:$U$504,Referències!$D$5:$D$9,0),0))))),$U112)),Referències!$D$5:$D$9,0)),""))</f>
        <v/>
      </c>
      <c r="BG112" s="25" t="str">
        <f>IF($U112="","",IFERROR(INDEX(Referències!$G$5:$G$9,MATCH(IF(I112="",$U112,IFERROR(INDEX(Referències!$D$5:$D$9,SUMPRODUCT(MAX((($I$5:$I$504=I112)*($I$5:$I$504&lt;&gt;""))*(IFERROR(MATCH($U$5:$U$504,Referències!$D$5:$D$9,0),0))))),$U112)),Referències!$D$5:$D$9,0)),""))</f>
        <v/>
      </c>
      <c r="BH112" s="25" t="str">
        <f>IF($U112="","",IFERROR(INDEX(Referències!$H$5:$H$9,MATCH(IF(I112="",$U112,IFERROR(INDEX(Referències!$D$5:$D$9,SUMPRODUCT(MAX((($I$5:$I$504=I112)*($I$5:$I$504&lt;&gt;""))*(IFERROR(MATCH($U$5:$U$504,Referències!$D$5:$D$9,0),0))))),$U112)),Referències!$D$5:$D$9,0)),""))</f>
        <v/>
      </c>
      <c r="BI112" s="18" t="str">
        <f t="shared" si="12"/>
        <v/>
      </c>
      <c r="BJ112" s="26" t="str">
        <f t="shared" si="13"/>
        <v/>
      </c>
      <c r="BK112" s="52"/>
      <c r="BL112" s="27"/>
    </row>
    <row r="113" spans="1:64" x14ac:dyDescent="0.25">
      <c r="A113" s="27"/>
      <c r="B113" s="27"/>
      <c r="C113" s="27"/>
      <c r="D113" s="27"/>
      <c r="E113" s="53"/>
      <c r="F113" s="28"/>
      <c r="G113" s="27"/>
      <c r="H113" s="52"/>
      <c r="I113" s="28"/>
      <c r="J113" s="27"/>
      <c r="K113" s="28"/>
      <c r="L113" s="28"/>
      <c r="M113" s="28"/>
      <c r="N113" s="52"/>
      <c r="O113" s="18" t="str">
        <f t="shared" si="7"/>
        <v/>
      </c>
      <c r="P113" s="29"/>
      <c r="Q113" s="30"/>
      <c r="R113" s="31"/>
      <c r="S113" s="32"/>
      <c r="T113" s="33"/>
      <c r="U113" s="18" t="str">
        <f t="shared" si="8"/>
        <v/>
      </c>
      <c r="V113" s="28"/>
      <c r="W113" s="51"/>
      <c r="X113" s="52"/>
      <c r="Y113" s="53"/>
      <c r="Z113" s="52"/>
      <c r="AA113" s="53"/>
      <c r="AB113" s="53"/>
      <c r="AC113" s="52"/>
      <c r="AD113" s="53"/>
      <c r="AE113" s="53"/>
      <c r="AF113" s="52"/>
      <c r="AG113" s="53"/>
      <c r="AH113" s="52"/>
      <c r="AI113" s="53"/>
      <c r="AJ113" s="53"/>
      <c r="AK113" s="54"/>
      <c r="AL113" s="52"/>
      <c r="AM113" s="52"/>
      <c r="AN113" s="52"/>
      <c r="AO113" s="52"/>
      <c r="AP113" s="52"/>
      <c r="AQ113" s="55"/>
      <c r="AR113" s="52"/>
      <c r="AS113" s="52"/>
      <c r="AT113" s="52"/>
      <c r="AU113" s="52"/>
      <c r="AV113" s="52"/>
      <c r="AW113" s="56"/>
      <c r="AX113" s="52"/>
      <c r="AY113" s="52"/>
      <c r="AZ113" s="52"/>
      <c r="BA113" s="52"/>
      <c r="BB113" s="52"/>
      <c r="BC113" s="25" t="str">
        <f t="shared" si="9"/>
        <v/>
      </c>
      <c r="BD113" s="25" t="str">
        <f t="shared" si="10"/>
        <v/>
      </c>
      <c r="BE113" s="25" t="str">
        <f t="shared" si="11"/>
        <v/>
      </c>
      <c r="BF113" s="25" t="str">
        <f>IF($U113="","",IFERROR(INDEX(Referències!$F$5:$F$9,MATCH(IF(I113="",$U113,IFERROR(INDEX(Referències!$D$5:$D$9,SUMPRODUCT(MAX((($I$5:$I$504=I113)*($I$5:$I$504&lt;&gt;""))*(IFERROR(MATCH($U$5:$U$504,Referències!$D$5:$D$9,0),0))))),$U113)),Referències!$D$5:$D$9,0)),""))</f>
        <v/>
      </c>
      <c r="BG113" s="25" t="str">
        <f>IF($U113="","",IFERROR(INDEX(Referències!$G$5:$G$9,MATCH(IF(I113="",$U113,IFERROR(INDEX(Referències!$D$5:$D$9,SUMPRODUCT(MAX((($I$5:$I$504=I113)*($I$5:$I$504&lt;&gt;""))*(IFERROR(MATCH($U$5:$U$504,Referències!$D$5:$D$9,0),0))))),$U113)),Referències!$D$5:$D$9,0)),""))</f>
        <v/>
      </c>
      <c r="BH113" s="25" t="str">
        <f>IF($U113="","",IFERROR(INDEX(Referències!$H$5:$H$9,MATCH(IF(I113="",$U113,IFERROR(INDEX(Referències!$D$5:$D$9,SUMPRODUCT(MAX((($I$5:$I$504=I113)*($I$5:$I$504&lt;&gt;""))*(IFERROR(MATCH($U$5:$U$504,Referències!$D$5:$D$9,0),0))))),$U113)),Referències!$D$5:$D$9,0)),""))</f>
        <v/>
      </c>
      <c r="BI113" s="18" t="str">
        <f t="shared" si="12"/>
        <v/>
      </c>
      <c r="BJ113" s="26" t="str">
        <f t="shared" si="13"/>
        <v/>
      </c>
      <c r="BK113" s="52"/>
      <c r="BL113" s="27"/>
    </row>
    <row r="114" spans="1:64" x14ac:dyDescent="0.25">
      <c r="A114" s="27"/>
      <c r="B114" s="27"/>
      <c r="C114" s="27"/>
      <c r="D114" s="27"/>
      <c r="E114" s="53"/>
      <c r="F114" s="28"/>
      <c r="G114" s="27"/>
      <c r="H114" s="52"/>
      <c r="I114" s="28"/>
      <c r="J114" s="27"/>
      <c r="K114" s="28"/>
      <c r="L114" s="28"/>
      <c r="M114" s="28"/>
      <c r="N114" s="52"/>
      <c r="O114" s="18" t="str">
        <f t="shared" si="7"/>
        <v/>
      </c>
      <c r="P114" s="29"/>
      <c r="Q114" s="30"/>
      <c r="R114" s="31"/>
      <c r="S114" s="32"/>
      <c r="T114" s="33"/>
      <c r="U114" s="18" t="str">
        <f t="shared" si="8"/>
        <v/>
      </c>
      <c r="V114" s="28"/>
      <c r="W114" s="51"/>
      <c r="X114" s="52"/>
      <c r="Y114" s="53"/>
      <c r="Z114" s="52"/>
      <c r="AA114" s="53"/>
      <c r="AB114" s="53"/>
      <c r="AC114" s="52"/>
      <c r="AD114" s="53"/>
      <c r="AE114" s="53"/>
      <c r="AF114" s="52"/>
      <c r="AG114" s="53"/>
      <c r="AH114" s="52"/>
      <c r="AI114" s="53"/>
      <c r="AJ114" s="53"/>
      <c r="AK114" s="54"/>
      <c r="AL114" s="52"/>
      <c r="AM114" s="52"/>
      <c r="AN114" s="52"/>
      <c r="AO114" s="52"/>
      <c r="AP114" s="52"/>
      <c r="AQ114" s="55"/>
      <c r="AR114" s="52"/>
      <c r="AS114" s="52"/>
      <c r="AT114" s="52"/>
      <c r="AU114" s="52"/>
      <c r="AV114" s="52"/>
      <c r="AW114" s="56"/>
      <c r="AX114" s="52"/>
      <c r="AY114" s="52"/>
      <c r="AZ114" s="52"/>
      <c r="BA114" s="52"/>
      <c r="BB114" s="52"/>
      <c r="BC114" s="25" t="str">
        <f t="shared" si="9"/>
        <v/>
      </c>
      <c r="BD114" s="25" t="str">
        <f t="shared" si="10"/>
        <v/>
      </c>
      <c r="BE114" s="25" t="str">
        <f t="shared" si="11"/>
        <v/>
      </c>
      <c r="BF114" s="25" t="str">
        <f>IF($U114="","",IFERROR(INDEX(Referències!$F$5:$F$9,MATCH(IF(I114="",$U114,IFERROR(INDEX(Referències!$D$5:$D$9,SUMPRODUCT(MAX((($I$5:$I$504=I114)*($I$5:$I$504&lt;&gt;""))*(IFERROR(MATCH($U$5:$U$504,Referències!$D$5:$D$9,0),0))))),$U114)),Referències!$D$5:$D$9,0)),""))</f>
        <v/>
      </c>
      <c r="BG114" s="25" t="str">
        <f>IF($U114="","",IFERROR(INDEX(Referències!$G$5:$G$9,MATCH(IF(I114="",$U114,IFERROR(INDEX(Referències!$D$5:$D$9,SUMPRODUCT(MAX((($I$5:$I$504=I114)*($I$5:$I$504&lt;&gt;""))*(IFERROR(MATCH($U$5:$U$504,Referències!$D$5:$D$9,0),0))))),$U114)),Referències!$D$5:$D$9,0)),""))</f>
        <v/>
      </c>
      <c r="BH114" s="25" t="str">
        <f>IF($U114="","",IFERROR(INDEX(Referències!$H$5:$H$9,MATCH(IF(I114="",$U114,IFERROR(INDEX(Referències!$D$5:$D$9,SUMPRODUCT(MAX((($I$5:$I$504=I114)*($I$5:$I$504&lt;&gt;""))*(IFERROR(MATCH($U$5:$U$504,Referències!$D$5:$D$9,0),0))))),$U114)),Referències!$D$5:$D$9,0)),""))</f>
        <v/>
      </c>
      <c r="BI114" s="18" t="str">
        <f t="shared" si="12"/>
        <v/>
      </c>
      <c r="BJ114" s="26" t="str">
        <f t="shared" si="13"/>
        <v/>
      </c>
      <c r="BK114" s="52"/>
      <c r="BL114" s="27"/>
    </row>
    <row r="115" spans="1:64" x14ac:dyDescent="0.25">
      <c r="A115" s="27"/>
      <c r="B115" s="27"/>
      <c r="C115" s="27"/>
      <c r="D115" s="27"/>
      <c r="E115" s="53"/>
      <c r="F115" s="28"/>
      <c r="G115" s="27"/>
      <c r="H115" s="52"/>
      <c r="I115" s="28"/>
      <c r="J115" s="27"/>
      <c r="K115" s="28"/>
      <c r="L115" s="28"/>
      <c r="M115" s="28"/>
      <c r="N115" s="52"/>
      <c r="O115" s="18" t="str">
        <f t="shared" si="7"/>
        <v/>
      </c>
      <c r="P115" s="29"/>
      <c r="Q115" s="30"/>
      <c r="R115" s="31"/>
      <c r="S115" s="32"/>
      <c r="T115" s="33"/>
      <c r="U115" s="18" t="str">
        <f t="shared" si="8"/>
        <v/>
      </c>
      <c r="V115" s="28"/>
      <c r="W115" s="51"/>
      <c r="X115" s="52"/>
      <c r="Y115" s="53"/>
      <c r="Z115" s="52"/>
      <c r="AA115" s="53"/>
      <c r="AB115" s="53"/>
      <c r="AC115" s="52"/>
      <c r="AD115" s="53"/>
      <c r="AE115" s="53"/>
      <c r="AF115" s="52"/>
      <c r="AG115" s="53"/>
      <c r="AH115" s="52"/>
      <c r="AI115" s="53"/>
      <c r="AJ115" s="53"/>
      <c r="AK115" s="54"/>
      <c r="AL115" s="52"/>
      <c r="AM115" s="52"/>
      <c r="AN115" s="52"/>
      <c r="AO115" s="52"/>
      <c r="AP115" s="52"/>
      <c r="AQ115" s="55"/>
      <c r="AR115" s="52"/>
      <c r="AS115" s="52"/>
      <c r="AT115" s="52"/>
      <c r="AU115" s="52"/>
      <c r="AV115" s="52"/>
      <c r="AW115" s="56"/>
      <c r="AX115" s="52"/>
      <c r="AY115" s="52"/>
      <c r="AZ115" s="52"/>
      <c r="BA115" s="52"/>
      <c r="BB115" s="52"/>
      <c r="BC115" s="25" t="str">
        <f t="shared" si="9"/>
        <v/>
      </c>
      <c r="BD115" s="25" t="str">
        <f t="shared" si="10"/>
        <v/>
      </c>
      <c r="BE115" s="25" t="str">
        <f t="shared" si="11"/>
        <v/>
      </c>
      <c r="BF115" s="25" t="str">
        <f>IF($U115="","",IFERROR(INDEX(Referències!$F$5:$F$9,MATCH(IF(I115="",$U115,IFERROR(INDEX(Referències!$D$5:$D$9,SUMPRODUCT(MAX((($I$5:$I$504=I115)*($I$5:$I$504&lt;&gt;""))*(IFERROR(MATCH($U$5:$U$504,Referències!$D$5:$D$9,0),0))))),$U115)),Referències!$D$5:$D$9,0)),""))</f>
        <v/>
      </c>
      <c r="BG115" s="25" t="str">
        <f>IF($U115="","",IFERROR(INDEX(Referències!$G$5:$G$9,MATCH(IF(I115="",$U115,IFERROR(INDEX(Referències!$D$5:$D$9,SUMPRODUCT(MAX((($I$5:$I$504=I115)*($I$5:$I$504&lt;&gt;""))*(IFERROR(MATCH($U$5:$U$504,Referències!$D$5:$D$9,0),0))))),$U115)),Referències!$D$5:$D$9,0)),""))</f>
        <v/>
      </c>
      <c r="BH115" s="25" t="str">
        <f>IF($U115="","",IFERROR(INDEX(Referències!$H$5:$H$9,MATCH(IF(I115="",$U115,IFERROR(INDEX(Referències!$D$5:$D$9,SUMPRODUCT(MAX((($I$5:$I$504=I115)*($I$5:$I$504&lt;&gt;""))*(IFERROR(MATCH($U$5:$U$504,Referències!$D$5:$D$9,0),0))))),$U115)),Referències!$D$5:$D$9,0)),""))</f>
        <v/>
      </c>
      <c r="BI115" s="18" t="str">
        <f t="shared" si="12"/>
        <v/>
      </c>
      <c r="BJ115" s="26" t="str">
        <f t="shared" si="13"/>
        <v/>
      </c>
      <c r="BK115" s="52"/>
      <c r="BL115" s="27"/>
    </row>
    <row r="116" spans="1:64" x14ac:dyDescent="0.25">
      <c r="A116" s="27"/>
      <c r="B116" s="27"/>
      <c r="C116" s="27"/>
      <c r="D116" s="27"/>
      <c r="E116" s="53"/>
      <c r="F116" s="28"/>
      <c r="G116" s="27"/>
      <c r="H116" s="52"/>
      <c r="I116" s="28"/>
      <c r="J116" s="27"/>
      <c r="K116" s="28"/>
      <c r="L116" s="28"/>
      <c r="M116" s="28"/>
      <c r="N116" s="52"/>
      <c r="O116" s="18" t="str">
        <f t="shared" si="7"/>
        <v/>
      </c>
      <c r="P116" s="29"/>
      <c r="Q116" s="30"/>
      <c r="R116" s="31"/>
      <c r="S116" s="32"/>
      <c r="T116" s="33"/>
      <c r="U116" s="18" t="str">
        <f t="shared" si="8"/>
        <v/>
      </c>
      <c r="V116" s="28"/>
      <c r="W116" s="51"/>
      <c r="X116" s="52"/>
      <c r="Y116" s="53"/>
      <c r="Z116" s="52"/>
      <c r="AA116" s="53"/>
      <c r="AB116" s="53"/>
      <c r="AC116" s="52"/>
      <c r="AD116" s="53"/>
      <c r="AE116" s="53"/>
      <c r="AF116" s="52"/>
      <c r="AG116" s="53"/>
      <c r="AH116" s="52"/>
      <c r="AI116" s="53"/>
      <c r="AJ116" s="53"/>
      <c r="AK116" s="54"/>
      <c r="AL116" s="52"/>
      <c r="AM116" s="52"/>
      <c r="AN116" s="52"/>
      <c r="AO116" s="52"/>
      <c r="AP116" s="52"/>
      <c r="AQ116" s="55"/>
      <c r="AR116" s="52"/>
      <c r="AS116" s="52"/>
      <c r="AT116" s="52"/>
      <c r="AU116" s="52"/>
      <c r="AV116" s="52"/>
      <c r="AW116" s="56"/>
      <c r="AX116" s="52"/>
      <c r="AY116" s="52"/>
      <c r="AZ116" s="52"/>
      <c r="BA116" s="52"/>
      <c r="BB116" s="52"/>
      <c r="BC116" s="25" t="str">
        <f t="shared" si="9"/>
        <v/>
      </c>
      <c r="BD116" s="25" t="str">
        <f t="shared" si="10"/>
        <v/>
      </c>
      <c r="BE116" s="25" t="str">
        <f t="shared" si="11"/>
        <v/>
      </c>
      <c r="BF116" s="25" t="str">
        <f>IF($U116="","",IFERROR(INDEX(Referències!$F$5:$F$9,MATCH(IF(I116="",$U116,IFERROR(INDEX(Referències!$D$5:$D$9,SUMPRODUCT(MAX((($I$5:$I$504=I116)*($I$5:$I$504&lt;&gt;""))*(IFERROR(MATCH($U$5:$U$504,Referències!$D$5:$D$9,0),0))))),$U116)),Referències!$D$5:$D$9,0)),""))</f>
        <v/>
      </c>
      <c r="BG116" s="25" t="str">
        <f>IF($U116="","",IFERROR(INDEX(Referències!$G$5:$G$9,MATCH(IF(I116="",$U116,IFERROR(INDEX(Referències!$D$5:$D$9,SUMPRODUCT(MAX((($I$5:$I$504=I116)*($I$5:$I$504&lt;&gt;""))*(IFERROR(MATCH($U$5:$U$504,Referències!$D$5:$D$9,0),0))))),$U116)),Referències!$D$5:$D$9,0)),""))</f>
        <v/>
      </c>
      <c r="BH116" s="25" t="str">
        <f>IF($U116="","",IFERROR(INDEX(Referències!$H$5:$H$9,MATCH(IF(I116="",$U116,IFERROR(INDEX(Referències!$D$5:$D$9,SUMPRODUCT(MAX((($I$5:$I$504=I116)*($I$5:$I$504&lt;&gt;""))*(IFERROR(MATCH($U$5:$U$504,Referències!$D$5:$D$9,0),0))))),$U116)),Referències!$D$5:$D$9,0)),""))</f>
        <v/>
      </c>
      <c r="BI116" s="18" t="str">
        <f t="shared" si="12"/>
        <v/>
      </c>
      <c r="BJ116" s="26" t="str">
        <f t="shared" si="13"/>
        <v/>
      </c>
      <c r="BK116" s="52"/>
      <c r="BL116" s="27"/>
    </row>
    <row r="117" spans="1:64" x14ac:dyDescent="0.25">
      <c r="A117" s="27"/>
      <c r="B117" s="27"/>
      <c r="C117" s="27"/>
      <c r="D117" s="27"/>
      <c r="E117" s="53"/>
      <c r="F117" s="28"/>
      <c r="G117" s="27"/>
      <c r="H117" s="52"/>
      <c r="I117" s="28"/>
      <c r="J117" s="27"/>
      <c r="K117" s="28"/>
      <c r="L117" s="28"/>
      <c r="M117" s="28"/>
      <c r="N117" s="52"/>
      <c r="O117" s="18" t="str">
        <f t="shared" si="7"/>
        <v/>
      </c>
      <c r="P117" s="29"/>
      <c r="Q117" s="30"/>
      <c r="R117" s="31"/>
      <c r="S117" s="32"/>
      <c r="T117" s="33"/>
      <c r="U117" s="18" t="str">
        <f t="shared" si="8"/>
        <v/>
      </c>
      <c r="V117" s="28"/>
      <c r="W117" s="51"/>
      <c r="X117" s="52"/>
      <c r="Y117" s="53"/>
      <c r="Z117" s="52"/>
      <c r="AA117" s="53"/>
      <c r="AB117" s="53"/>
      <c r="AC117" s="52"/>
      <c r="AD117" s="53"/>
      <c r="AE117" s="53"/>
      <c r="AF117" s="52"/>
      <c r="AG117" s="53"/>
      <c r="AH117" s="52"/>
      <c r="AI117" s="53"/>
      <c r="AJ117" s="53"/>
      <c r="AK117" s="54"/>
      <c r="AL117" s="52"/>
      <c r="AM117" s="52"/>
      <c r="AN117" s="52"/>
      <c r="AO117" s="52"/>
      <c r="AP117" s="52"/>
      <c r="AQ117" s="55"/>
      <c r="AR117" s="52"/>
      <c r="AS117" s="52"/>
      <c r="AT117" s="52"/>
      <c r="AU117" s="52"/>
      <c r="AV117" s="52"/>
      <c r="AW117" s="56"/>
      <c r="AX117" s="52"/>
      <c r="AY117" s="52"/>
      <c r="AZ117" s="52"/>
      <c r="BA117" s="52"/>
      <c r="BB117" s="52"/>
      <c r="BC117" s="25" t="str">
        <f t="shared" si="9"/>
        <v/>
      </c>
      <c r="BD117" s="25" t="str">
        <f t="shared" si="10"/>
        <v/>
      </c>
      <c r="BE117" s="25" t="str">
        <f t="shared" si="11"/>
        <v/>
      </c>
      <c r="BF117" s="25" t="str">
        <f>IF($U117="","",IFERROR(INDEX(Referències!$F$5:$F$9,MATCH(IF(I117="",$U117,IFERROR(INDEX(Referències!$D$5:$D$9,SUMPRODUCT(MAX((($I$5:$I$504=I117)*($I$5:$I$504&lt;&gt;""))*(IFERROR(MATCH($U$5:$U$504,Referències!$D$5:$D$9,0),0))))),$U117)),Referències!$D$5:$D$9,0)),""))</f>
        <v/>
      </c>
      <c r="BG117" s="25" t="str">
        <f>IF($U117="","",IFERROR(INDEX(Referències!$G$5:$G$9,MATCH(IF(I117="",$U117,IFERROR(INDEX(Referències!$D$5:$D$9,SUMPRODUCT(MAX((($I$5:$I$504=I117)*($I$5:$I$504&lt;&gt;""))*(IFERROR(MATCH($U$5:$U$504,Referències!$D$5:$D$9,0),0))))),$U117)),Referències!$D$5:$D$9,0)),""))</f>
        <v/>
      </c>
      <c r="BH117" s="25" t="str">
        <f>IF($U117="","",IFERROR(INDEX(Referències!$H$5:$H$9,MATCH(IF(I117="",$U117,IFERROR(INDEX(Referències!$D$5:$D$9,SUMPRODUCT(MAX((($I$5:$I$504=I117)*($I$5:$I$504&lt;&gt;""))*(IFERROR(MATCH($U$5:$U$504,Referències!$D$5:$D$9,0),0))))),$U117)),Referències!$D$5:$D$9,0)),""))</f>
        <v/>
      </c>
      <c r="BI117" s="18" t="str">
        <f t="shared" si="12"/>
        <v/>
      </c>
      <c r="BJ117" s="26" t="str">
        <f t="shared" si="13"/>
        <v/>
      </c>
      <c r="BK117" s="52"/>
      <c r="BL117" s="27"/>
    </row>
    <row r="118" spans="1:64" x14ac:dyDescent="0.25">
      <c r="A118" s="27"/>
      <c r="B118" s="27"/>
      <c r="C118" s="27"/>
      <c r="D118" s="27"/>
      <c r="E118" s="53"/>
      <c r="F118" s="28"/>
      <c r="G118" s="27"/>
      <c r="H118" s="52"/>
      <c r="I118" s="28"/>
      <c r="J118" s="27"/>
      <c r="K118" s="28"/>
      <c r="L118" s="28"/>
      <c r="M118" s="28"/>
      <c r="N118" s="52"/>
      <c r="O118" s="18" t="str">
        <f t="shared" si="7"/>
        <v/>
      </c>
      <c r="P118" s="29"/>
      <c r="Q118" s="30"/>
      <c r="R118" s="31"/>
      <c r="S118" s="32"/>
      <c r="T118" s="33"/>
      <c r="U118" s="18" t="str">
        <f t="shared" si="8"/>
        <v/>
      </c>
      <c r="V118" s="28"/>
      <c r="W118" s="51"/>
      <c r="X118" s="52"/>
      <c r="Y118" s="53"/>
      <c r="Z118" s="52"/>
      <c r="AA118" s="53"/>
      <c r="AB118" s="53"/>
      <c r="AC118" s="52"/>
      <c r="AD118" s="53"/>
      <c r="AE118" s="53"/>
      <c r="AF118" s="52"/>
      <c r="AG118" s="53"/>
      <c r="AH118" s="52"/>
      <c r="AI118" s="53"/>
      <c r="AJ118" s="53"/>
      <c r="AK118" s="54"/>
      <c r="AL118" s="52"/>
      <c r="AM118" s="52"/>
      <c r="AN118" s="52"/>
      <c r="AO118" s="52"/>
      <c r="AP118" s="52"/>
      <c r="AQ118" s="55"/>
      <c r="AR118" s="52"/>
      <c r="AS118" s="52"/>
      <c r="AT118" s="52"/>
      <c r="AU118" s="52"/>
      <c r="AV118" s="52"/>
      <c r="AW118" s="56"/>
      <c r="AX118" s="52"/>
      <c r="AY118" s="52"/>
      <c r="AZ118" s="52"/>
      <c r="BA118" s="52"/>
      <c r="BB118" s="52"/>
      <c r="BC118" s="25" t="str">
        <f t="shared" si="9"/>
        <v/>
      </c>
      <c r="BD118" s="25" t="str">
        <f t="shared" si="10"/>
        <v/>
      </c>
      <c r="BE118" s="25" t="str">
        <f t="shared" si="11"/>
        <v/>
      </c>
      <c r="BF118" s="25" t="str">
        <f>IF($U118="","",IFERROR(INDEX(Referències!$F$5:$F$9,MATCH(IF(I118="",$U118,IFERROR(INDEX(Referències!$D$5:$D$9,SUMPRODUCT(MAX((($I$5:$I$504=I118)*($I$5:$I$504&lt;&gt;""))*(IFERROR(MATCH($U$5:$U$504,Referències!$D$5:$D$9,0),0))))),$U118)),Referències!$D$5:$D$9,0)),""))</f>
        <v/>
      </c>
      <c r="BG118" s="25" t="str">
        <f>IF($U118="","",IFERROR(INDEX(Referències!$G$5:$G$9,MATCH(IF(I118="",$U118,IFERROR(INDEX(Referències!$D$5:$D$9,SUMPRODUCT(MAX((($I$5:$I$504=I118)*($I$5:$I$504&lt;&gt;""))*(IFERROR(MATCH($U$5:$U$504,Referències!$D$5:$D$9,0),0))))),$U118)),Referències!$D$5:$D$9,0)),""))</f>
        <v/>
      </c>
      <c r="BH118" s="25" t="str">
        <f>IF($U118="","",IFERROR(INDEX(Referències!$H$5:$H$9,MATCH(IF(I118="",$U118,IFERROR(INDEX(Referències!$D$5:$D$9,SUMPRODUCT(MAX((($I$5:$I$504=I118)*($I$5:$I$504&lt;&gt;""))*(IFERROR(MATCH($U$5:$U$504,Referències!$D$5:$D$9,0),0))))),$U118)),Referències!$D$5:$D$9,0)),""))</f>
        <v/>
      </c>
      <c r="BI118" s="18" t="str">
        <f t="shared" si="12"/>
        <v/>
      </c>
      <c r="BJ118" s="26" t="str">
        <f t="shared" si="13"/>
        <v/>
      </c>
      <c r="BK118" s="52"/>
      <c r="BL118" s="27"/>
    </row>
    <row r="119" spans="1:64" x14ac:dyDescent="0.25">
      <c r="A119" s="27"/>
      <c r="B119" s="27"/>
      <c r="C119" s="27"/>
      <c r="D119" s="27"/>
      <c r="E119" s="53"/>
      <c r="F119" s="28"/>
      <c r="G119" s="27"/>
      <c r="H119" s="52"/>
      <c r="I119" s="28"/>
      <c r="J119" s="27"/>
      <c r="K119" s="28"/>
      <c r="L119" s="28"/>
      <c r="M119" s="28"/>
      <c r="N119" s="52"/>
      <c r="O119" s="18" t="str">
        <f t="shared" si="7"/>
        <v/>
      </c>
      <c r="P119" s="29"/>
      <c r="Q119" s="30"/>
      <c r="R119" s="31"/>
      <c r="S119" s="32"/>
      <c r="T119" s="33"/>
      <c r="U119" s="18" t="str">
        <f t="shared" si="8"/>
        <v/>
      </c>
      <c r="V119" s="28"/>
      <c r="W119" s="51"/>
      <c r="X119" s="52"/>
      <c r="Y119" s="53"/>
      <c r="Z119" s="52"/>
      <c r="AA119" s="53"/>
      <c r="AB119" s="53"/>
      <c r="AC119" s="52"/>
      <c r="AD119" s="53"/>
      <c r="AE119" s="53"/>
      <c r="AF119" s="52"/>
      <c r="AG119" s="53"/>
      <c r="AH119" s="52"/>
      <c r="AI119" s="53"/>
      <c r="AJ119" s="53"/>
      <c r="AK119" s="54"/>
      <c r="AL119" s="52"/>
      <c r="AM119" s="52"/>
      <c r="AN119" s="52"/>
      <c r="AO119" s="52"/>
      <c r="AP119" s="52"/>
      <c r="AQ119" s="55"/>
      <c r="AR119" s="52"/>
      <c r="AS119" s="52"/>
      <c r="AT119" s="52"/>
      <c r="AU119" s="52"/>
      <c r="AV119" s="52"/>
      <c r="AW119" s="56"/>
      <c r="AX119" s="52"/>
      <c r="AY119" s="52"/>
      <c r="AZ119" s="52"/>
      <c r="BA119" s="52"/>
      <c r="BB119" s="52"/>
      <c r="BC119" s="25" t="str">
        <f t="shared" si="9"/>
        <v/>
      </c>
      <c r="BD119" s="25" t="str">
        <f t="shared" si="10"/>
        <v/>
      </c>
      <c r="BE119" s="25" t="str">
        <f t="shared" si="11"/>
        <v/>
      </c>
      <c r="BF119" s="25" t="str">
        <f>IF($U119="","",IFERROR(INDEX(Referències!$F$5:$F$9,MATCH(IF(I119="",$U119,IFERROR(INDEX(Referències!$D$5:$D$9,SUMPRODUCT(MAX((($I$5:$I$504=I119)*($I$5:$I$504&lt;&gt;""))*(IFERROR(MATCH($U$5:$U$504,Referències!$D$5:$D$9,0),0))))),$U119)),Referències!$D$5:$D$9,0)),""))</f>
        <v/>
      </c>
      <c r="BG119" s="25" t="str">
        <f>IF($U119="","",IFERROR(INDEX(Referències!$G$5:$G$9,MATCH(IF(I119="",$U119,IFERROR(INDEX(Referències!$D$5:$D$9,SUMPRODUCT(MAX((($I$5:$I$504=I119)*($I$5:$I$504&lt;&gt;""))*(IFERROR(MATCH($U$5:$U$504,Referències!$D$5:$D$9,0),0))))),$U119)),Referències!$D$5:$D$9,0)),""))</f>
        <v/>
      </c>
      <c r="BH119" s="25" t="str">
        <f>IF($U119="","",IFERROR(INDEX(Referències!$H$5:$H$9,MATCH(IF(I119="",$U119,IFERROR(INDEX(Referències!$D$5:$D$9,SUMPRODUCT(MAX((($I$5:$I$504=I119)*($I$5:$I$504&lt;&gt;""))*(IFERROR(MATCH($U$5:$U$504,Referències!$D$5:$D$9,0),0))))),$U119)),Referències!$D$5:$D$9,0)),""))</f>
        <v/>
      </c>
      <c r="BI119" s="18" t="str">
        <f t="shared" si="12"/>
        <v/>
      </c>
      <c r="BJ119" s="26" t="str">
        <f t="shared" si="13"/>
        <v/>
      </c>
      <c r="BK119" s="52"/>
      <c r="BL119" s="27"/>
    </row>
    <row r="120" spans="1:64" x14ac:dyDescent="0.25">
      <c r="A120" s="27"/>
      <c r="B120" s="27"/>
      <c r="C120" s="27"/>
      <c r="D120" s="27"/>
      <c r="E120" s="53"/>
      <c r="F120" s="28"/>
      <c r="G120" s="27"/>
      <c r="H120" s="52"/>
      <c r="I120" s="28"/>
      <c r="J120" s="27"/>
      <c r="K120" s="28"/>
      <c r="L120" s="28"/>
      <c r="M120" s="28"/>
      <c r="N120" s="52"/>
      <c r="O120" s="18" t="str">
        <f t="shared" si="7"/>
        <v/>
      </c>
      <c r="P120" s="29"/>
      <c r="Q120" s="30"/>
      <c r="R120" s="31"/>
      <c r="S120" s="32"/>
      <c r="T120" s="33"/>
      <c r="U120" s="18" t="str">
        <f t="shared" si="8"/>
        <v/>
      </c>
      <c r="V120" s="28"/>
      <c r="W120" s="51"/>
      <c r="X120" s="52"/>
      <c r="Y120" s="53"/>
      <c r="Z120" s="52"/>
      <c r="AA120" s="53"/>
      <c r="AB120" s="53"/>
      <c r="AC120" s="52"/>
      <c r="AD120" s="53"/>
      <c r="AE120" s="53"/>
      <c r="AF120" s="52"/>
      <c r="AG120" s="53"/>
      <c r="AH120" s="52"/>
      <c r="AI120" s="53"/>
      <c r="AJ120" s="53"/>
      <c r="AK120" s="54"/>
      <c r="AL120" s="52"/>
      <c r="AM120" s="52"/>
      <c r="AN120" s="52"/>
      <c r="AO120" s="52"/>
      <c r="AP120" s="52"/>
      <c r="AQ120" s="55"/>
      <c r="AR120" s="52"/>
      <c r="AS120" s="52"/>
      <c r="AT120" s="52"/>
      <c r="AU120" s="52"/>
      <c r="AV120" s="52"/>
      <c r="AW120" s="56"/>
      <c r="AX120" s="52"/>
      <c r="AY120" s="52"/>
      <c r="AZ120" s="52"/>
      <c r="BA120" s="52"/>
      <c r="BB120" s="52"/>
      <c r="BC120" s="25" t="str">
        <f t="shared" si="9"/>
        <v/>
      </c>
      <c r="BD120" s="25" t="str">
        <f t="shared" si="10"/>
        <v/>
      </c>
      <c r="BE120" s="25" t="str">
        <f t="shared" si="11"/>
        <v/>
      </c>
      <c r="BF120" s="25" t="str">
        <f>IF($U120="","",IFERROR(INDEX(Referències!$F$5:$F$9,MATCH(IF(I120="",$U120,IFERROR(INDEX(Referències!$D$5:$D$9,SUMPRODUCT(MAX((($I$5:$I$504=I120)*($I$5:$I$504&lt;&gt;""))*(IFERROR(MATCH($U$5:$U$504,Referències!$D$5:$D$9,0),0))))),$U120)),Referències!$D$5:$D$9,0)),""))</f>
        <v/>
      </c>
      <c r="BG120" s="25" t="str">
        <f>IF($U120="","",IFERROR(INDEX(Referències!$G$5:$G$9,MATCH(IF(I120="",$U120,IFERROR(INDEX(Referències!$D$5:$D$9,SUMPRODUCT(MAX((($I$5:$I$504=I120)*($I$5:$I$504&lt;&gt;""))*(IFERROR(MATCH($U$5:$U$504,Referències!$D$5:$D$9,0),0))))),$U120)),Referències!$D$5:$D$9,0)),""))</f>
        <v/>
      </c>
      <c r="BH120" s="25" t="str">
        <f>IF($U120="","",IFERROR(INDEX(Referències!$H$5:$H$9,MATCH(IF(I120="",$U120,IFERROR(INDEX(Referències!$D$5:$D$9,SUMPRODUCT(MAX((($I$5:$I$504=I120)*($I$5:$I$504&lt;&gt;""))*(IFERROR(MATCH($U$5:$U$504,Referències!$D$5:$D$9,0),0))))),$U120)),Referències!$D$5:$D$9,0)),""))</f>
        <v/>
      </c>
      <c r="BI120" s="18" t="str">
        <f t="shared" si="12"/>
        <v/>
      </c>
      <c r="BJ120" s="26" t="str">
        <f t="shared" si="13"/>
        <v/>
      </c>
      <c r="BK120" s="52"/>
      <c r="BL120" s="27"/>
    </row>
    <row r="121" spans="1:64" x14ac:dyDescent="0.25">
      <c r="A121" s="27"/>
      <c r="B121" s="27"/>
      <c r="C121" s="27"/>
      <c r="D121" s="27"/>
      <c r="E121" s="53"/>
      <c r="F121" s="28"/>
      <c r="G121" s="27"/>
      <c r="H121" s="52"/>
      <c r="I121" s="28"/>
      <c r="J121" s="27"/>
      <c r="K121" s="28"/>
      <c r="L121" s="28"/>
      <c r="M121" s="28"/>
      <c r="N121" s="52"/>
      <c r="O121" s="18" t="str">
        <f t="shared" si="7"/>
        <v/>
      </c>
      <c r="P121" s="29"/>
      <c r="Q121" s="30"/>
      <c r="R121" s="31"/>
      <c r="S121" s="32"/>
      <c r="T121" s="33"/>
      <c r="U121" s="18" t="str">
        <f t="shared" si="8"/>
        <v/>
      </c>
      <c r="V121" s="28"/>
      <c r="W121" s="51"/>
      <c r="X121" s="52"/>
      <c r="Y121" s="53"/>
      <c r="Z121" s="52"/>
      <c r="AA121" s="53"/>
      <c r="AB121" s="53"/>
      <c r="AC121" s="52"/>
      <c r="AD121" s="53"/>
      <c r="AE121" s="53"/>
      <c r="AF121" s="52"/>
      <c r="AG121" s="53"/>
      <c r="AH121" s="52"/>
      <c r="AI121" s="53"/>
      <c r="AJ121" s="53"/>
      <c r="AK121" s="54"/>
      <c r="AL121" s="52"/>
      <c r="AM121" s="52"/>
      <c r="AN121" s="52"/>
      <c r="AO121" s="52"/>
      <c r="AP121" s="52"/>
      <c r="AQ121" s="55"/>
      <c r="AR121" s="52"/>
      <c r="AS121" s="52"/>
      <c r="AT121" s="52"/>
      <c r="AU121" s="52"/>
      <c r="AV121" s="52"/>
      <c r="AW121" s="56"/>
      <c r="AX121" s="52"/>
      <c r="AY121" s="52"/>
      <c r="AZ121" s="52"/>
      <c r="BA121" s="52"/>
      <c r="BB121" s="52"/>
      <c r="BC121" s="25" t="str">
        <f t="shared" si="9"/>
        <v/>
      </c>
      <c r="BD121" s="25" t="str">
        <f t="shared" si="10"/>
        <v/>
      </c>
      <c r="BE121" s="25" t="str">
        <f t="shared" si="11"/>
        <v/>
      </c>
      <c r="BF121" s="25" t="str">
        <f>IF($U121="","",IFERROR(INDEX(Referències!$F$5:$F$9,MATCH(IF(I121="",$U121,IFERROR(INDEX(Referències!$D$5:$D$9,SUMPRODUCT(MAX((($I$5:$I$504=I121)*($I$5:$I$504&lt;&gt;""))*(IFERROR(MATCH($U$5:$U$504,Referències!$D$5:$D$9,0),0))))),$U121)),Referències!$D$5:$D$9,0)),""))</f>
        <v/>
      </c>
      <c r="BG121" s="25" t="str">
        <f>IF($U121="","",IFERROR(INDEX(Referències!$G$5:$G$9,MATCH(IF(I121="",$U121,IFERROR(INDEX(Referències!$D$5:$D$9,SUMPRODUCT(MAX((($I$5:$I$504=I121)*($I$5:$I$504&lt;&gt;""))*(IFERROR(MATCH($U$5:$U$504,Referències!$D$5:$D$9,0),0))))),$U121)),Referències!$D$5:$D$9,0)),""))</f>
        <v/>
      </c>
      <c r="BH121" s="25" t="str">
        <f>IF($U121="","",IFERROR(INDEX(Referències!$H$5:$H$9,MATCH(IF(I121="",$U121,IFERROR(INDEX(Referències!$D$5:$D$9,SUMPRODUCT(MAX((($I$5:$I$504=I121)*($I$5:$I$504&lt;&gt;""))*(IFERROR(MATCH($U$5:$U$504,Referències!$D$5:$D$9,0),0))))),$U121)),Referències!$D$5:$D$9,0)),""))</f>
        <v/>
      </c>
      <c r="BI121" s="18" t="str">
        <f t="shared" si="12"/>
        <v/>
      </c>
      <c r="BJ121" s="26" t="str">
        <f t="shared" si="13"/>
        <v/>
      </c>
      <c r="BK121" s="52"/>
      <c r="BL121" s="27"/>
    </row>
    <row r="122" spans="1:64" x14ac:dyDescent="0.25">
      <c r="A122" s="27"/>
      <c r="B122" s="27"/>
      <c r="C122" s="27"/>
      <c r="D122" s="27"/>
      <c r="E122" s="53"/>
      <c r="F122" s="28"/>
      <c r="G122" s="27"/>
      <c r="H122" s="52"/>
      <c r="I122" s="28"/>
      <c r="J122" s="27"/>
      <c r="K122" s="28"/>
      <c r="L122" s="28"/>
      <c r="M122" s="28"/>
      <c r="N122" s="52"/>
      <c r="O122" s="18" t="str">
        <f t="shared" si="7"/>
        <v/>
      </c>
      <c r="P122" s="29"/>
      <c r="Q122" s="30"/>
      <c r="R122" s="31"/>
      <c r="S122" s="32"/>
      <c r="T122" s="33"/>
      <c r="U122" s="18" t="str">
        <f t="shared" si="8"/>
        <v/>
      </c>
      <c r="V122" s="28"/>
      <c r="W122" s="51"/>
      <c r="X122" s="52"/>
      <c r="Y122" s="53"/>
      <c r="Z122" s="52"/>
      <c r="AA122" s="53"/>
      <c r="AB122" s="53"/>
      <c r="AC122" s="52"/>
      <c r="AD122" s="53"/>
      <c r="AE122" s="53"/>
      <c r="AF122" s="52"/>
      <c r="AG122" s="53"/>
      <c r="AH122" s="52"/>
      <c r="AI122" s="53"/>
      <c r="AJ122" s="53"/>
      <c r="AK122" s="54"/>
      <c r="AL122" s="52"/>
      <c r="AM122" s="52"/>
      <c r="AN122" s="52"/>
      <c r="AO122" s="52"/>
      <c r="AP122" s="52"/>
      <c r="AQ122" s="55"/>
      <c r="AR122" s="52"/>
      <c r="AS122" s="52"/>
      <c r="AT122" s="52"/>
      <c r="AU122" s="52"/>
      <c r="AV122" s="52"/>
      <c r="AW122" s="56"/>
      <c r="AX122" s="52"/>
      <c r="AY122" s="52"/>
      <c r="AZ122" s="52"/>
      <c r="BA122" s="52"/>
      <c r="BB122" s="52"/>
      <c r="BC122" s="25" t="str">
        <f t="shared" si="9"/>
        <v/>
      </c>
      <c r="BD122" s="25" t="str">
        <f t="shared" si="10"/>
        <v/>
      </c>
      <c r="BE122" s="25" t="str">
        <f t="shared" si="11"/>
        <v/>
      </c>
      <c r="BF122" s="25" t="str">
        <f>IF($U122="","",IFERROR(INDEX(Referències!$F$5:$F$9,MATCH(IF(I122="",$U122,IFERROR(INDEX(Referències!$D$5:$D$9,SUMPRODUCT(MAX((($I$5:$I$504=I122)*($I$5:$I$504&lt;&gt;""))*(IFERROR(MATCH($U$5:$U$504,Referències!$D$5:$D$9,0),0))))),$U122)),Referències!$D$5:$D$9,0)),""))</f>
        <v/>
      </c>
      <c r="BG122" s="25" t="str">
        <f>IF($U122="","",IFERROR(INDEX(Referències!$G$5:$G$9,MATCH(IF(I122="",$U122,IFERROR(INDEX(Referències!$D$5:$D$9,SUMPRODUCT(MAX((($I$5:$I$504=I122)*($I$5:$I$504&lt;&gt;""))*(IFERROR(MATCH($U$5:$U$504,Referències!$D$5:$D$9,0),0))))),$U122)),Referències!$D$5:$D$9,0)),""))</f>
        <v/>
      </c>
      <c r="BH122" s="25" t="str">
        <f>IF($U122="","",IFERROR(INDEX(Referències!$H$5:$H$9,MATCH(IF(I122="",$U122,IFERROR(INDEX(Referències!$D$5:$D$9,SUMPRODUCT(MAX((($I$5:$I$504=I122)*($I$5:$I$504&lt;&gt;""))*(IFERROR(MATCH($U$5:$U$504,Referències!$D$5:$D$9,0),0))))),$U122)),Referències!$D$5:$D$9,0)),""))</f>
        <v/>
      </c>
      <c r="BI122" s="18" t="str">
        <f t="shared" si="12"/>
        <v/>
      </c>
      <c r="BJ122" s="26" t="str">
        <f t="shared" si="13"/>
        <v/>
      </c>
      <c r="BK122" s="52"/>
      <c r="BL122" s="27"/>
    </row>
    <row r="123" spans="1:64" x14ac:dyDescent="0.25">
      <c r="A123" s="27"/>
      <c r="B123" s="27"/>
      <c r="C123" s="27"/>
      <c r="D123" s="27"/>
      <c r="E123" s="53"/>
      <c r="F123" s="28"/>
      <c r="G123" s="27"/>
      <c r="H123" s="52"/>
      <c r="I123" s="28"/>
      <c r="J123" s="27"/>
      <c r="K123" s="28"/>
      <c r="L123" s="28"/>
      <c r="M123" s="28"/>
      <c r="N123" s="52"/>
      <c r="O123" s="18" t="str">
        <f t="shared" si="7"/>
        <v/>
      </c>
      <c r="P123" s="29"/>
      <c r="Q123" s="30"/>
      <c r="R123" s="31"/>
      <c r="S123" s="32"/>
      <c r="T123" s="33"/>
      <c r="U123" s="18" t="str">
        <f t="shared" si="8"/>
        <v/>
      </c>
      <c r="V123" s="28"/>
      <c r="W123" s="51"/>
      <c r="X123" s="52"/>
      <c r="Y123" s="53"/>
      <c r="Z123" s="52"/>
      <c r="AA123" s="53"/>
      <c r="AB123" s="53"/>
      <c r="AC123" s="52"/>
      <c r="AD123" s="53"/>
      <c r="AE123" s="53"/>
      <c r="AF123" s="52"/>
      <c r="AG123" s="53"/>
      <c r="AH123" s="52"/>
      <c r="AI123" s="53"/>
      <c r="AJ123" s="53"/>
      <c r="AK123" s="54"/>
      <c r="AL123" s="52"/>
      <c r="AM123" s="52"/>
      <c r="AN123" s="52"/>
      <c r="AO123" s="52"/>
      <c r="AP123" s="52"/>
      <c r="AQ123" s="55"/>
      <c r="AR123" s="52"/>
      <c r="AS123" s="52"/>
      <c r="AT123" s="52"/>
      <c r="AU123" s="52"/>
      <c r="AV123" s="52"/>
      <c r="AW123" s="56"/>
      <c r="AX123" s="52"/>
      <c r="AY123" s="52"/>
      <c r="AZ123" s="52"/>
      <c r="BA123" s="52"/>
      <c r="BB123" s="52"/>
      <c r="BC123" s="25" t="str">
        <f t="shared" si="9"/>
        <v/>
      </c>
      <c r="BD123" s="25" t="str">
        <f t="shared" si="10"/>
        <v/>
      </c>
      <c r="BE123" s="25" t="str">
        <f t="shared" si="11"/>
        <v/>
      </c>
      <c r="BF123" s="25" t="str">
        <f>IF($U123="","",IFERROR(INDEX(Referències!$F$5:$F$9,MATCH(IF(I123="",$U123,IFERROR(INDEX(Referències!$D$5:$D$9,SUMPRODUCT(MAX((($I$5:$I$504=I123)*($I$5:$I$504&lt;&gt;""))*(IFERROR(MATCH($U$5:$U$504,Referències!$D$5:$D$9,0),0))))),$U123)),Referències!$D$5:$D$9,0)),""))</f>
        <v/>
      </c>
      <c r="BG123" s="25" t="str">
        <f>IF($U123="","",IFERROR(INDEX(Referències!$G$5:$G$9,MATCH(IF(I123="",$U123,IFERROR(INDEX(Referències!$D$5:$D$9,SUMPRODUCT(MAX((($I$5:$I$504=I123)*($I$5:$I$504&lt;&gt;""))*(IFERROR(MATCH($U$5:$U$504,Referències!$D$5:$D$9,0),0))))),$U123)),Referències!$D$5:$D$9,0)),""))</f>
        <v/>
      </c>
      <c r="BH123" s="25" t="str">
        <f>IF($U123="","",IFERROR(INDEX(Referències!$H$5:$H$9,MATCH(IF(I123="",$U123,IFERROR(INDEX(Referències!$D$5:$D$9,SUMPRODUCT(MAX((($I$5:$I$504=I123)*($I$5:$I$504&lt;&gt;""))*(IFERROR(MATCH($U$5:$U$504,Referències!$D$5:$D$9,0),0))))),$U123)),Referències!$D$5:$D$9,0)),""))</f>
        <v/>
      </c>
      <c r="BI123" s="18" t="str">
        <f t="shared" si="12"/>
        <v/>
      </c>
      <c r="BJ123" s="26" t="str">
        <f t="shared" si="13"/>
        <v/>
      </c>
      <c r="BK123" s="52"/>
      <c r="BL123" s="27"/>
    </row>
    <row r="124" spans="1:64" x14ac:dyDescent="0.25">
      <c r="A124" s="27"/>
      <c r="B124" s="27"/>
      <c r="C124" s="27"/>
      <c r="D124" s="27"/>
      <c r="E124" s="53"/>
      <c r="F124" s="28"/>
      <c r="G124" s="27"/>
      <c r="H124" s="52"/>
      <c r="I124" s="28"/>
      <c r="J124" s="27"/>
      <c r="K124" s="28"/>
      <c r="L124" s="28"/>
      <c r="M124" s="28"/>
      <c r="N124" s="52"/>
      <c r="O124" s="18" t="str">
        <f t="shared" si="7"/>
        <v/>
      </c>
      <c r="P124" s="29"/>
      <c r="Q124" s="30"/>
      <c r="R124" s="31"/>
      <c r="S124" s="32"/>
      <c r="T124" s="33"/>
      <c r="U124" s="18" t="str">
        <f t="shared" si="8"/>
        <v/>
      </c>
      <c r="V124" s="28"/>
      <c r="W124" s="51"/>
      <c r="X124" s="52"/>
      <c r="Y124" s="53"/>
      <c r="Z124" s="52"/>
      <c r="AA124" s="53"/>
      <c r="AB124" s="53"/>
      <c r="AC124" s="52"/>
      <c r="AD124" s="53"/>
      <c r="AE124" s="53"/>
      <c r="AF124" s="52"/>
      <c r="AG124" s="53"/>
      <c r="AH124" s="52"/>
      <c r="AI124" s="53"/>
      <c r="AJ124" s="53"/>
      <c r="AK124" s="54"/>
      <c r="AL124" s="52"/>
      <c r="AM124" s="52"/>
      <c r="AN124" s="52"/>
      <c r="AO124" s="52"/>
      <c r="AP124" s="52"/>
      <c r="AQ124" s="55"/>
      <c r="AR124" s="52"/>
      <c r="AS124" s="52"/>
      <c r="AT124" s="52"/>
      <c r="AU124" s="52"/>
      <c r="AV124" s="52"/>
      <c r="AW124" s="56"/>
      <c r="AX124" s="52"/>
      <c r="AY124" s="52"/>
      <c r="AZ124" s="52"/>
      <c r="BA124" s="52"/>
      <c r="BB124" s="52"/>
      <c r="BC124" s="25" t="str">
        <f t="shared" si="9"/>
        <v/>
      </c>
      <c r="BD124" s="25" t="str">
        <f t="shared" si="10"/>
        <v/>
      </c>
      <c r="BE124" s="25" t="str">
        <f t="shared" si="11"/>
        <v/>
      </c>
      <c r="BF124" s="25" t="str">
        <f>IF($U124="","",IFERROR(INDEX(Referències!$F$5:$F$9,MATCH(IF(I124="",$U124,IFERROR(INDEX(Referències!$D$5:$D$9,SUMPRODUCT(MAX((($I$5:$I$504=I124)*($I$5:$I$504&lt;&gt;""))*(IFERROR(MATCH($U$5:$U$504,Referències!$D$5:$D$9,0),0))))),$U124)),Referències!$D$5:$D$9,0)),""))</f>
        <v/>
      </c>
      <c r="BG124" s="25" t="str">
        <f>IF($U124="","",IFERROR(INDEX(Referències!$G$5:$G$9,MATCH(IF(I124="",$U124,IFERROR(INDEX(Referències!$D$5:$D$9,SUMPRODUCT(MAX((($I$5:$I$504=I124)*($I$5:$I$504&lt;&gt;""))*(IFERROR(MATCH($U$5:$U$504,Referències!$D$5:$D$9,0),0))))),$U124)),Referències!$D$5:$D$9,0)),""))</f>
        <v/>
      </c>
      <c r="BH124" s="25" t="str">
        <f>IF($U124="","",IFERROR(INDEX(Referències!$H$5:$H$9,MATCH(IF(I124="",$U124,IFERROR(INDEX(Referències!$D$5:$D$9,SUMPRODUCT(MAX((($I$5:$I$504=I124)*($I$5:$I$504&lt;&gt;""))*(IFERROR(MATCH($U$5:$U$504,Referències!$D$5:$D$9,0),0))))),$U124)),Referències!$D$5:$D$9,0)),""))</f>
        <v/>
      </c>
      <c r="BI124" s="18" t="str">
        <f t="shared" si="12"/>
        <v/>
      </c>
      <c r="BJ124" s="26" t="str">
        <f t="shared" si="13"/>
        <v/>
      </c>
      <c r="BK124" s="52"/>
      <c r="BL124" s="27"/>
    </row>
    <row r="125" spans="1:64" x14ac:dyDescent="0.25">
      <c r="A125" s="27"/>
      <c r="B125" s="27"/>
      <c r="C125" s="27"/>
      <c r="D125" s="27"/>
      <c r="E125" s="53"/>
      <c r="F125" s="28"/>
      <c r="G125" s="27"/>
      <c r="H125" s="52"/>
      <c r="I125" s="28"/>
      <c r="J125" s="27"/>
      <c r="K125" s="28"/>
      <c r="L125" s="28"/>
      <c r="M125" s="28"/>
      <c r="N125" s="52"/>
      <c r="O125" s="18" t="str">
        <f t="shared" si="7"/>
        <v/>
      </c>
      <c r="P125" s="29"/>
      <c r="Q125" s="30"/>
      <c r="R125" s="31"/>
      <c r="S125" s="32"/>
      <c r="T125" s="33"/>
      <c r="U125" s="18" t="str">
        <f t="shared" si="8"/>
        <v/>
      </c>
      <c r="V125" s="28"/>
      <c r="W125" s="51"/>
      <c r="X125" s="52"/>
      <c r="Y125" s="53"/>
      <c r="Z125" s="52"/>
      <c r="AA125" s="53"/>
      <c r="AB125" s="53"/>
      <c r="AC125" s="52"/>
      <c r="AD125" s="53"/>
      <c r="AE125" s="53"/>
      <c r="AF125" s="52"/>
      <c r="AG125" s="53"/>
      <c r="AH125" s="52"/>
      <c r="AI125" s="53"/>
      <c r="AJ125" s="53"/>
      <c r="AK125" s="54"/>
      <c r="AL125" s="52"/>
      <c r="AM125" s="52"/>
      <c r="AN125" s="52"/>
      <c r="AO125" s="52"/>
      <c r="AP125" s="52"/>
      <c r="AQ125" s="55"/>
      <c r="AR125" s="52"/>
      <c r="AS125" s="52"/>
      <c r="AT125" s="52"/>
      <c r="AU125" s="52"/>
      <c r="AV125" s="52"/>
      <c r="AW125" s="56"/>
      <c r="AX125" s="52"/>
      <c r="AY125" s="52"/>
      <c r="AZ125" s="52"/>
      <c r="BA125" s="52"/>
      <c r="BB125" s="52"/>
      <c r="BC125" s="25" t="str">
        <f t="shared" si="9"/>
        <v/>
      </c>
      <c r="BD125" s="25" t="str">
        <f t="shared" si="10"/>
        <v/>
      </c>
      <c r="BE125" s="25" t="str">
        <f t="shared" si="11"/>
        <v/>
      </c>
      <c r="BF125" s="25" t="str">
        <f>IF($U125="","",IFERROR(INDEX(Referències!$F$5:$F$9,MATCH(IF(I125="",$U125,IFERROR(INDEX(Referències!$D$5:$D$9,SUMPRODUCT(MAX((($I$5:$I$504=I125)*($I$5:$I$504&lt;&gt;""))*(IFERROR(MATCH($U$5:$U$504,Referències!$D$5:$D$9,0),0))))),$U125)),Referències!$D$5:$D$9,0)),""))</f>
        <v/>
      </c>
      <c r="BG125" s="25" t="str">
        <f>IF($U125="","",IFERROR(INDEX(Referències!$G$5:$G$9,MATCH(IF(I125="",$U125,IFERROR(INDEX(Referències!$D$5:$D$9,SUMPRODUCT(MAX((($I$5:$I$504=I125)*($I$5:$I$504&lt;&gt;""))*(IFERROR(MATCH($U$5:$U$504,Referències!$D$5:$D$9,0),0))))),$U125)),Referències!$D$5:$D$9,0)),""))</f>
        <v/>
      </c>
      <c r="BH125" s="25" t="str">
        <f>IF($U125="","",IFERROR(INDEX(Referències!$H$5:$H$9,MATCH(IF(I125="",$U125,IFERROR(INDEX(Referències!$D$5:$D$9,SUMPRODUCT(MAX((($I$5:$I$504=I125)*($I$5:$I$504&lt;&gt;""))*(IFERROR(MATCH($U$5:$U$504,Referències!$D$5:$D$9,0),0))))),$U125)),Referències!$D$5:$D$9,0)),""))</f>
        <v/>
      </c>
      <c r="BI125" s="18" t="str">
        <f t="shared" si="12"/>
        <v/>
      </c>
      <c r="BJ125" s="26" t="str">
        <f t="shared" si="13"/>
        <v/>
      </c>
      <c r="BK125" s="52"/>
      <c r="BL125" s="27"/>
    </row>
    <row r="126" spans="1:64" x14ac:dyDescent="0.25">
      <c r="A126" s="27"/>
      <c r="B126" s="27"/>
      <c r="C126" s="27"/>
      <c r="D126" s="27"/>
      <c r="E126" s="53"/>
      <c r="F126" s="28"/>
      <c r="G126" s="27"/>
      <c r="H126" s="52"/>
      <c r="I126" s="28"/>
      <c r="J126" s="27"/>
      <c r="K126" s="28"/>
      <c r="L126" s="28"/>
      <c r="M126" s="28"/>
      <c r="N126" s="52"/>
      <c r="O126" s="18" t="str">
        <f t="shared" si="7"/>
        <v/>
      </c>
      <c r="P126" s="29"/>
      <c r="Q126" s="30"/>
      <c r="R126" s="31"/>
      <c r="S126" s="32"/>
      <c r="T126" s="33"/>
      <c r="U126" s="18" t="str">
        <f t="shared" si="8"/>
        <v/>
      </c>
      <c r="V126" s="28"/>
      <c r="W126" s="51"/>
      <c r="X126" s="52"/>
      <c r="Y126" s="53"/>
      <c r="Z126" s="52"/>
      <c r="AA126" s="53"/>
      <c r="AB126" s="53"/>
      <c r="AC126" s="52"/>
      <c r="AD126" s="53"/>
      <c r="AE126" s="53"/>
      <c r="AF126" s="52"/>
      <c r="AG126" s="53"/>
      <c r="AH126" s="52"/>
      <c r="AI126" s="53"/>
      <c r="AJ126" s="53"/>
      <c r="AK126" s="54"/>
      <c r="AL126" s="52"/>
      <c r="AM126" s="52"/>
      <c r="AN126" s="52"/>
      <c r="AO126" s="52"/>
      <c r="AP126" s="52"/>
      <c r="AQ126" s="55"/>
      <c r="AR126" s="52"/>
      <c r="AS126" s="52"/>
      <c r="AT126" s="52"/>
      <c r="AU126" s="52"/>
      <c r="AV126" s="52"/>
      <c r="AW126" s="56"/>
      <c r="AX126" s="52"/>
      <c r="AY126" s="52"/>
      <c r="AZ126" s="52"/>
      <c r="BA126" s="52"/>
      <c r="BB126" s="52"/>
      <c r="BC126" s="25" t="str">
        <f t="shared" si="9"/>
        <v/>
      </c>
      <c r="BD126" s="25" t="str">
        <f t="shared" si="10"/>
        <v/>
      </c>
      <c r="BE126" s="25" t="str">
        <f t="shared" si="11"/>
        <v/>
      </c>
      <c r="BF126" s="25" t="str">
        <f>IF($U126="","",IFERROR(INDEX(Referències!$F$5:$F$9,MATCH(IF(I126="",$U126,IFERROR(INDEX(Referències!$D$5:$D$9,SUMPRODUCT(MAX((($I$5:$I$504=I126)*($I$5:$I$504&lt;&gt;""))*(IFERROR(MATCH($U$5:$U$504,Referències!$D$5:$D$9,0),0))))),$U126)),Referències!$D$5:$D$9,0)),""))</f>
        <v/>
      </c>
      <c r="BG126" s="25" t="str">
        <f>IF($U126="","",IFERROR(INDEX(Referències!$G$5:$G$9,MATCH(IF(I126="",$U126,IFERROR(INDEX(Referències!$D$5:$D$9,SUMPRODUCT(MAX((($I$5:$I$504=I126)*($I$5:$I$504&lt;&gt;""))*(IFERROR(MATCH($U$5:$U$504,Referències!$D$5:$D$9,0),0))))),$U126)),Referències!$D$5:$D$9,0)),""))</f>
        <v/>
      </c>
      <c r="BH126" s="25" t="str">
        <f>IF($U126="","",IFERROR(INDEX(Referències!$H$5:$H$9,MATCH(IF(I126="",$U126,IFERROR(INDEX(Referències!$D$5:$D$9,SUMPRODUCT(MAX((($I$5:$I$504=I126)*($I$5:$I$504&lt;&gt;""))*(IFERROR(MATCH($U$5:$U$504,Referències!$D$5:$D$9,0),0))))),$U126)),Referències!$D$5:$D$9,0)),""))</f>
        <v/>
      </c>
      <c r="BI126" s="18" t="str">
        <f t="shared" si="12"/>
        <v/>
      </c>
      <c r="BJ126" s="26" t="str">
        <f t="shared" si="13"/>
        <v/>
      </c>
      <c r="BK126" s="52"/>
      <c r="BL126" s="27"/>
    </row>
    <row r="127" spans="1:64" x14ac:dyDescent="0.25">
      <c r="A127" s="27"/>
      <c r="B127" s="27"/>
      <c r="C127" s="27"/>
      <c r="D127" s="27"/>
      <c r="E127" s="53"/>
      <c r="F127" s="28"/>
      <c r="G127" s="27"/>
      <c r="H127" s="52"/>
      <c r="I127" s="28"/>
      <c r="J127" s="27"/>
      <c r="K127" s="28"/>
      <c r="L127" s="28"/>
      <c r="M127" s="28"/>
      <c r="N127" s="52"/>
      <c r="O127" s="18" t="str">
        <f t="shared" si="7"/>
        <v/>
      </c>
      <c r="P127" s="29"/>
      <c r="Q127" s="30"/>
      <c r="R127" s="31"/>
      <c r="S127" s="32"/>
      <c r="T127" s="33"/>
      <c r="U127" s="18" t="str">
        <f t="shared" si="8"/>
        <v/>
      </c>
      <c r="V127" s="28"/>
      <c r="W127" s="51"/>
      <c r="X127" s="52"/>
      <c r="Y127" s="53"/>
      <c r="Z127" s="52"/>
      <c r="AA127" s="53"/>
      <c r="AB127" s="53"/>
      <c r="AC127" s="52"/>
      <c r="AD127" s="53"/>
      <c r="AE127" s="53"/>
      <c r="AF127" s="52"/>
      <c r="AG127" s="53"/>
      <c r="AH127" s="52"/>
      <c r="AI127" s="53"/>
      <c r="AJ127" s="53"/>
      <c r="AK127" s="54"/>
      <c r="AL127" s="52"/>
      <c r="AM127" s="52"/>
      <c r="AN127" s="52"/>
      <c r="AO127" s="52"/>
      <c r="AP127" s="52"/>
      <c r="AQ127" s="55"/>
      <c r="AR127" s="52"/>
      <c r="AS127" s="52"/>
      <c r="AT127" s="52"/>
      <c r="AU127" s="52"/>
      <c r="AV127" s="52"/>
      <c r="AW127" s="56"/>
      <c r="AX127" s="52"/>
      <c r="AY127" s="52"/>
      <c r="AZ127" s="52"/>
      <c r="BA127" s="52"/>
      <c r="BB127" s="52"/>
      <c r="BC127" s="25" t="str">
        <f t="shared" si="9"/>
        <v/>
      </c>
      <c r="BD127" s="25" t="str">
        <f t="shared" si="10"/>
        <v/>
      </c>
      <c r="BE127" s="25" t="str">
        <f t="shared" si="11"/>
        <v/>
      </c>
      <c r="BF127" s="25" t="str">
        <f>IF($U127="","",IFERROR(INDEX(Referències!$F$5:$F$9,MATCH(IF(I127="",$U127,IFERROR(INDEX(Referències!$D$5:$D$9,SUMPRODUCT(MAX((($I$5:$I$504=I127)*($I$5:$I$504&lt;&gt;""))*(IFERROR(MATCH($U$5:$U$504,Referències!$D$5:$D$9,0),0))))),$U127)),Referències!$D$5:$D$9,0)),""))</f>
        <v/>
      </c>
      <c r="BG127" s="25" t="str">
        <f>IF($U127="","",IFERROR(INDEX(Referències!$G$5:$G$9,MATCH(IF(I127="",$U127,IFERROR(INDEX(Referències!$D$5:$D$9,SUMPRODUCT(MAX((($I$5:$I$504=I127)*($I$5:$I$504&lt;&gt;""))*(IFERROR(MATCH($U$5:$U$504,Referències!$D$5:$D$9,0),0))))),$U127)),Referències!$D$5:$D$9,0)),""))</f>
        <v/>
      </c>
      <c r="BH127" s="25" t="str">
        <f>IF($U127="","",IFERROR(INDEX(Referències!$H$5:$H$9,MATCH(IF(I127="",$U127,IFERROR(INDEX(Referències!$D$5:$D$9,SUMPRODUCT(MAX((($I$5:$I$504=I127)*($I$5:$I$504&lt;&gt;""))*(IFERROR(MATCH($U$5:$U$504,Referències!$D$5:$D$9,0),0))))),$U127)),Referències!$D$5:$D$9,0)),""))</f>
        <v/>
      </c>
      <c r="BI127" s="18" t="str">
        <f t="shared" si="12"/>
        <v/>
      </c>
      <c r="BJ127" s="26" t="str">
        <f t="shared" si="13"/>
        <v/>
      </c>
      <c r="BK127" s="52"/>
      <c r="BL127" s="27"/>
    </row>
    <row r="128" spans="1:64" x14ac:dyDescent="0.25">
      <c r="A128" s="27"/>
      <c r="B128" s="27"/>
      <c r="C128" s="27"/>
      <c r="D128" s="27"/>
      <c r="E128" s="53"/>
      <c r="F128" s="28"/>
      <c r="G128" s="27"/>
      <c r="H128" s="52"/>
      <c r="I128" s="28"/>
      <c r="J128" s="27"/>
      <c r="K128" s="28"/>
      <c r="L128" s="28"/>
      <c r="M128" s="28"/>
      <c r="N128" s="52"/>
      <c r="O128" s="18" t="str">
        <f t="shared" si="7"/>
        <v/>
      </c>
      <c r="P128" s="29"/>
      <c r="Q128" s="30"/>
      <c r="R128" s="31"/>
      <c r="S128" s="32"/>
      <c r="T128" s="33"/>
      <c r="U128" s="18" t="str">
        <f t="shared" si="8"/>
        <v/>
      </c>
      <c r="V128" s="28"/>
      <c r="W128" s="51"/>
      <c r="X128" s="52"/>
      <c r="Y128" s="53"/>
      <c r="Z128" s="52"/>
      <c r="AA128" s="53"/>
      <c r="AB128" s="53"/>
      <c r="AC128" s="52"/>
      <c r="AD128" s="53"/>
      <c r="AE128" s="53"/>
      <c r="AF128" s="52"/>
      <c r="AG128" s="53"/>
      <c r="AH128" s="52"/>
      <c r="AI128" s="53"/>
      <c r="AJ128" s="53"/>
      <c r="AK128" s="54"/>
      <c r="AL128" s="52"/>
      <c r="AM128" s="52"/>
      <c r="AN128" s="52"/>
      <c r="AO128" s="52"/>
      <c r="AP128" s="52"/>
      <c r="AQ128" s="55"/>
      <c r="AR128" s="52"/>
      <c r="AS128" s="52"/>
      <c r="AT128" s="52"/>
      <c r="AU128" s="52"/>
      <c r="AV128" s="52"/>
      <c r="AW128" s="56"/>
      <c r="AX128" s="52"/>
      <c r="AY128" s="52"/>
      <c r="AZ128" s="52"/>
      <c r="BA128" s="52"/>
      <c r="BB128" s="52"/>
      <c r="BC128" s="25" t="str">
        <f t="shared" si="9"/>
        <v/>
      </c>
      <c r="BD128" s="25" t="str">
        <f t="shared" si="10"/>
        <v/>
      </c>
      <c r="BE128" s="25" t="str">
        <f t="shared" si="11"/>
        <v/>
      </c>
      <c r="BF128" s="25" t="str">
        <f>IF($U128="","",IFERROR(INDEX(Referències!$F$5:$F$9,MATCH(IF(I128="",$U128,IFERROR(INDEX(Referències!$D$5:$D$9,SUMPRODUCT(MAX((($I$5:$I$504=I128)*($I$5:$I$504&lt;&gt;""))*(IFERROR(MATCH($U$5:$U$504,Referències!$D$5:$D$9,0),0))))),$U128)),Referències!$D$5:$D$9,0)),""))</f>
        <v/>
      </c>
      <c r="BG128" s="25" t="str">
        <f>IF($U128="","",IFERROR(INDEX(Referències!$G$5:$G$9,MATCH(IF(I128="",$U128,IFERROR(INDEX(Referències!$D$5:$D$9,SUMPRODUCT(MAX((($I$5:$I$504=I128)*($I$5:$I$504&lt;&gt;""))*(IFERROR(MATCH($U$5:$U$504,Referències!$D$5:$D$9,0),0))))),$U128)),Referències!$D$5:$D$9,0)),""))</f>
        <v/>
      </c>
      <c r="BH128" s="25" t="str">
        <f>IF($U128="","",IFERROR(INDEX(Referències!$H$5:$H$9,MATCH(IF(I128="",$U128,IFERROR(INDEX(Referències!$D$5:$D$9,SUMPRODUCT(MAX((($I$5:$I$504=I128)*($I$5:$I$504&lt;&gt;""))*(IFERROR(MATCH($U$5:$U$504,Referències!$D$5:$D$9,0),0))))),$U128)),Referències!$D$5:$D$9,0)),""))</f>
        <v/>
      </c>
      <c r="BI128" s="18" t="str">
        <f t="shared" si="12"/>
        <v/>
      </c>
      <c r="BJ128" s="26" t="str">
        <f t="shared" si="13"/>
        <v/>
      </c>
      <c r="BK128" s="52"/>
      <c r="BL128" s="27"/>
    </row>
    <row r="129" spans="1:64" x14ac:dyDescent="0.25">
      <c r="A129" s="27"/>
      <c r="B129" s="27"/>
      <c r="C129" s="27"/>
      <c r="D129" s="27"/>
      <c r="E129" s="53"/>
      <c r="F129" s="28"/>
      <c r="G129" s="27"/>
      <c r="H129" s="52"/>
      <c r="I129" s="28"/>
      <c r="J129" s="27"/>
      <c r="K129" s="28"/>
      <c r="L129" s="28"/>
      <c r="M129" s="28"/>
      <c r="N129" s="52"/>
      <c r="O129" s="18" t="str">
        <f t="shared" si="7"/>
        <v/>
      </c>
      <c r="P129" s="29"/>
      <c r="Q129" s="30"/>
      <c r="R129" s="31"/>
      <c r="S129" s="32"/>
      <c r="T129" s="33"/>
      <c r="U129" s="18" t="str">
        <f t="shared" si="8"/>
        <v/>
      </c>
      <c r="V129" s="28"/>
      <c r="W129" s="51"/>
      <c r="X129" s="52"/>
      <c r="Y129" s="53"/>
      <c r="Z129" s="52"/>
      <c r="AA129" s="53"/>
      <c r="AB129" s="53"/>
      <c r="AC129" s="52"/>
      <c r="AD129" s="53"/>
      <c r="AE129" s="53"/>
      <c r="AF129" s="52"/>
      <c r="AG129" s="53"/>
      <c r="AH129" s="52"/>
      <c r="AI129" s="53"/>
      <c r="AJ129" s="53"/>
      <c r="AK129" s="54"/>
      <c r="AL129" s="52"/>
      <c r="AM129" s="52"/>
      <c r="AN129" s="52"/>
      <c r="AO129" s="52"/>
      <c r="AP129" s="52"/>
      <c r="AQ129" s="55"/>
      <c r="AR129" s="52"/>
      <c r="AS129" s="52"/>
      <c r="AT129" s="52"/>
      <c r="AU129" s="52"/>
      <c r="AV129" s="52"/>
      <c r="AW129" s="56"/>
      <c r="AX129" s="52"/>
      <c r="AY129" s="52"/>
      <c r="AZ129" s="52"/>
      <c r="BA129" s="52"/>
      <c r="BB129" s="52"/>
      <c r="BC129" s="25" t="str">
        <f t="shared" si="9"/>
        <v/>
      </c>
      <c r="BD129" s="25" t="str">
        <f t="shared" si="10"/>
        <v/>
      </c>
      <c r="BE129" s="25" t="str">
        <f t="shared" si="11"/>
        <v/>
      </c>
      <c r="BF129" s="25" t="str">
        <f>IF($U129="","",IFERROR(INDEX(Referències!$F$5:$F$9,MATCH(IF(I129="",$U129,IFERROR(INDEX(Referències!$D$5:$D$9,SUMPRODUCT(MAX((($I$5:$I$504=I129)*($I$5:$I$504&lt;&gt;""))*(IFERROR(MATCH($U$5:$U$504,Referències!$D$5:$D$9,0),0))))),$U129)),Referències!$D$5:$D$9,0)),""))</f>
        <v/>
      </c>
      <c r="BG129" s="25" t="str">
        <f>IF($U129="","",IFERROR(INDEX(Referències!$G$5:$G$9,MATCH(IF(I129="",$U129,IFERROR(INDEX(Referències!$D$5:$D$9,SUMPRODUCT(MAX((($I$5:$I$504=I129)*($I$5:$I$504&lt;&gt;""))*(IFERROR(MATCH($U$5:$U$504,Referències!$D$5:$D$9,0),0))))),$U129)),Referències!$D$5:$D$9,0)),""))</f>
        <v/>
      </c>
      <c r="BH129" s="25" t="str">
        <f>IF($U129="","",IFERROR(INDEX(Referències!$H$5:$H$9,MATCH(IF(I129="",$U129,IFERROR(INDEX(Referències!$D$5:$D$9,SUMPRODUCT(MAX((($I$5:$I$504=I129)*($I$5:$I$504&lt;&gt;""))*(IFERROR(MATCH($U$5:$U$504,Referències!$D$5:$D$9,0),0))))),$U129)),Referències!$D$5:$D$9,0)),""))</f>
        <v/>
      </c>
      <c r="BI129" s="18" t="str">
        <f t="shared" si="12"/>
        <v/>
      </c>
      <c r="BJ129" s="26" t="str">
        <f t="shared" si="13"/>
        <v/>
      </c>
      <c r="BK129" s="52"/>
      <c r="BL129" s="27"/>
    </row>
    <row r="130" spans="1:64" x14ac:dyDescent="0.25">
      <c r="A130" s="27"/>
      <c r="B130" s="27"/>
      <c r="C130" s="27"/>
      <c r="D130" s="27"/>
      <c r="E130" s="53"/>
      <c r="F130" s="28"/>
      <c r="G130" s="27"/>
      <c r="H130" s="52"/>
      <c r="I130" s="28"/>
      <c r="J130" s="27"/>
      <c r="K130" s="28"/>
      <c r="L130" s="28"/>
      <c r="M130" s="28"/>
      <c r="N130" s="52"/>
      <c r="O130" s="18" t="str">
        <f t="shared" si="7"/>
        <v/>
      </c>
      <c r="P130" s="29"/>
      <c r="Q130" s="30"/>
      <c r="R130" s="31"/>
      <c r="S130" s="32"/>
      <c r="T130" s="33"/>
      <c r="U130" s="18" t="str">
        <f t="shared" si="8"/>
        <v/>
      </c>
      <c r="V130" s="28"/>
      <c r="W130" s="51"/>
      <c r="X130" s="52"/>
      <c r="Y130" s="53"/>
      <c r="Z130" s="52"/>
      <c r="AA130" s="53"/>
      <c r="AB130" s="53"/>
      <c r="AC130" s="52"/>
      <c r="AD130" s="53"/>
      <c r="AE130" s="53"/>
      <c r="AF130" s="52"/>
      <c r="AG130" s="53"/>
      <c r="AH130" s="52"/>
      <c r="AI130" s="53"/>
      <c r="AJ130" s="53"/>
      <c r="AK130" s="54"/>
      <c r="AL130" s="52"/>
      <c r="AM130" s="52"/>
      <c r="AN130" s="52"/>
      <c r="AO130" s="52"/>
      <c r="AP130" s="52"/>
      <c r="AQ130" s="55"/>
      <c r="AR130" s="52"/>
      <c r="AS130" s="52"/>
      <c r="AT130" s="52"/>
      <c r="AU130" s="52"/>
      <c r="AV130" s="52"/>
      <c r="AW130" s="56"/>
      <c r="AX130" s="52"/>
      <c r="AY130" s="52"/>
      <c r="AZ130" s="52"/>
      <c r="BA130" s="52"/>
      <c r="BB130" s="52"/>
      <c r="BC130" s="25" t="str">
        <f t="shared" si="9"/>
        <v/>
      </c>
      <c r="BD130" s="25" t="str">
        <f t="shared" si="10"/>
        <v/>
      </c>
      <c r="BE130" s="25" t="str">
        <f t="shared" si="11"/>
        <v/>
      </c>
      <c r="BF130" s="25" t="str">
        <f>IF($U130="","",IFERROR(INDEX(Referències!$F$5:$F$9,MATCH(IF(I130="",$U130,IFERROR(INDEX(Referències!$D$5:$D$9,SUMPRODUCT(MAX((($I$5:$I$504=I130)*($I$5:$I$504&lt;&gt;""))*(IFERROR(MATCH($U$5:$U$504,Referències!$D$5:$D$9,0),0))))),$U130)),Referències!$D$5:$D$9,0)),""))</f>
        <v/>
      </c>
      <c r="BG130" s="25" t="str">
        <f>IF($U130="","",IFERROR(INDEX(Referències!$G$5:$G$9,MATCH(IF(I130="",$U130,IFERROR(INDEX(Referències!$D$5:$D$9,SUMPRODUCT(MAX((($I$5:$I$504=I130)*($I$5:$I$504&lt;&gt;""))*(IFERROR(MATCH($U$5:$U$504,Referències!$D$5:$D$9,0),0))))),$U130)),Referències!$D$5:$D$9,0)),""))</f>
        <v/>
      </c>
      <c r="BH130" s="25" t="str">
        <f>IF($U130="","",IFERROR(INDEX(Referències!$H$5:$H$9,MATCH(IF(I130="",$U130,IFERROR(INDEX(Referències!$D$5:$D$9,SUMPRODUCT(MAX((($I$5:$I$504=I130)*($I$5:$I$504&lt;&gt;""))*(IFERROR(MATCH($U$5:$U$504,Referències!$D$5:$D$9,0),0))))),$U130)),Referències!$D$5:$D$9,0)),""))</f>
        <v/>
      </c>
      <c r="BI130" s="18" t="str">
        <f t="shared" si="12"/>
        <v/>
      </c>
      <c r="BJ130" s="26" t="str">
        <f t="shared" si="13"/>
        <v/>
      </c>
      <c r="BK130" s="52"/>
      <c r="BL130" s="27"/>
    </row>
    <row r="131" spans="1:64" x14ac:dyDescent="0.25">
      <c r="A131" s="27"/>
      <c r="B131" s="27"/>
      <c r="C131" s="27"/>
      <c r="D131" s="27"/>
      <c r="E131" s="53"/>
      <c r="F131" s="28"/>
      <c r="G131" s="27"/>
      <c r="H131" s="52"/>
      <c r="I131" s="28"/>
      <c r="J131" s="27"/>
      <c r="K131" s="28"/>
      <c r="L131" s="28"/>
      <c r="M131" s="28"/>
      <c r="N131" s="52"/>
      <c r="O131" s="18" t="str">
        <f t="shared" si="7"/>
        <v/>
      </c>
      <c r="P131" s="29"/>
      <c r="Q131" s="30"/>
      <c r="R131" s="31"/>
      <c r="S131" s="32"/>
      <c r="T131" s="33"/>
      <c r="U131" s="18" t="str">
        <f t="shared" si="8"/>
        <v/>
      </c>
      <c r="V131" s="28"/>
      <c r="W131" s="51"/>
      <c r="X131" s="52"/>
      <c r="Y131" s="53"/>
      <c r="Z131" s="52"/>
      <c r="AA131" s="53"/>
      <c r="AB131" s="53"/>
      <c r="AC131" s="52"/>
      <c r="AD131" s="53"/>
      <c r="AE131" s="53"/>
      <c r="AF131" s="52"/>
      <c r="AG131" s="53"/>
      <c r="AH131" s="52"/>
      <c r="AI131" s="53"/>
      <c r="AJ131" s="53"/>
      <c r="AK131" s="54"/>
      <c r="AL131" s="52"/>
      <c r="AM131" s="52"/>
      <c r="AN131" s="52"/>
      <c r="AO131" s="52"/>
      <c r="AP131" s="52"/>
      <c r="AQ131" s="55"/>
      <c r="AR131" s="52"/>
      <c r="AS131" s="52"/>
      <c r="AT131" s="52"/>
      <c r="AU131" s="52"/>
      <c r="AV131" s="52"/>
      <c r="AW131" s="56"/>
      <c r="AX131" s="52"/>
      <c r="AY131" s="52"/>
      <c r="AZ131" s="52"/>
      <c r="BA131" s="52"/>
      <c r="BB131" s="52"/>
      <c r="BC131" s="25" t="str">
        <f t="shared" si="9"/>
        <v/>
      </c>
      <c r="BD131" s="25" t="str">
        <f t="shared" si="10"/>
        <v/>
      </c>
      <c r="BE131" s="25" t="str">
        <f t="shared" si="11"/>
        <v/>
      </c>
      <c r="BF131" s="25" t="str">
        <f>IF($U131="","",IFERROR(INDEX(Referències!$F$5:$F$9,MATCH(IF(I131="",$U131,IFERROR(INDEX(Referències!$D$5:$D$9,SUMPRODUCT(MAX((($I$5:$I$504=I131)*($I$5:$I$504&lt;&gt;""))*(IFERROR(MATCH($U$5:$U$504,Referències!$D$5:$D$9,0),0))))),$U131)),Referències!$D$5:$D$9,0)),""))</f>
        <v/>
      </c>
      <c r="BG131" s="25" t="str">
        <f>IF($U131="","",IFERROR(INDEX(Referències!$G$5:$G$9,MATCH(IF(I131="",$U131,IFERROR(INDEX(Referències!$D$5:$D$9,SUMPRODUCT(MAX((($I$5:$I$504=I131)*($I$5:$I$504&lt;&gt;""))*(IFERROR(MATCH($U$5:$U$504,Referències!$D$5:$D$9,0),0))))),$U131)),Referències!$D$5:$D$9,0)),""))</f>
        <v/>
      </c>
      <c r="BH131" s="25" t="str">
        <f>IF($U131="","",IFERROR(INDEX(Referències!$H$5:$H$9,MATCH(IF(I131="",$U131,IFERROR(INDEX(Referències!$D$5:$D$9,SUMPRODUCT(MAX((($I$5:$I$504=I131)*($I$5:$I$504&lt;&gt;""))*(IFERROR(MATCH($U$5:$U$504,Referències!$D$5:$D$9,0),0))))),$U131)),Referències!$D$5:$D$9,0)),""))</f>
        <v/>
      </c>
      <c r="BI131" s="18" t="str">
        <f t="shared" si="12"/>
        <v/>
      </c>
      <c r="BJ131" s="26" t="str">
        <f t="shared" si="13"/>
        <v/>
      </c>
      <c r="BK131" s="52"/>
      <c r="BL131" s="27"/>
    </row>
    <row r="132" spans="1:64" x14ac:dyDescent="0.25">
      <c r="A132" s="27"/>
      <c r="B132" s="27"/>
      <c r="C132" s="27"/>
      <c r="D132" s="27"/>
      <c r="E132" s="53"/>
      <c r="F132" s="28"/>
      <c r="G132" s="27"/>
      <c r="H132" s="52"/>
      <c r="I132" s="28"/>
      <c r="J132" s="27"/>
      <c r="K132" s="28"/>
      <c r="L132" s="28"/>
      <c r="M132" s="28"/>
      <c r="N132" s="52"/>
      <c r="O132" s="18" t="str">
        <f t="shared" si="7"/>
        <v/>
      </c>
      <c r="P132" s="29"/>
      <c r="Q132" s="30"/>
      <c r="R132" s="31"/>
      <c r="S132" s="32"/>
      <c r="T132" s="33"/>
      <c r="U132" s="18" t="str">
        <f t="shared" si="8"/>
        <v/>
      </c>
      <c r="V132" s="28"/>
      <c r="W132" s="51"/>
      <c r="X132" s="52"/>
      <c r="Y132" s="53"/>
      <c r="Z132" s="52"/>
      <c r="AA132" s="53"/>
      <c r="AB132" s="53"/>
      <c r="AC132" s="52"/>
      <c r="AD132" s="53"/>
      <c r="AE132" s="53"/>
      <c r="AF132" s="52"/>
      <c r="AG132" s="53"/>
      <c r="AH132" s="52"/>
      <c r="AI132" s="53"/>
      <c r="AJ132" s="53"/>
      <c r="AK132" s="54"/>
      <c r="AL132" s="52"/>
      <c r="AM132" s="52"/>
      <c r="AN132" s="52"/>
      <c r="AO132" s="52"/>
      <c r="AP132" s="52"/>
      <c r="AQ132" s="55"/>
      <c r="AR132" s="52"/>
      <c r="AS132" s="52"/>
      <c r="AT132" s="52"/>
      <c r="AU132" s="52"/>
      <c r="AV132" s="52"/>
      <c r="AW132" s="56"/>
      <c r="AX132" s="52"/>
      <c r="AY132" s="52"/>
      <c r="AZ132" s="52"/>
      <c r="BA132" s="52"/>
      <c r="BB132" s="52"/>
      <c r="BC132" s="25" t="str">
        <f t="shared" si="9"/>
        <v/>
      </c>
      <c r="BD132" s="25" t="str">
        <f t="shared" si="10"/>
        <v/>
      </c>
      <c r="BE132" s="25" t="str">
        <f t="shared" si="11"/>
        <v/>
      </c>
      <c r="BF132" s="25" t="str">
        <f>IF($U132="","",IFERROR(INDEX(Referències!$F$5:$F$9,MATCH(IF(I132="",$U132,IFERROR(INDEX(Referències!$D$5:$D$9,SUMPRODUCT(MAX((($I$5:$I$504=I132)*($I$5:$I$504&lt;&gt;""))*(IFERROR(MATCH($U$5:$U$504,Referències!$D$5:$D$9,0),0))))),$U132)),Referències!$D$5:$D$9,0)),""))</f>
        <v/>
      </c>
      <c r="BG132" s="25" t="str">
        <f>IF($U132="","",IFERROR(INDEX(Referències!$G$5:$G$9,MATCH(IF(I132="",$U132,IFERROR(INDEX(Referències!$D$5:$D$9,SUMPRODUCT(MAX((($I$5:$I$504=I132)*($I$5:$I$504&lt;&gt;""))*(IFERROR(MATCH($U$5:$U$504,Referències!$D$5:$D$9,0),0))))),$U132)),Referències!$D$5:$D$9,0)),""))</f>
        <v/>
      </c>
      <c r="BH132" s="25" t="str">
        <f>IF($U132="","",IFERROR(INDEX(Referències!$H$5:$H$9,MATCH(IF(I132="",$U132,IFERROR(INDEX(Referències!$D$5:$D$9,SUMPRODUCT(MAX((($I$5:$I$504=I132)*($I$5:$I$504&lt;&gt;""))*(IFERROR(MATCH($U$5:$U$504,Referències!$D$5:$D$9,0),0))))),$U132)),Referències!$D$5:$D$9,0)),""))</f>
        <v/>
      </c>
      <c r="BI132" s="18" t="str">
        <f t="shared" si="12"/>
        <v/>
      </c>
      <c r="BJ132" s="26" t="str">
        <f t="shared" si="13"/>
        <v/>
      </c>
      <c r="BK132" s="52"/>
      <c r="BL132" s="27"/>
    </row>
    <row r="133" spans="1:64" x14ac:dyDescent="0.25">
      <c r="A133" s="27"/>
      <c r="B133" s="27"/>
      <c r="C133" s="27"/>
      <c r="D133" s="27"/>
      <c r="E133" s="53"/>
      <c r="F133" s="28"/>
      <c r="G133" s="27"/>
      <c r="H133" s="52"/>
      <c r="I133" s="28"/>
      <c r="J133" s="27"/>
      <c r="K133" s="28"/>
      <c r="L133" s="28"/>
      <c r="M133" s="28"/>
      <c r="N133" s="52"/>
      <c r="O133" s="18" t="str">
        <f t="shared" ref="O133:O196" si="14">IF(OR(A133="",G133="",I133=""),"","PR-"&amp;IF(A133="","",UPPER(LEFT(TRIM(MID(SUBSTITUTE(TRIM(A133)," ",REPT(" ",100)),(1-1)*100+1,100)),1)&amp;LEFT(TRIM(MID(SUBSTITUTE(TRIM(A133)," ",REPT(" ",100)),(MAX(1,(LEN(TRIM(A133))-LEN(SUBSTITUTE(TRIM(A133)," ",""))+1)-1)-1)*100+1,100)),1)&amp;LEFT(TRIM(MID(SUBSTITUTE(TRIM(A133)," ",REPT(" ",100)),((LEN(TRIM(A133))-LEN(SUBSTITUTE(TRIM(A133)," ",""))+1)-1)*100+1,100)),1)))&amp;"-"&amp;IF(G133="","",UPPER(IF(ISNUMBER(SEARCH(" SAT "," "&amp;TRIM(G133)&amp;" ")),LEFT(TRIM(MID(SUBSTITUTE(TRIM(G133)," ",REPT(" ",100)),(1-1)*100+1,100)),1)&amp;LEFT(TRIM(MID(SUBSTITUTE(TRIM(G133)," ",REPT(" ",100)),(MIN(2,(LEN(TRIM(G133))-LEN(SUBSTITUTE(TRIM(G133)," ",""))+1))-1)*100+1,100)),1)&amp;"0",IF(ISNUMBER(SEARCH(" SL "," "&amp;TRIM(G133)&amp;" ")),LEFT(TRIM(MID(SUBSTITUTE(TRIM(G133)," ",REPT(" ",100)),(1-1)*100+1,100)),1)&amp;LEFT(TRIM(MID(SUBSTITUTE(TRIM(G133)," ",REPT(" ",100)),(MIN(2,(LEN(TRIM(G133))-LEN(SUBSTITUTE(TRIM(G133)," ",""))+1))-1)*100+1,100)),1)&amp;"1",LEFT(TRIM(MID(SUBSTITUTE(TRIM(G133)," ",REPT(" ",100)),(1-1)*100+1,100)),1)&amp;LEFT(TRIM(MID(SUBSTITUTE(TRIM(G133)," ",REPT(" ",100)),(MAX(1,(LEN(TRIM(G133))-LEN(SUBSTITUTE(TRIM(G133)," ",""))+1)-1)-1)*100+1,100)),1)&amp;LEFT(TRIM(MID(SUBSTITUTE(TRIM(G133)," ",REPT(" ",100)),((LEN(TRIM(G133))-LEN(SUBSTITUTE(TRIM(G133)," ",""))+1)-1)*100+1,100)),1)))))&amp;"-"&amp;I133&amp;IF(N133="","","-"&amp;N133))</f>
        <v/>
      </c>
      <c r="P133" s="29"/>
      <c r="Q133" s="30"/>
      <c r="R133" s="31"/>
      <c r="S133" s="32"/>
      <c r="T133" s="33"/>
      <c r="U133" s="18" t="str">
        <f t="shared" ref="U133:U196" si="15">IF(S133="","",IF(S133&lt;190,"NP",IF(S133&lt;=450,"B1",IF(S133&lt;=1000,"B2",IF(S133&lt;=5000,"Mitjà","Alt")))))</f>
        <v/>
      </c>
      <c r="V133" s="28"/>
      <c r="W133" s="51"/>
      <c r="X133" s="52"/>
      <c r="Y133" s="53"/>
      <c r="Z133" s="52"/>
      <c r="AA133" s="53"/>
      <c r="AB133" s="53"/>
      <c r="AC133" s="52"/>
      <c r="AD133" s="53"/>
      <c r="AE133" s="53"/>
      <c r="AF133" s="52"/>
      <c r="AG133" s="53"/>
      <c r="AH133" s="52"/>
      <c r="AI133" s="53"/>
      <c r="AJ133" s="53"/>
      <c r="AK133" s="54"/>
      <c r="AL133" s="52"/>
      <c r="AM133" s="52"/>
      <c r="AN133" s="52"/>
      <c r="AO133" s="52"/>
      <c r="AP133" s="52"/>
      <c r="AQ133" s="55"/>
      <c r="AR133" s="52"/>
      <c r="AS133" s="52"/>
      <c r="AT133" s="52"/>
      <c r="AU133" s="52"/>
      <c r="AV133" s="52"/>
      <c r="AW133" s="56"/>
      <c r="AX133" s="52"/>
      <c r="AY133" s="52"/>
      <c r="AZ133" s="52"/>
      <c r="BA133" s="52"/>
      <c r="BB133" s="52"/>
      <c r="BC133" s="25" t="str">
        <f t="shared" ref="BC133:BC196" si="16">IF(O133="","",IF(W133="Sí",1,0)+IF(AK133="Sí",1,0)+IF(AQ133="Sí",1,0)+IF(AW133="Sí",1,0))</f>
        <v/>
      </c>
      <c r="BD133" s="25" t="str">
        <f t="shared" ref="BD133:BD196" si="17">IF(O133="","",IF(OR(Z133="",Z133="No"),0,1)+IF(OR(AM133="",AM133="No"),0,1)+IF(OR(AS133="",AS133="No"),0,1)+IF(OR(AY133="",AY133="No"),0,1))</f>
        <v/>
      </c>
      <c r="BE133" s="25" t="str">
        <f t="shared" ref="BE133:BE196" si="18">IF(O133="","",IF(AH133="Sí",1,0)+IF(AP133="Sí",1,0)+IF(AV133="Sí",1,0)+IF(BB133="Sí",1,0))</f>
        <v/>
      </c>
      <c r="BF133" s="25" t="str">
        <f>IF($U133="","",IFERROR(INDEX(Referències!$F$5:$F$9,MATCH(IF(I133="",$U133,IFERROR(INDEX(Referències!$D$5:$D$9,SUMPRODUCT(MAX((($I$5:$I$504=I133)*($I$5:$I$504&lt;&gt;""))*(IFERROR(MATCH($U$5:$U$504,Referències!$D$5:$D$9,0),0))))),$U133)),Referències!$D$5:$D$9,0)),""))</f>
        <v/>
      </c>
      <c r="BG133" s="25" t="str">
        <f>IF($U133="","",IFERROR(INDEX(Referències!$G$5:$G$9,MATCH(IF(I133="",$U133,IFERROR(INDEX(Referències!$D$5:$D$9,SUMPRODUCT(MAX((($I$5:$I$504=I133)*($I$5:$I$504&lt;&gt;""))*(IFERROR(MATCH($U$5:$U$504,Referències!$D$5:$D$9,0),0))))),$U133)),Referències!$D$5:$D$9,0)),""))</f>
        <v/>
      </c>
      <c r="BH133" s="25" t="str">
        <f>IF($U133="","",IFERROR(INDEX(Referències!$H$5:$H$9,MATCH(IF(I133="",$U133,IFERROR(INDEX(Referències!$D$5:$D$9,SUMPRODUCT(MAX((($I$5:$I$504=I133)*($I$5:$I$504&lt;&gt;""))*(IFERROR(MATCH($U$5:$U$504,Referències!$D$5:$D$9,0),0))))),$U133)),Referències!$D$5:$D$9,0)),""))</f>
        <v/>
      </c>
      <c r="BI133" s="18" t="str">
        <f t="shared" ref="BI133:BI196" si="19">IF(O133="","",IF($U133="","Falta anàlisi",IF($U133="NP","NO ENTRA AL PLA",IF(AND(BC133&lt;=BF133,BD133&gt;=BG133,BE133&gt;=BH133),"COMPLEIX","NO COMPLEIX"))))</f>
        <v/>
      </c>
      <c r="BJ133" s="26" t="str">
        <f t="shared" ref="BJ133:BJ196" si="20">IF(OR(O133="",$U133=""),"",IF($U133="NP",IF(COUNTA(W133:BB133)=0,"Nivell NP (&lt; 190 ous/100 g): per sota del llindar de dany econòmic. El recinte no entra al pla i no escau declarar rotació.","Nivell NP: el recinte no entra al pla. Esborri la declaració dels 4 anys."),IF(BI133="COMPLEIX","",TRIM(IF(BC133&gt;BF133,"Excedeix els anys amb patata permesos. ","")&amp;IF(BD133&lt;BG133,"Falten cicles de cultiu parany. ","")&amp;IF(BE133&lt;BH133,"Falten anys d'efecte tèrmic estival. ","")))))</f>
        <v/>
      </c>
      <c r="BK133" s="52"/>
      <c r="BL133" s="27"/>
    </row>
    <row r="134" spans="1:64" x14ac:dyDescent="0.25">
      <c r="A134" s="27"/>
      <c r="B134" s="27"/>
      <c r="C134" s="27"/>
      <c r="D134" s="27"/>
      <c r="E134" s="53"/>
      <c r="F134" s="28"/>
      <c r="G134" s="27"/>
      <c r="H134" s="52"/>
      <c r="I134" s="28"/>
      <c r="J134" s="27"/>
      <c r="K134" s="28"/>
      <c r="L134" s="28"/>
      <c r="M134" s="28"/>
      <c r="N134" s="52"/>
      <c r="O134" s="18" t="str">
        <f t="shared" si="14"/>
        <v/>
      </c>
      <c r="P134" s="29"/>
      <c r="Q134" s="30"/>
      <c r="R134" s="31"/>
      <c r="S134" s="32"/>
      <c r="T134" s="33"/>
      <c r="U134" s="18" t="str">
        <f t="shared" si="15"/>
        <v/>
      </c>
      <c r="V134" s="28"/>
      <c r="W134" s="51"/>
      <c r="X134" s="52"/>
      <c r="Y134" s="53"/>
      <c r="Z134" s="52"/>
      <c r="AA134" s="53"/>
      <c r="AB134" s="53"/>
      <c r="AC134" s="52"/>
      <c r="AD134" s="53"/>
      <c r="AE134" s="53"/>
      <c r="AF134" s="52"/>
      <c r="AG134" s="53"/>
      <c r="AH134" s="52"/>
      <c r="AI134" s="53"/>
      <c r="AJ134" s="53"/>
      <c r="AK134" s="54"/>
      <c r="AL134" s="52"/>
      <c r="AM134" s="52"/>
      <c r="AN134" s="52"/>
      <c r="AO134" s="52"/>
      <c r="AP134" s="52"/>
      <c r="AQ134" s="55"/>
      <c r="AR134" s="52"/>
      <c r="AS134" s="52"/>
      <c r="AT134" s="52"/>
      <c r="AU134" s="52"/>
      <c r="AV134" s="52"/>
      <c r="AW134" s="56"/>
      <c r="AX134" s="52"/>
      <c r="AY134" s="52"/>
      <c r="AZ134" s="52"/>
      <c r="BA134" s="52"/>
      <c r="BB134" s="52"/>
      <c r="BC134" s="25" t="str">
        <f t="shared" si="16"/>
        <v/>
      </c>
      <c r="BD134" s="25" t="str">
        <f t="shared" si="17"/>
        <v/>
      </c>
      <c r="BE134" s="25" t="str">
        <f t="shared" si="18"/>
        <v/>
      </c>
      <c r="BF134" s="25" t="str">
        <f>IF($U134="","",IFERROR(INDEX(Referències!$F$5:$F$9,MATCH(IF(I134="",$U134,IFERROR(INDEX(Referències!$D$5:$D$9,SUMPRODUCT(MAX((($I$5:$I$504=I134)*($I$5:$I$504&lt;&gt;""))*(IFERROR(MATCH($U$5:$U$504,Referències!$D$5:$D$9,0),0))))),$U134)),Referències!$D$5:$D$9,0)),""))</f>
        <v/>
      </c>
      <c r="BG134" s="25" t="str">
        <f>IF($U134="","",IFERROR(INDEX(Referències!$G$5:$G$9,MATCH(IF(I134="",$U134,IFERROR(INDEX(Referències!$D$5:$D$9,SUMPRODUCT(MAX((($I$5:$I$504=I134)*($I$5:$I$504&lt;&gt;""))*(IFERROR(MATCH($U$5:$U$504,Referències!$D$5:$D$9,0),0))))),$U134)),Referències!$D$5:$D$9,0)),""))</f>
        <v/>
      </c>
      <c r="BH134" s="25" t="str">
        <f>IF($U134="","",IFERROR(INDEX(Referències!$H$5:$H$9,MATCH(IF(I134="",$U134,IFERROR(INDEX(Referències!$D$5:$D$9,SUMPRODUCT(MAX((($I$5:$I$504=I134)*($I$5:$I$504&lt;&gt;""))*(IFERROR(MATCH($U$5:$U$504,Referències!$D$5:$D$9,0),0))))),$U134)),Referències!$D$5:$D$9,0)),""))</f>
        <v/>
      </c>
      <c r="BI134" s="18" t="str">
        <f t="shared" si="19"/>
        <v/>
      </c>
      <c r="BJ134" s="26" t="str">
        <f t="shared" si="20"/>
        <v/>
      </c>
      <c r="BK134" s="52"/>
      <c r="BL134" s="27"/>
    </row>
    <row r="135" spans="1:64" x14ac:dyDescent="0.25">
      <c r="A135" s="27"/>
      <c r="B135" s="27"/>
      <c r="C135" s="27"/>
      <c r="D135" s="27"/>
      <c r="E135" s="53"/>
      <c r="F135" s="28"/>
      <c r="G135" s="27"/>
      <c r="H135" s="52"/>
      <c r="I135" s="28"/>
      <c r="J135" s="27"/>
      <c r="K135" s="28"/>
      <c r="L135" s="28"/>
      <c r="M135" s="28"/>
      <c r="N135" s="52"/>
      <c r="O135" s="18" t="str">
        <f t="shared" si="14"/>
        <v/>
      </c>
      <c r="P135" s="29"/>
      <c r="Q135" s="30"/>
      <c r="R135" s="31"/>
      <c r="S135" s="32"/>
      <c r="T135" s="33"/>
      <c r="U135" s="18" t="str">
        <f t="shared" si="15"/>
        <v/>
      </c>
      <c r="V135" s="28"/>
      <c r="W135" s="51"/>
      <c r="X135" s="52"/>
      <c r="Y135" s="53"/>
      <c r="Z135" s="52"/>
      <c r="AA135" s="53"/>
      <c r="AB135" s="53"/>
      <c r="AC135" s="52"/>
      <c r="AD135" s="53"/>
      <c r="AE135" s="53"/>
      <c r="AF135" s="52"/>
      <c r="AG135" s="53"/>
      <c r="AH135" s="52"/>
      <c r="AI135" s="53"/>
      <c r="AJ135" s="53"/>
      <c r="AK135" s="54"/>
      <c r="AL135" s="52"/>
      <c r="AM135" s="52"/>
      <c r="AN135" s="52"/>
      <c r="AO135" s="52"/>
      <c r="AP135" s="52"/>
      <c r="AQ135" s="55"/>
      <c r="AR135" s="52"/>
      <c r="AS135" s="52"/>
      <c r="AT135" s="52"/>
      <c r="AU135" s="52"/>
      <c r="AV135" s="52"/>
      <c r="AW135" s="56"/>
      <c r="AX135" s="52"/>
      <c r="AY135" s="52"/>
      <c r="AZ135" s="52"/>
      <c r="BA135" s="52"/>
      <c r="BB135" s="52"/>
      <c r="BC135" s="25" t="str">
        <f t="shared" si="16"/>
        <v/>
      </c>
      <c r="BD135" s="25" t="str">
        <f t="shared" si="17"/>
        <v/>
      </c>
      <c r="BE135" s="25" t="str">
        <f t="shared" si="18"/>
        <v/>
      </c>
      <c r="BF135" s="25" t="str">
        <f>IF($U135="","",IFERROR(INDEX(Referències!$F$5:$F$9,MATCH(IF(I135="",$U135,IFERROR(INDEX(Referències!$D$5:$D$9,SUMPRODUCT(MAX((($I$5:$I$504=I135)*($I$5:$I$504&lt;&gt;""))*(IFERROR(MATCH($U$5:$U$504,Referències!$D$5:$D$9,0),0))))),$U135)),Referències!$D$5:$D$9,0)),""))</f>
        <v/>
      </c>
      <c r="BG135" s="25" t="str">
        <f>IF($U135="","",IFERROR(INDEX(Referències!$G$5:$G$9,MATCH(IF(I135="",$U135,IFERROR(INDEX(Referències!$D$5:$D$9,SUMPRODUCT(MAX((($I$5:$I$504=I135)*($I$5:$I$504&lt;&gt;""))*(IFERROR(MATCH($U$5:$U$504,Referències!$D$5:$D$9,0),0))))),$U135)),Referències!$D$5:$D$9,0)),""))</f>
        <v/>
      </c>
      <c r="BH135" s="25" t="str">
        <f>IF($U135="","",IFERROR(INDEX(Referències!$H$5:$H$9,MATCH(IF(I135="",$U135,IFERROR(INDEX(Referències!$D$5:$D$9,SUMPRODUCT(MAX((($I$5:$I$504=I135)*($I$5:$I$504&lt;&gt;""))*(IFERROR(MATCH($U$5:$U$504,Referències!$D$5:$D$9,0),0))))),$U135)),Referències!$D$5:$D$9,0)),""))</f>
        <v/>
      </c>
      <c r="BI135" s="18" t="str">
        <f t="shared" si="19"/>
        <v/>
      </c>
      <c r="BJ135" s="26" t="str">
        <f t="shared" si="20"/>
        <v/>
      </c>
      <c r="BK135" s="52"/>
      <c r="BL135" s="27"/>
    </row>
    <row r="136" spans="1:64" x14ac:dyDescent="0.25">
      <c r="A136" s="27"/>
      <c r="B136" s="27"/>
      <c r="C136" s="27"/>
      <c r="D136" s="27"/>
      <c r="E136" s="53"/>
      <c r="F136" s="28"/>
      <c r="G136" s="27"/>
      <c r="H136" s="52"/>
      <c r="I136" s="28"/>
      <c r="J136" s="27"/>
      <c r="K136" s="28"/>
      <c r="L136" s="28"/>
      <c r="M136" s="28"/>
      <c r="N136" s="52"/>
      <c r="O136" s="18" t="str">
        <f t="shared" si="14"/>
        <v/>
      </c>
      <c r="P136" s="29"/>
      <c r="Q136" s="30"/>
      <c r="R136" s="31"/>
      <c r="S136" s="32"/>
      <c r="T136" s="33"/>
      <c r="U136" s="18" t="str">
        <f t="shared" si="15"/>
        <v/>
      </c>
      <c r="V136" s="28"/>
      <c r="W136" s="51"/>
      <c r="X136" s="52"/>
      <c r="Y136" s="53"/>
      <c r="Z136" s="52"/>
      <c r="AA136" s="53"/>
      <c r="AB136" s="53"/>
      <c r="AC136" s="52"/>
      <c r="AD136" s="53"/>
      <c r="AE136" s="53"/>
      <c r="AF136" s="52"/>
      <c r="AG136" s="53"/>
      <c r="AH136" s="52"/>
      <c r="AI136" s="53"/>
      <c r="AJ136" s="53"/>
      <c r="AK136" s="54"/>
      <c r="AL136" s="52"/>
      <c r="AM136" s="52"/>
      <c r="AN136" s="52"/>
      <c r="AO136" s="52"/>
      <c r="AP136" s="52"/>
      <c r="AQ136" s="55"/>
      <c r="AR136" s="52"/>
      <c r="AS136" s="52"/>
      <c r="AT136" s="52"/>
      <c r="AU136" s="52"/>
      <c r="AV136" s="52"/>
      <c r="AW136" s="56"/>
      <c r="AX136" s="52"/>
      <c r="AY136" s="52"/>
      <c r="AZ136" s="52"/>
      <c r="BA136" s="52"/>
      <c r="BB136" s="52"/>
      <c r="BC136" s="25" t="str">
        <f t="shared" si="16"/>
        <v/>
      </c>
      <c r="BD136" s="25" t="str">
        <f t="shared" si="17"/>
        <v/>
      </c>
      <c r="BE136" s="25" t="str">
        <f t="shared" si="18"/>
        <v/>
      </c>
      <c r="BF136" s="25" t="str">
        <f>IF($U136="","",IFERROR(INDEX(Referències!$F$5:$F$9,MATCH(IF(I136="",$U136,IFERROR(INDEX(Referències!$D$5:$D$9,SUMPRODUCT(MAX((($I$5:$I$504=I136)*($I$5:$I$504&lt;&gt;""))*(IFERROR(MATCH($U$5:$U$504,Referències!$D$5:$D$9,0),0))))),$U136)),Referències!$D$5:$D$9,0)),""))</f>
        <v/>
      </c>
      <c r="BG136" s="25" t="str">
        <f>IF($U136="","",IFERROR(INDEX(Referències!$G$5:$G$9,MATCH(IF(I136="",$U136,IFERROR(INDEX(Referències!$D$5:$D$9,SUMPRODUCT(MAX((($I$5:$I$504=I136)*($I$5:$I$504&lt;&gt;""))*(IFERROR(MATCH($U$5:$U$504,Referències!$D$5:$D$9,0),0))))),$U136)),Referències!$D$5:$D$9,0)),""))</f>
        <v/>
      </c>
      <c r="BH136" s="25" t="str">
        <f>IF($U136="","",IFERROR(INDEX(Referències!$H$5:$H$9,MATCH(IF(I136="",$U136,IFERROR(INDEX(Referències!$D$5:$D$9,SUMPRODUCT(MAX((($I$5:$I$504=I136)*($I$5:$I$504&lt;&gt;""))*(IFERROR(MATCH($U$5:$U$504,Referències!$D$5:$D$9,0),0))))),$U136)),Referències!$D$5:$D$9,0)),""))</f>
        <v/>
      </c>
      <c r="BI136" s="18" t="str">
        <f t="shared" si="19"/>
        <v/>
      </c>
      <c r="BJ136" s="26" t="str">
        <f t="shared" si="20"/>
        <v/>
      </c>
      <c r="BK136" s="52"/>
      <c r="BL136" s="27"/>
    </row>
    <row r="137" spans="1:64" x14ac:dyDescent="0.25">
      <c r="A137" s="27"/>
      <c r="B137" s="27"/>
      <c r="C137" s="27"/>
      <c r="D137" s="27"/>
      <c r="E137" s="53"/>
      <c r="F137" s="28"/>
      <c r="G137" s="27"/>
      <c r="H137" s="52"/>
      <c r="I137" s="28"/>
      <c r="J137" s="27"/>
      <c r="K137" s="28"/>
      <c r="L137" s="28"/>
      <c r="M137" s="28"/>
      <c r="N137" s="52"/>
      <c r="O137" s="18" t="str">
        <f t="shared" si="14"/>
        <v/>
      </c>
      <c r="P137" s="29"/>
      <c r="Q137" s="30"/>
      <c r="R137" s="31"/>
      <c r="S137" s="32"/>
      <c r="T137" s="33"/>
      <c r="U137" s="18" t="str">
        <f t="shared" si="15"/>
        <v/>
      </c>
      <c r="V137" s="28"/>
      <c r="W137" s="51"/>
      <c r="X137" s="52"/>
      <c r="Y137" s="53"/>
      <c r="Z137" s="52"/>
      <c r="AA137" s="53"/>
      <c r="AB137" s="53"/>
      <c r="AC137" s="52"/>
      <c r="AD137" s="53"/>
      <c r="AE137" s="53"/>
      <c r="AF137" s="52"/>
      <c r="AG137" s="53"/>
      <c r="AH137" s="52"/>
      <c r="AI137" s="53"/>
      <c r="AJ137" s="53"/>
      <c r="AK137" s="54"/>
      <c r="AL137" s="52"/>
      <c r="AM137" s="52"/>
      <c r="AN137" s="52"/>
      <c r="AO137" s="52"/>
      <c r="AP137" s="52"/>
      <c r="AQ137" s="55"/>
      <c r="AR137" s="52"/>
      <c r="AS137" s="52"/>
      <c r="AT137" s="52"/>
      <c r="AU137" s="52"/>
      <c r="AV137" s="52"/>
      <c r="AW137" s="56"/>
      <c r="AX137" s="52"/>
      <c r="AY137" s="52"/>
      <c r="AZ137" s="52"/>
      <c r="BA137" s="52"/>
      <c r="BB137" s="52"/>
      <c r="BC137" s="25" t="str">
        <f t="shared" si="16"/>
        <v/>
      </c>
      <c r="BD137" s="25" t="str">
        <f t="shared" si="17"/>
        <v/>
      </c>
      <c r="BE137" s="25" t="str">
        <f t="shared" si="18"/>
        <v/>
      </c>
      <c r="BF137" s="25" t="str">
        <f>IF($U137="","",IFERROR(INDEX(Referències!$F$5:$F$9,MATCH(IF(I137="",$U137,IFERROR(INDEX(Referències!$D$5:$D$9,SUMPRODUCT(MAX((($I$5:$I$504=I137)*($I$5:$I$504&lt;&gt;""))*(IFERROR(MATCH($U$5:$U$504,Referències!$D$5:$D$9,0),0))))),$U137)),Referències!$D$5:$D$9,0)),""))</f>
        <v/>
      </c>
      <c r="BG137" s="25" t="str">
        <f>IF($U137="","",IFERROR(INDEX(Referències!$G$5:$G$9,MATCH(IF(I137="",$U137,IFERROR(INDEX(Referències!$D$5:$D$9,SUMPRODUCT(MAX((($I$5:$I$504=I137)*($I$5:$I$504&lt;&gt;""))*(IFERROR(MATCH($U$5:$U$504,Referències!$D$5:$D$9,0),0))))),$U137)),Referències!$D$5:$D$9,0)),""))</f>
        <v/>
      </c>
      <c r="BH137" s="25" t="str">
        <f>IF($U137="","",IFERROR(INDEX(Referències!$H$5:$H$9,MATCH(IF(I137="",$U137,IFERROR(INDEX(Referències!$D$5:$D$9,SUMPRODUCT(MAX((($I$5:$I$504=I137)*($I$5:$I$504&lt;&gt;""))*(IFERROR(MATCH($U$5:$U$504,Referències!$D$5:$D$9,0),0))))),$U137)),Referències!$D$5:$D$9,0)),""))</f>
        <v/>
      </c>
      <c r="BI137" s="18" t="str">
        <f t="shared" si="19"/>
        <v/>
      </c>
      <c r="BJ137" s="26" t="str">
        <f t="shared" si="20"/>
        <v/>
      </c>
      <c r="BK137" s="52"/>
      <c r="BL137" s="27"/>
    </row>
    <row r="138" spans="1:64" x14ac:dyDescent="0.25">
      <c r="A138" s="27"/>
      <c r="B138" s="27"/>
      <c r="C138" s="27"/>
      <c r="D138" s="27"/>
      <c r="E138" s="53"/>
      <c r="F138" s="28"/>
      <c r="G138" s="27"/>
      <c r="H138" s="52"/>
      <c r="I138" s="28"/>
      <c r="J138" s="27"/>
      <c r="K138" s="28"/>
      <c r="L138" s="28"/>
      <c r="M138" s="28"/>
      <c r="N138" s="52"/>
      <c r="O138" s="18" t="str">
        <f t="shared" si="14"/>
        <v/>
      </c>
      <c r="P138" s="29"/>
      <c r="Q138" s="30"/>
      <c r="R138" s="31"/>
      <c r="S138" s="32"/>
      <c r="T138" s="33"/>
      <c r="U138" s="18" t="str">
        <f t="shared" si="15"/>
        <v/>
      </c>
      <c r="V138" s="28"/>
      <c r="W138" s="51"/>
      <c r="X138" s="52"/>
      <c r="Y138" s="53"/>
      <c r="Z138" s="52"/>
      <c r="AA138" s="53"/>
      <c r="AB138" s="53"/>
      <c r="AC138" s="52"/>
      <c r="AD138" s="53"/>
      <c r="AE138" s="53"/>
      <c r="AF138" s="52"/>
      <c r="AG138" s="53"/>
      <c r="AH138" s="52"/>
      <c r="AI138" s="53"/>
      <c r="AJ138" s="53"/>
      <c r="AK138" s="54"/>
      <c r="AL138" s="52"/>
      <c r="AM138" s="52"/>
      <c r="AN138" s="52"/>
      <c r="AO138" s="52"/>
      <c r="AP138" s="52"/>
      <c r="AQ138" s="55"/>
      <c r="AR138" s="52"/>
      <c r="AS138" s="52"/>
      <c r="AT138" s="52"/>
      <c r="AU138" s="52"/>
      <c r="AV138" s="52"/>
      <c r="AW138" s="56"/>
      <c r="AX138" s="52"/>
      <c r="AY138" s="52"/>
      <c r="AZ138" s="52"/>
      <c r="BA138" s="52"/>
      <c r="BB138" s="52"/>
      <c r="BC138" s="25" t="str">
        <f t="shared" si="16"/>
        <v/>
      </c>
      <c r="BD138" s="25" t="str">
        <f t="shared" si="17"/>
        <v/>
      </c>
      <c r="BE138" s="25" t="str">
        <f t="shared" si="18"/>
        <v/>
      </c>
      <c r="BF138" s="25" t="str">
        <f>IF($U138="","",IFERROR(INDEX(Referències!$F$5:$F$9,MATCH(IF(I138="",$U138,IFERROR(INDEX(Referències!$D$5:$D$9,SUMPRODUCT(MAX((($I$5:$I$504=I138)*($I$5:$I$504&lt;&gt;""))*(IFERROR(MATCH($U$5:$U$504,Referències!$D$5:$D$9,0),0))))),$U138)),Referències!$D$5:$D$9,0)),""))</f>
        <v/>
      </c>
      <c r="BG138" s="25" t="str">
        <f>IF($U138="","",IFERROR(INDEX(Referències!$G$5:$G$9,MATCH(IF(I138="",$U138,IFERROR(INDEX(Referències!$D$5:$D$9,SUMPRODUCT(MAX((($I$5:$I$504=I138)*($I$5:$I$504&lt;&gt;""))*(IFERROR(MATCH($U$5:$U$504,Referències!$D$5:$D$9,0),0))))),$U138)),Referències!$D$5:$D$9,0)),""))</f>
        <v/>
      </c>
      <c r="BH138" s="25" t="str">
        <f>IF($U138="","",IFERROR(INDEX(Referències!$H$5:$H$9,MATCH(IF(I138="",$U138,IFERROR(INDEX(Referències!$D$5:$D$9,SUMPRODUCT(MAX((($I$5:$I$504=I138)*($I$5:$I$504&lt;&gt;""))*(IFERROR(MATCH($U$5:$U$504,Referències!$D$5:$D$9,0),0))))),$U138)),Referències!$D$5:$D$9,0)),""))</f>
        <v/>
      </c>
      <c r="BI138" s="18" t="str">
        <f t="shared" si="19"/>
        <v/>
      </c>
      <c r="BJ138" s="26" t="str">
        <f t="shared" si="20"/>
        <v/>
      </c>
      <c r="BK138" s="52"/>
      <c r="BL138" s="27"/>
    </row>
    <row r="139" spans="1:64" x14ac:dyDescent="0.25">
      <c r="A139" s="27"/>
      <c r="B139" s="27"/>
      <c r="C139" s="27"/>
      <c r="D139" s="27"/>
      <c r="E139" s="53"/>
      <c r="F139" s="28"/>
      <c r="G139" s="27"/>
      <c r="H139" s="52"/>
      <c r="I139" s="28"/>
      <c r="J139" s="27"/>
      <c r="K139" s="28"/>
      <c r="L139" s="28"/>
      <c r="M139" s="28"/>
      <c r="N139" s="52"/>
      <c r="O139" s="18" t="str">
        <f t="shared" si="14"/>
        <v/>
      </c>
      <c r="P139" s="29"/>
      <c r="Q139" s="30"/>
      <c r="R139" s="31"/>
      <c r="S139" s="32"/>
      <c r="T139" s="33"/>
      <c r="U139" s="18" t="str">
        <f t="shared" si="15"/>
        <v/>
      </c>
      <c r="V139" s="28"/>
      <c r="W139" s="51"/>
      <c r="X139" s="52"/>
      <c r="Y139" s="53"/>
      <c r="Z139" s="52"/>
      <c r="AA139" s="53"/>
      <c r="AB139" s="53"/>
      <c r="AC139" s="52"/>
      <c r="AD139" s="53"/>
      <c r="AE139" s="53"/>
      <c r="AF139" s="52"/>
      <c r="AG139" s="53"/>
      <c r="AH139" s="52"/>
      <c r="AI139" s="53"/>
      <c r="AJ139" s="53"/>
      <c r="AK139" s="54"/>
      <c r="AL139" s="52"/>
      <c r="AM139" s="52"/>
      <c r="AN139" s="52"/>
      <c r="AO139" s="52"/>
      <c r="AP139" s="52"/>
      <c r="AQ139" s="55"/>
      <c r="AR139" s="52"/>
      <c r="AS139" s="52"/>
      <c r="AT139" s="52"/>
      <c r="AU139" s="52"/>
      <c r="AV139" s="52"/>
      <c r="AW139" s="56"/>
      <c r="AX139" s="52"/>
      <c r="AY139" s="52"/>
      <c r="AZ139" s="52"/>
      <c r="BA139" s="52"/>
      <c r="BB139" s="52"/>
      <c r="BC139" s="25" t="str">
        <f t="shared" si="16"/>
        <v/>
      </c>
      <c r="BD139" s="25" t="str">
        <f t="shared" si="17"/>
        <v/>
      </c>
      <c r="BE139" s="25" t="str">
        <f t="shared" si="18"/>
        <v/>
      </c>
      <c r="BF139" s="25" t="str">
        <f>IF($U139="","",IFERROR(INDEX(Referències!$F$5:$F$9,MATCH(IF(I139="",$U139,IFERROR(INDEX(Referències!$D$5:$D$9,SUMPRODUCT(MAX((($I$5:$I$504=I139)*($I$5:$I$504&lt;&gt;""))*(IFERROR(MATCH($U$5:$U$504,Referències!$D$5:$D$9,0),0))))),$U139)),Referències!$D$5:$D$9,0)),""))</f>
        <v/>
      </c>
      <c r="BG139" s="25" t="str">
        <f>IF($U139="","",IFERROR(INDEX(Referències!$G$5:$G$9,MATCH(IF(I139="",$U139,IFERROR(INDEX(Referències!$D$5:$D$9,SUMPRODUCT(MAX((($I$5:$I$504=I139)*($I$5:$I$504&lt;&gt;""))*(IFERROR(MATCH($U$5:$U$504,Referències!$D$5:$D$9,0),0))))),$U139)),Referències!$D$5:$D$9,0)),""))</f>
        <v/>
      </c>
      <c r="BH139" s="25" t="str">
        <f>IF($U139="","",IFERROR(INDEX(Referències!$H$5:$H$9,MATCH(IF(I139="",$U139,IFERROR(INDEX(Referències!$D$5:$D$9,SUMPRODUCT(MAX((($I$5:$I$504=I139)*($I$5:$I$504&lt;&gt;""))*(IFERROR(MATCH($U$5:$U$504,Referències!$D$5:$D$9,0),0))))),$U139)),Referències!$D$5:$D$9,0)),""))</f>
        <v/>
      </c>
      <c r="BI139" s="18" t="str">
        <f t="shared" si="19"/>
        <v/>
      </c>
      <c r="BJ139" s="26" t="str">
        <f t="shared" si="20"/>
        <v/>
      </c>
      <c r="BK139" s="52"/>
      <c r="BL139" s="27"/>
    </row>
    <row r="140" spans="1:64" x14ac:dyDescent="0.25">
      <c r="A140" s="27"/>
      <c r="B140" s="27"/>
      <c r="C140" s="27"/>
      <c r="D140" s="27"/>
      <c r="E140" s="53"/>
      <c r="F140" s="28"/>
      <c r="G140" s="27"/>
      <c r="H140" s="52"/>
      <c r="I140" s="28"/>
      <c r="J140" s="27"/>
      <c r="K140" s="28"/>
      <c r="L140" s="28"/>
      <c r="M140" s="28"/>
      <c r="N140" s="52"/>
      <c r="O140" s="18" t="str">
        <f t="shared" si="14"/>
        <v/>
      </c>
      <c r="P140" s="29"/>
      <c r="Q140" s="30"/>
      <c r="R140" s="31"/>
      <c r="S140" s="32"/>
      <c r="T140" s="33"/>
      <c r="U140" s="18" t="str">
        <f t="shared" si="15"/>
        <v/>
      </c>
      <c r="V140" s="28"/>
      <c r="W140" s="51"/>
      <c r="X140" s="52"/>
      <c r="Y140" s="53"/>
      <c r="Z140" s="52"/>
      <c r="AA140" s="53"/>
      <c r="AB140" s="53"/>
      <c r="AC140" s="52"/>
      <c r="AD140" s="53"/>
      <c r="AE140" s="53"/>
      <c r="AF140" s="52"/>
      <c r="AG140" s="53"/>
      <c r="AH140" s="52"/>
      <c r="AI140" s="53"/>
      <c r="AJ140" s="53"/>
      <c r="AK140" s="54"/>
      <c r="AL140" s="52"/>
      <c r="AM140" s="52"/>
      <c r="AN140" s="52"/>
      <c r="AO140" s="52"/>
      <c r="AP140" s="52"/>
      <c r="AQ140" s="55"/>
      <c r="AR140" s="52"/>
      <c r="AS140" s="52"/>
      <c r="AT140" s="52"/>
      <c r="AU140" s="52"/>
      <c r="AV140" s="52"/>
      <c r="AW140" s="56"/>
      <c r="AX140" s="52"/>
      <c r="AY140" s="52"/>
      <c r="AZ140" s="52"/>
      <c r="BA140" s="52"/>
      <c r="BB140" s="52"/>
      <c r="BC140" s="25" t="str">
        <f t="shared" si="16"/>
        <v/>
      </c>
      <c r="BD140" s="25" t="str">
        <f t="shared" si="17"/>
        <v/>
      </c>
      <c r="BE140" s="25" t="str">
        <f t="shared" si="18"/>
        <v/>
      </c>
      <c r="BF140" s="25" t="str">
        <f>IF($U140="","",IFERROR(INDEX(Referències!$F$5:$F$9,MATCH(IF(I140="",$U140,IFERROR(INDEX(Referències!$D$5:$D$9,SUMPRODUCT(MAX((($I$5:$I$504=I140)*($I$5:$I$504&lt;&gt;""))*(IFERROR(MATCH($U$5:$U$504,Referències!$D$5:$D$9,0),0))))),$U140)),Referències!$D$5:$D$9,0)),""))</f>
        <v/>
      </c>
      <c r="BG140" s="25" t="str">
        <f>IF($U140="","",IFERROR(INDEX(Referències!$G$5:$G$9,MATCH(IF(I140="",$U140,IFERROR(INDEX(Referències!$D$5:$D$9,SUMPRODUCT(MAX((($I$5:$I$504=I140)*($I$5:$I$504&lt;&gt;""))*(IFERROR(MATCH($U$5:$U$504,Referències!$D$5:$D$9,0),0))))),$U140)),Referències!$D$5:$D$9,0)),""))</f>
        <v/>
      </c>
      <c r="BH140" s="25" t="str">
        <f>IF($U140="","",IFERROR(INDEX(Referències!$H$5:$H$9,MATCH(IF(I140="",$U140,IFERROR(INDEX(Referències!$D$5:$D$9,SUMPRODUCT(MAX((($I$5:$I$504=I140)*($I$5:$I$504&lt;&gt;""))*(IFERROR(MATCH($U$5:$U$504,Referències!$D$5:$D$9,0),0))))),$U140)),Referències!$D$5:$D$9,0)),""))</f>
        <v/>
      </c>
      <c r="BI140" s="18" t="str">
        <f t="shared" si="19"/>
        <v/>
      </c>
      <c r="BJ140" s="26" t="str">
        <f t="shared" si="20"/>
        <v/>
      </c>
      <c r="BK140" s="52"/>
      <c r="BL140" s="27"/>
    </row>
    <row r="141" spans="1:64" x14ac:dyDescent="0.25">
      <c r="A141" s="27"/>
      <c r="B141" s="27"/>
      <c r="C141" s="27"/>
      <c r="D141" s="27"/>
      <c r="E141" s="53"/>
      <c r="F141" s="28"/>
      <c r="G141" s="27"/>
      <c r="H141" s="52"/>
      <c r="I141" s="28"/>
      <c r="J141" s="27"/>
      <c r="K141" s="28"/>
      <c r="L141" s="28"/>
      <c r="M141" s="28"/>
      <c r="N141" s="52"/>
      <c r="O141" s="18" t="str">
        <f t="shared" si="14"/>
        <v/>
      </c>
      <c r="P141" s="29"/>
      <c r="Q141" s="30"/>
      <c r="R141" s="31"/>
      <c r="S141" s="32"/>
      <c r="T141" s="33"/>
      <c r="U141" s="18" t="str">
        <f t="shared" si="15"/>
        <v/>
      </c>
      <c r="V141" s="28"/>
      <c r="W141" s="51"/>
      <c r="X141" s="52"/>
      <c r="Y141" s="53"/>
      <c r="Z141" s="52"/>
      <c r="AA141" s="53"/>
      <c r="AB141" s="53"/>
      <c r="AC141" s="52"/>
      <c r="AD141" s="53"/>
      <c r="AE141" s="53"/>
      <c r="AF141" s="52"/>
      <c r="AG141" s="53"/>
      <c r="AH141" s="52"/>
      <c r="AI141" s="53"/>
      <c r="AJ141" s="53"/>
      <c r="AK141" s="54"/>
      <c r="AL141" s="52"/>
      <c r="AM141" s="52"/>
      <c r="AN141" s="52"/>
      <c r="AO141" s="52"/>
      <c r="AP141" s="52"/>
      <c r="AQ141" s="55"/>
      <c r="AR141" s="52"/>
      <c r="AS141" s="52"/>
      <c r="AT141" s="52"/>
      <c r="AU141" s="52"/>
      <c r="AV141" s="52"/>
      <c r="AW141" s="56"/>
      <c r="AX141" s="52"/>
      <c r="AY141" s="52"/>
      <c r="AZ141" s="52"/>
      <c r="BA141" s="52"/>
      <c r="BB141" s="52"/>
      <c r="BC141" s="25" t="str">
        <f t="shared" si="16"/>
        <v/>
      </c>
      <c r="BD141" s="25" t="str">
        <f t="shared" si="17"/>
        <v/>
      </c>
      <c r="BE141" s="25" t="str">
        <f t="shared" si="18"/>
        <v/>
      </c>
      <c r="BF141" s="25" t="str">
        <f>IF($U141="","",IFERROR(INDEX(Referències!$F$5:$F$9,MATCH(IF(I141="",$U141,IFERROR(INDEX(Referències!$D$5:$D$9,SUMPRODUCT(MAX((($I$5:$I$504=I141)*($I$5:$I$504&lt;&gt;""))*(IFERROR(MATCH($U$5:$U$504,Referències!$D$5:$D$9,0),0))))),$U141)),Referències!$D$5:$D$9,0)),""))</f>
        <v/>
      </c>
      <c r="BG141" s="25" t="str">
        <f>IF($U141="","",IFERROR(INDEX(Referències!$G$5:$G$9,MATCH(IF(I141="",$U141,IFERROR(INDEX(Referències!$D$5:$D$9,SUMPRODUCT(MAX((($I$5:$I$504=I141)*($I$5:$I$504&lt;&gt;""))*(IFERROR(MATCH($U$5:$U$504,Referències!$D$5:$D$9,0),0))))),$U141)),Referències!$D$5:$D$9,0)),""))</f>
        <v/>
      </c>
      <c r="BH141" s="25" t="str">
        <f>IF($U141="","",IFERROR(INDEX(Referències!$H$5:$H$9,MATCH(IF(I141="",$U141,IFERROR(INDEX(Referències!$D$5:$D$9,SUMPRODUCT(MAX((($I$5:$I$504=I141)*($I$5:$I$504&lt;&gt;""))*(IFERROR(MATCH($U$5:$U$504,Referències!$D$5:$D$9,0),0))))),$U141)),Referències!$D$5:$D$9,0)),""))</f>
        <v/>
      </c>
      <c r="BI141" s="18" t="str">
        <f t="shared" si="19"/>
        <v/>
      </c>
      <c r="BJ141" s="26" t="str">
        <f t="shared" si="20"/>
        <v/>
      </c>
      <c r="BK141" s="52"/>
      <c r="BL141" s="27"/>
    </row>
    <row r="142" spans="1:64" x14ac:dyDescent="0.25">
      <c r="A142" s="27"/>
      <c r="B142" s="27"/>
      <c r="C142" s="27"/>
      <c r="D142" s="27"/>
      <c r="E142" s="53"/>
      <c r="F142" s="28"/>
      <c r="G142" s="27"/>
      <c r="H142" s="52"/>
      <c r="I142" s="28"/>
      <c r="J142" s="27"/>
      <c r="K142" s="28"/>
      <c r="L142" s="28"/>
      <c r="M142" s="28"/>
      <c r="N142" s="52"/>
      <c r="O142" s="18" t="str">
        <f t="shared" si="14"/>
        <v/>
      </c>
      <c r="P142" s="29"/>
      <c r="Q142" s="30"/>
      <c r="R142" s="31"/>
      <c r="S142" s="32"/>
      <c r="T142" s="33"/>
      <c r="U142" s="18" t="str">
        <f t="shared" si="15"/>
        <v/>
      </c>
      <c r="V142" s="28"/>
      <c r="W142" s="51"/>
      <c r="X142" s="52"/>
      <c r="Y142" s="53"/>
      <c r="Z142" s="52"/>
      <c r="AA142" s="53"/>
      <c r="AB142" s="53"/>
      <c r="AC142" s="52"/>
      <c r="AD142" s="53"/>
      <c r="AE142" s="53"/>
      <c r="AF142" s="52"/>
      <c r="AG142" s="53"/>
      <c r="AH142" s="52"/>
      <c r="AI142" s="53"/>
      <c r="AJ142" s="53"/>
      <c r="AK142" s="54"/>
      <c r="AL142" s="52"/>
      <c r="AM142" s="52"/>
      <c r="AN142" s="52"/>
      <c r="AO142" s="52"/>
      <c r="AP142" s="52"/>
      <c r="AQ142" s="55"/>
      <c r="AR142" s="52"/>
      <c r="AS142" s="52"/>
      <c r="AT142" s="52"/>
      <c r="AU142" s="52"/>
      <c r="AV142" s="52"/>
      <c r="AW142" s="56"/>
      <c r="AX142" s="52"/>
      <c r="AY142" s="52"/>
      <c r="AZ142" s="52"/>
      <c r="BA142" s="52"/>
      <c r="BB142" s="52"/>
      <c r="BC142" s="25" t="str">
        <f t="shared" si="16"/>
        <v/>
      </c>
      <c r="BD142" s="25" t="str">
        <f t="shared" si="17"/>
        <v/>
      </c>
      <c r="BE142" s="25" t="str">
        <f t="shared" si="18"/>
        <v/>
      </c>
      <c r="BF142" s="25" t="str">
        <f>IF($U142="","",IFERROR(INDEX(Referències!$F$5:$F$9,MATCH(IF(I142="",$U142,IFERROR(INDEX(Referències!$D$5:$D$9,SUMPRODUCT(MAX((($I$5:$I$504=I142)*($I$5:$I$504&lt;&gt;""))*(IFERROR(MATCH($U$5:$U$504,Referències!$D$5:$D$9,0),0))))),$U142)),Referències!$D$5:$D$9,0)),""))</f>
        <v/>
      </c>
      <c r="BG142" s="25" t="str">
        <f>IF($U142="","",IFERROR(INDEX(Referències!$G$5:$G$9,MATCH(IF(I142="",$U142,IFERROR(INDEX(Referències!$D$5:$D$9,SUMPRODUCT(MAX((($I$5:$I$504=I142)*($I$5:$I$504&lt;&gt;""))*(IFERROR(MATCH($U$5:$U$504,Referències!$D$5:$D$9,0),0))))),$U142)),Referències!$D$5:$D$9,0)),""))</f>
        <v/>
      </c>
      <c r="BH142" s="25" t="str">
        <f>IF($U142="","",IFERROR(INDEX(Referències!$H$5:$H$9,MATCH(IF(I142="",$U142,IFERROR(INDEX(Referències!$D$5:$D$9,SUMPRODUCT(MAX((($I$5:$I$504=I142)*($I$5:$I$504&lt;&gt;""))*(IFERROR(MATCH($U$5:$U$504,Referències!$D$5:$D$9,0),0))))),$U142)),Referències!$D$5:$D$9,0)),""))</f>
        <v/>
      </c>
      <c r="BI142" s="18" t="str">
        <f t="shared" si="19"/>
        <v/>
      </c>
      <c r="BJ142" s="26" t="str">
        <f t="shared" si="20"/>
        <v/>
      </c>
      <c r="BK142" s="52"/>
      <c r="BL142" s="27"/>
    </row>
    <row r="143" spans="1:64" x14ac:dyDescent="0.25">
      <c r="A143" s="27"/>
      <c r="B143" s="27"/>
      <c r="C143" s="27"/>
      <c r="D143" s="27"/>
      <c r="E143" s="53"/>
      <c r="F143" s="28"/>
      <c r="G143" s="27"/>
      <c r="H143" s="52"/>
      <c r="I143" s="28"/>
      <c r="J143" s="27"/>
      <c r="K143" s="28"/>
      <c r="L143" s="28"/>
      <c r="M143" s="28"/>
      <c r="N143" s="52"/>
      <c r="O143" s="18" t="str">
        <f t="shared" si="14"/>
        <v/>
      </c>
      <c r="P143" s="29"/>
      <c r="Q143" s="30"/>
      <c r="R143" s="31"/>
      <c r="S143" s="32"/>
      <c r="T143" s="33"/>
      <c r="U143" s="18" t="str">
        <f t="shared" si="15"/>
        <v/>
      </c>
      <c r="V143" s="28"/>
      <c r="W143" s="51"/>
      <c r="X143" s="52"/>
      <c r="Y143" s="53"/>
      <c r="Z143" s="52"/>
      <c r="AA143" s="53"/>
      <c r="AB143" s="53"/>
      <c r="AC143" s="52"/>
      <c r="AD143" s="53"/>
      <c r="AE143" s="53"/>
      <c r="AF143" s="52"/>
      <c r="AG143" s="53"/>
      <c r="AH143" s="52"/>
      <c r="AI143" s="53"/>
      <c r="AJ143" s="53"/>
      <c r="AK143" s="54"/>
      <c r="AL143" s="52"/>
      <c r="AM143" s="52"/>
      <c r="AN143" s="52"/>
      <c r="AO143" s="52"/>
      <c r="AP143" s="52"/>
      <c r="AQ143" s="55"/>
      <c r="AR143" s="52"/>
      <c r="AS143" s="52"/>
      <c r="AT143" s="52"/>
      <c r="AU143" s="52"/>
      <c r="AV143" s="52"/>
      <c r="AW143" s="56"/>
      <c r="AX143" s="52"/>
      <c r="AY143" s="52"/>
      <c r="AZ143" s="52"/>
      <c r="BA143" s="52"/>
      <c r="BB143" s="52"/>
      <c r="BC143" s="25" t="str">
        <f t="shared" si="16"/>
        <v/>
      </c>
      <c r="BD143" s="25" t="str">
        <f t="shared" si="17"/>
        <v/>
      </c>
      <c r="BE143" s="25" t="str">
        <f t="shared" si="18"/>
        <v/>
      </c>
      <c r="BF143" s="25" t="str">
        <f>IF($U143="","",IFERROR(INDEX(Referències!$F$5:$F$9,MATCH(IF(I143="",$U143,IFERROR(INDEX(Referències!$D$5:$D$9,SUMPRODUCT(MAX((($I$5:$I$504=I143)*($I$5:$I$504&lt;&gt;""))*(IFERROR(MATCH($U$5:$U$504,Referències!$D$5:$D$9,0),0))))),$U143)),Referències!$D$5:$D$9,0)),""))</f>
        <v/>
      </c>
      <c r="BG143" s="25" t="str">
        <f>IF($U143="","",IFERROR(INDEX(Referències!$G$5:$G$9,MATCH(IF(I143="",$U143,IFERROR(INDEX(Referències!$D$5:$D$9,SUMPRODUCT(MAX((($I$5:$I$504=I143)*($I$5:$I$504&lt;&gt;""))*(IFERROR(MATCH($U$5:$U$504,Referències!$D$5:$D$9,0),0))))),$U143)),Referències!$D$5:$D$9,0)),""))</f>
        <v/>
      </c>
      <c r="BH143" s="25" t="str">
        <f>IF($U143="","",IFERROR(INDEX(Referències!$H$5:$H$9,MATCH(IF(I143="",$U143,IFERROR(INDEX(Referències!$D$5:$D$9,SUMPRODUCT(MAX((($I$5:$I$504=I143)*($I$5:$I$504&lt;&gt;""))*(IFERROR(MATCH($U$5:$U$504,Referències!$D$5:$D$9,0),0))))),$U143)),Referències!$D$5:$D$9,0)),""))</f>
        <v/>
      </c>
      <c r="BI143" s="18" t="str">
        <f t="shared" si="19"/>
        <v/>
      </c>
      <c r="BJ143" s="26" t="str">
        <f t="shared" si="20"/>
        <v/>
      </c>
      <c r="BK143" s="52"/>
      <c r="BL143" s="27"/>
    </row>
    <row r="144" spans="1:64" x14ac:dyDescent="0.25">
      <c r="A144" s="27"/>
      <c r="B144" s="27"/>
      <c r="C144" s="27"/>
      <c r="D144" s="27"/>
      <c r="E144" s="53"/>
      <c r="F144" s="28"/>
      <c r="G144" s="27"/>
      <c r="H144" s="52"/>
      <c r="I144" s="28"/>
      <c r="J144" s="27"/>
      <c r="K144" s="28"/>
      <c r="L144" s="28"/>
      <c r="M144" s="28"/>
      <c r="N144" s="52"/>
      <c r="O144" s="18" t="str">
        <f t="shared" si="14"/>
        <v/>
      </c>
      <c r="P144" s="29"/>
      <c r="Q144" s="30"/>
      <c r="R144" s="31"/>
      <c r="S144" s="32"/>
      <c r="T144" s="33"/>
      <c r="U144" s="18" t="str">
        <f t="shared" si="15"/>
        <v/>
      </c>
      <c r="V144" s="28"/>
      <c r="W144" s="51"/>
      <c r="X144" s="52"/>
      <c r="Y144" s="53"/>
      <c r="Z144" s="52"/>
      <c r="AA144" s="53"/>
      <c r="AB144" s="53"/>
      <c r="AC144" s="52"/>
      <c r="AD144" s="53"/>
      <c r="AE144" s="53"/>
      <c r="AF144" s="52"/>
      <c r="AG144" s="53"/>
      <c r="AH144" s="52"/>
      <c r="AI144" s="53"/>
      <c r="AJ144" s="53"/>
      <c r="AK144" s="54"/>
      <c r="AL144" s="52"/>
      <c r="AM144" s="52"/>
      <c r="AN144" s="52"/>
      <c r="AO144" s="52"/>
      <c r="AP144" s="52"/>
      <c r="AQ144" s="55"/>
      <c r="AR144" s="52"/>
      <c r="AS144" s="52"/>
      <c r="AT144" s="52"/>
      <c r="AU144" s="52"/>
      <c r="AV144" s="52"/>
      <c r="AW144" s="56"/>
      <c r="AX144" s="52"/>
      <c r="AY144" s="52"/>
      <c r="AZ144" s="52"/>
      <c r="BA144" s="52"/>
      <c r="BB144" s="52"/>
      <c r="BC144" s="25" t="str">
        <f t="shared" si="16"/>
        <v/>
      </c>
      <c r="BD144" s="25" t="str">
        <f t="shared" si="17"/>
        <v/>
      </c>
      <c r="BE144" s="25" t="str">
        <f t="shared" si="18"/>
        <v/>
      </c>
      <c r="BF144" s="25" t="str">
        <f>IF($U144="","",IFERROR(INDEX(Referències!$F$5:$F$9,MATCH(IF(I144="",$U144,IFERROR(INDEX(Referències!$D$5:$D$9,SUMPRODUCT(MAX((($I$5:$I$504=I144)*($I$5:$I$504&lt;&gt;""))*(IFERROR(MATCH($U$5:$U$504,Referències!$D$5:$D$9,0),0))))),$U144)),Referències!$D$5:$D$9,0)),""))</f>
        <v/>
      </c>
      <c r="BG144" s="25" t="str">
        <f>IF($U144="","",IFERROR(INDEX(Referències!$G$5:$G$9,MATCH(IF(I144="",$U144,IFERROR(INDEX(Referències!$D$5:$D$9,SUMPRODUCT(MAX((($I$5:$I$504=I144)*($I$5:$I$504&lt;&gt;""))*(IFERROR(MATCH($U$5:$U$504,Referències!$D$5:$D$9,0),0))))),$U144)),Referències!$D$5:$D$9,0)),""))</f>
        <v/>
      </c>
      <c r="BH144" s="25" t="str">
        <f>IF($U144="","",IFERROR(INDEX(Referències!$H$5:$H$9,MATCH(IF(I144="",$U144,IFERROR(INDEX(Referències!$D$5:$D$9,SUMPRODUCT(MAX((($I$5:$I$504=I144)*($I$5:$I$504&lt;&gt;""))*(IFERROR(MATCH($U$5:$U$504,Referències!$D$5:$D$9,0),0))))),$U144)),Referències!$D$5:$D$9,0)),""))</f>
        <v/>
      </c>
      <c r="BI144" s="18" t="str">
        <f t="shared" si="19"/>
        <v/>
      </c>
      <c r="BJ144" s="26" t="str">
        <f t="shared" si="20"/>
        <v/>
      </c>
      <c r="BK144" s="52"/>
      <c r="BL144" s="27"/>
    </row>
    <row r="145" spans="1:64" x14ac:dyDescent="0.25">
      <c r="A145" s="27"/>
      <c r="B145" s="27"/>
      <c r="C145" s="27"/>
      <c r="D145" s="27"/>
      <c r="E145" s="53"/>
      <c r="F145" s="28"/>
      <c r="G145" s="27"/>
      <c r="H145" s="52"/>
      <c r="I145" s="28"/>
      <c r="J145" s="27"/>
      <c r="K145" s="28"/>
      <c r="L145" s="28"/>
      <c r="M145" s="28"/>
      <c r="N145" s="52"/>
      <c r="O145" s="18" t="str">
        <f t="shared" si="14"/>
        <v/>
      </c>
      <c r="P145" s="29"/>
      <c r="Q145" s="30"/>
      <c r="R145" s="31"/>
      <c r="S145" s="32"/>
      <c r="T145" s="33"/>
      <c r="U145" s="18" t="str">
        <f t="shared" si="15"/>
        <v/>
      </c>
      <c r="V145" s="28"/>
      <c r="W145" s="51"/>
      <c r="X145" s="52"/>
      <c r="Y145" s="53"/>
      <c r="Z145" s="52"/>
      <c r="AA145" s="53"/>
      <c r="AB145" s="53"/>
      <c r="AC145" s="52"/>
      <c r="AD145" s="53"/>
      <c r="AE145" s="53"/>
      <c r="AF145" s="52"/>
      <c r="AG145" s="53"/>
      <c r="AH145" s="52"/>
      <c r="AI145" s="53"/>
      <c r="AJ145" s="53"/>
      <c r="AK145" s="54"/>
      <c r="AL145" s="52"/>
      <c r="AM145" s="52"/>
      <c r="AN145" s="52"/>
      <c r="AO145" s="52"/>
      <c r="AP145" s="52"/>
      <c r="AQ145" s="55"/>
      <c r="AR145" s="52"/>
      <c r="AS145" s="52"/>
      <c r="AT145" s="52"/>
      <c r="AU145" s="52"/>
      <c r="AV145" s="52"/>
      <c r="AW145" s="56"/>
      <c r="AX145" s="52"/>
      <c r="AY145" s="52"/>
      <c r="AZ145" s="52"/>
      <c r="BA145" s="52"/>
      <c r="BB145" s="52"/>
      <c r="BC145" s="25" t="str">
        <f t="shared" si="16"/>
        <v/>
      </c>
      <c r="BD145" s="25" t="str">
        <f t="shared" si="17"/>
        <v/>
      </c>
      <c r="BE145" s="25" t="str">
        <f t="shared" si="18"/>
        <v/>
      </c>
      <c r="BF145" s="25" t="str">
        <f>IF($U145="","",IFERROR(INDEX(Referències!$F$5:$F$9,MATCH(IF(I145="",$U145,IFERROR(INDEX(Referències!$D$5:$D$9,SUMPRODUCT(MAX((($I$5:$I$504=I145)*($I$5:$I$504&lt;&gt;""))*(IFERROR(MATCH($U$5:$U$504,Referències!$D$5:$D$9,0),0))))),$U145)),Referències!$D$5:$D$9,0)),""))</f>
        <v/>
      </c>
      <c r="BG145" s="25" t="str">
        <f>IF($U145="","",IFERROR(INDEX(Referències!$G$5:$G$9,MATCH(IF(I145="",$U145,IFERROR(INDEX(Referències!$D$5:$D$9,SUMPRODUCT(MAX((($I$5:$I$504=I145)*($I$5:$I$504&lt;&gt;""))*(IFERROR(MATCH($U$5:$U$504,Referències!$D$5:$D$9,0),0))))),$U145)),Referències!$D$5:$D$9,0)),""))</f>
        <v/>
      </c>
      <c r="BH145" s="25" t="str">
        <f>IF($U145="","",IFERROR(INDEX(Referències!$H$5:$H$9,MATCH(IF(I145="",$U145,IFERROR(INDEX(Referències!$D$5:$D$9,SUMPRODUCT(MAX((($I$5:$I$504=I145)*($I$5:$I$504&lt;&gt;""))*(IFERROR(MATCH($U$5:$U$504,Referències!$D$5:$D$9,0),0))))),$U145)),Referències!$D$5:$D$9,0)),""))</f>
        <v/>
      </c>
      <c r="BI145" s="18" t="str">
        <f t="shared" si="19"/>
        <v/>
      </c>
      <c r="BJ145" s="26" t="str">
        <f t="shared" si="20"/>
        <v/>
      </c>
      <c r="BK145" s="52"/>
      <c r="BL145" s="27"/>
    </row>
    <row r="146" spans="1:64" x14ac:dyDescent="0.25">
      <c r="A146" s="27"/>
      <c r="B146" s="27"/>
      <c r="C146" s="27"/>
      <c r="D146" s="27"/>
      <c r="E146" s="53"/>
      <c r="F146" s="28"/>
      <c r="G146" s="27"/>
      <c r="H146" s="52"/>
      <c r="I146" s="28"/>
      <c r="J146" s="27"/>
      <c r="K146" s="28"/>
      <c r="L146" s="28"/>
      <c r="M146" s="28"/>
      <c r="N146" s="52"/>
      <c r="O146" s="18" t="str">
        <f t="shared" si="14"/>
        <v/>
      </c>
      <c r="P146" s="29"/>
      <c r="Q146" s="30"/>
      <c r="R146" s="31"/>
      <c r="S146" s="32"/>
      <c r="T146" s="33"/>
      <c r="U146" s="18" t="str">
        <f t="shared" si="15"/>
        <v/>
      </c>
      <c r="V146" s="28"/>
      <c r="W146" s="51"/>
      <c r="X146" s="52"/>
      <c r="Y146" s="53"/>
      <c r="Z146" s="52"/>
      <c r="AA146" s="53"/>
      <c r="AB146" s="53"/>
      <c r="AC146" s="52"/>
      <c r="AD146" s="53"/>
      <c r="AE146" s="53"/>
      <c r="AF146" s="52"/>
      <c r="AG146" s="53"/>
      <c r="AH146" s="52"/>
      <c r="AI146" s="53"/>
      <c r="AJ146" s="53"/>
      <c r="AK146" s="54"/>
      <c r="AL146" s="52"/>
      <c r="AM146" s="52"/>
      <c r="AN146" s="52"/>
      <c r="AO146" s="52"/>
      <c r="AP146" s="52"/>
      <c r="AQ146" s="55"/>
      <c r="AR146" s="52"/>
      <c r="AS146" s="52"/>
      <c r="AT146" s="52"/>
      <c r="AU146" s="52"/>
      <c r="AV146" s="52"/>
      <c r="AW146" s="56"/>
      <c r="AX146" s="52"/>
      <c r="AY146" s="52"/>
      <c r="AZ146" s="52"/>
      <c r="BA146" s="52"/>
      <c r="BB146" s="52"/>
      <c r="BC146" s="25" t="str">
        <f t="shared" si="16"/>
        <v/>
      </c>
      <c r="BD146" s="25" t="str">
        <f t="shared" si="17"/>
        <v/>
      </c>
      <c r="BE146" s="25" t="str">
        <f t="shared" si="18"/>
        <v/>
      </c>
      <c r="BF146" s="25" t="str">
        <f>IF($U146="","",IFERROR(INDEX(Referències!$F$5:$F$9,MATCH(IF(I146="",$U146,IFERROR(INDEX(Referències!$D$5:$D$9,SUMPRODUCT(MAX((($I$5:$I$504=I146)*($I$5:$I$504&lt;&gt;""))*(IFERROR(MATCH($U$5:$U$504,Referències!$D$5:$D$9,0),0))))),$U146)),Referències!$D$5:$D$9,0)),""))</f>
        <v/>
      </c>
      <c r="BG146" s="25" t="str">
        <f>IF($U146="","",IFERROR(INDEX(Referències!$G$5:$G$9,MATCH(IF(I146="",$U146,IFERROR(INDEX(Referències!$D$5:$D$9,SUMPRODUCT(MAX((($I$5:$I$504=I146)*($I$5:$I$504&lt;&gt;""))*(IFERROR(MATCH($U$5:$U$504,Referències!$D$5:$D$9,0),0))))),$U146)),Referències!$D$5:$D$9,0)),""))</f>
        <v/>
      </c>
      <c r="BH146" s="25" t="str">
        <f>IF($U146="","",IFERROR(INDEX(Referències!$H$5:$H$9,MATCH(IF(I146="",$U146,IFERROR(INDEX(Referències!$D$5:$D$9,SUMPRODUCT(MAX((($I$5:$I$504=I146)*($I$5:$I$504&lt;&gt;""))*(IFERROR(MATCH($U$5:$U$504,Referències!$D$5:$D$9,0),0))))),$U146)),Referències!$D$5:$D$9,0)),""))</f>
        <v/>
      </c>
      <c r="BI146" s="18" t="str">
        <f t="shared" si="19"/>
        <v/>
      </c>
      <c r="BJ146" s="26" t="str">
        <f t="shared" si="20"/>
        <v/>
      </c>
      <c r="BK146" s="52"/>
      <c r="BL146" s="27"/>
    </row>
    <row r="147" spans="1:64" x14ac:dyDescent="0.25">
      <c r="A147" s="27"/>
      <c r="B147" s="27"/>
      <c r="C147" s="27"/>
      <c r="D147" s="27"/>
      <c r="E147" s="53"/>
      <c r="F147" s="28"/>
      <c r="G147" s="27"/>
      <c r="H147" s="52"/>
      <c r="I147" s="28"/>
      <c r="J147" s="27"/>
      <c r="K147" s="28"/>
      <c r="L147" s="28"/>
      <c r="M147" s="28"/>
      <c r="N147" s="52"/>
      <c r="O147" s="18" t="str">
        <f t="shared" si="14"/>
        <v/>
      </c>
      <c r="P147" s="29"/>
      <c r="Q147" s="30"/>
      <c r="R147" s="31"/>
      <c r="S147" s="32"/>
      <c r="T147" s="33"/>
      <c r="U147" s="18" t="str">
        <f t="shared" si="15"/>
        <v/>
      </c>
      <c r="V147" s="28"/>
      <c r="W147" s="51"/>
      <c r="X147" s="52"/>
      <c r="Y147" s="53"/>
      <c r="Z147" s="52"/>
      <c r="AA147" s="53"/>
      <c r="AB147" s="53"/>
      <c r="AC147" s="52"/>
      <c r="AD147" s="53"/>
      <c r="AE147" s="53"/>
      <c r="AF147" s="52"/>
      <c r="AG147" s="53"/>
      <c r="AH147" s="52"/>
      <c r="AI147" s="53"/>
      <c r="AJ147" s="53"/>
      <c r="AK147" s="54"/>
      <c r="AL147" s="52"/>
      <c r="AM147" s="52"/>
      <c r="AN147" s="52"/>
      <c r="AO147" s="52"/>
      <c r="AP147" s="52"/>
      <c r="AQ147" s="55"/>
      <c r="AR147" s="52"/>
      <c r="AS147" s="52"/>
      <c r="AT147" s="52"/>
      <c r="AU147" s="52"/>
      <c r="AV147" s="52"/>
      <c r="AW147" s="56"/>
      <c r="AX147" s="52"/>
      <c r="AY147" s="52"/>
      <c r="AZ147" s="52"/>
      <c r="BA147" s="52"/>
      <c r="BB147" s="52"/>
      <c r="BC147" s="25" t="str">
        <f t="shared" si="16"/>
        <v/>
      </c>
      <c r="BD147" s="25" t="str">
        <f t="shared" si="17"/>
        <v/>
      </c>
      <c r="BE147" s="25" t="str">
        <f t="shared" si="18"/>
        <v/>
      </c>
      <c r="BF147" s="25" t="str">
        <f>IF($U147="","",IFERROR(INDEX(Referències!$F$5:$F$9,MATCH(IF(I147="",$U147,IFERROR(INDEX(Referències!$D$5:$D$9,SUMPRODUCT(MAX((($I$5:$I$504=I147)*($I$5:$I$504&lt;&gt;""))*(IFERROR(MATCH($U$5:$U$504,Referències!$D$5:$D$9,0),0))))),$U147)),Referències!$D$5:$D$9,0)),""))</f>
        <v/>
      </c>
      <c r="BG147" s="25" t="str">
        <f>IF($U147="","",IFERROR(INDEX(Referències!$G$5:$G$9,MATCH(IF(I147="",$U147,IFERROR(INDEX(Referències!$D$5:$D$9,SUMPRODUCT(MAX((($I$5:$I$504=I147)*($I$5:$I$504&lt;&gt;""))*(IFERROR(MATCH($U$5:$U$504,Referències!$D$5:$D$9,0),0))))),$U147)),Referències!$D$5:$D$9,0)),""))</f>
        <v/>
      </c>
      <c r="BH147" s="25" t="str">
        <f>IF($U147="","",IFERROR(INDEX(Referències!$H$5:$H$9,MATCH(IF(I147="",$U147,IFERROR(INDEX(Referències!$D$5:$D$9,SUMPRODUCT(MAX((($I$5:$I$504=I147)*($I$5:$I$504&lt;&gt;""))*(IFERROR(MATCH($U$5:$U$504,Referències!$D$5:$D$9,0),0))))),$U147)),Referències!$D$5:$D$9,0)),""))</f>
        <v/>
      </c>
      <c r="BI147" s="18" t="str">
        <f t="shared" si="19"/>
        <v/>
      </c>
      <c r="BJ147" s="26" t="str">
        <f t="shared" si="20"/>
        <v/>
      </c>
      <c r="BK147" s="52"/>
      <c r="BL147" s="27"/>
    </row>
    <row r="148" spans="1:64" x14ac:dyDescent="0.25">
      <c r="A148" s="27"/>
      <c r="B148" s="27"/>
      <c r="C148" s="27"/>
      <c r="D148" s="27"/>
      <c r="E148" s="53"/>
      <c r="F148" s="28"/>
      <c r="G148" s="27"/>
      <c r="H148" s="52"/>
      <c r="I148" s="28"/>
      <c r="J148" s="27"/>
      <c r="K148" s="28"/>
      <c r="L148" s="28"/>
      <c r="M148" s="28"/>
      <c r="N148" s="52"/>
      <c r="O148" s="18" t="str">
        <f t="shared" si="14"/>
        <v/>
      </c>
      <c r="P148" s="29"/>
      <c r="Q148" s="30"/>
      <c r="R148" s="31"/>
      <c r="S148" s="32"/>
      <c r="T148" s="33"/>
      <c r="U148" s="18" t="str">
        <f t="shared" si="15"/>
        <v/>
      </c>
      <c r="V148" s="28"/>
      <c r="W148" s="51"/>
      <c r="X148" s="52"/>
      <c r="Y148" s="53"/>
      <c r="Z148" s="52"/>
      <c r="AA148" s="53"/>
      <c r="AB148" s="53"/>
      <c r="AC148" s="52"/>
      <c r="AD148" s="53"/>
      <c r="AE148" s="53"/>
      <c r="AF148" s="52"/>
      <c r="AG148" s="53"/>
      <c r="AH148" s="52"/>
      <c r="AI148" s="53"/>
      <c r="AJ148" s="53"/>
      <c r="AK148" s="54"/>
      <c r="AL148" s="52"/>
      <c r="AM148" s="52"/>
      <c r="AN148" s="52"/>
      <c r="AO148" s="52"/>
      <c r="AP148" s="52"/>
      <c r="AQ148" s="55"/>
      <c r="AR148" s="52"/>
      <c r="AS148" s="52"/>
      <c r="AT148" s="52"/>
      <c r="AU148" s="52"/>
      <c r="AV148" s="52"/>
      <c r="AW148" s="56"/>
      <c r="AX148" s="52"/>
      <c r="AY148" s="52"/>
      <c r="AZ148" s="52"/>
      <c r="BA148" s="52"/>
      <c r="BB148" s="52"/>
      <c r="BC148" s="25" t="str">
        <f t="shared" si="16"/>
        <v/>
      </c>
      <c r="BD148" s="25" t="str">
        <f t="shared" si="17"/>
        <v/>
      </c>
      <c r="BE148" s="25" t="str">
        <f t="shared" si="18"/>
        <v/>
      </c>
      <c r="BF148" s="25" t="str">
        <f>IF($U148="","",IFERROR(INDEX(Referències!$F$5:$F$9,MATCH(IF(I148="",$U148,IFERROR(INDEX(Referències!$D$5:$D$9,SUMPRODUCT(MAX((($I$5:$I$504=I148)*($I$5:$I$504&lt;&gt;""))*(IFERROR(MATCH($U$5:$U$504,Referències!$D$5:$D$9,0),0))))),$U148)),Referències!$D$5:$D$9,0)),""))</f>
        <v/>
      </c>
      <c r="BG148" s="25" t="str">
        <f>IF($U148="","",IFERROR(INDEX(Referències!$G$5:$G$9,MATCH(IF(I148="",$U148,IFERROR(INDEX(Referències!$D$5:$D$9,SUMPRODUCT(MAX((($I$5:$I$504=I148)*($I$5:$I$504&lt;&gt;""))*(IFERROR(MATCH($U$5:$U$504,Referències!$D$5:$D$9,0),0))))),$U148)),Referències!$D$5:$D$9,0)),""))</f>
        <v/>
      </c>
      <c r="BH148" s="25" t="str">
        <f>IF($U148="","",IFERROR(INDEX(Referències!$H$5:$H$9,MATCH(IF(I148="",$U148,IFERROR(INDEX(Referències!$D$5:$D$9,SUMPRODUCT(MAX((($I$5:$I$504=I148)*($I$5:$I$504&lt;&gt;""))*(IFERROR(MATCH($U$5:$U$504,Referències!$D$5:$D$9,0),0))))),$U148)),Referències!$D$5:$D$9,0)),""))</f>
        <v/>
      </c>
      <c r="BI148" s="18" t="str">
        <f t="shared" si="19"/>
        <v/>
      </c>
      <c r="BJ148" s="26" t="str">
        <f t="shared" si="20"/>
        <v/>
      </c>
      <c r="BK148" s="52"/>
      <c r="BL148" s="27"/>
    </row>
    <row r="149" spans="1:64" x14ac:dyDescent="0.25">
      <c r="A149" s="27"/>
      <c r="B149" s="27"/>
      <c r="C149" s="27"/>
      <c r="D149" s="27"/>
      <c r="E149" s="53"/>
      <c r="F149" s="28"/>
      <c r="G149" s="27"/>
      <c r="H149" s="52"/>
      <c r="I149" s="28"/>
      <c r="J149" s="27"/>
      <c r="K149" s="28"/>
      <c r="L149" s="28"/>
      <c r="M149" s="28"/>
      <c r="N149" s="52"/>
      <c r="O149" s="18" t="str">
        <f t="shared" si="14"/>
        <v/>
      </c>
      <c r="P149" s="29"/>
      <c r="Q149" s="30"/>
      <c r="R149" s="31"/>
      <c r="S149" s="32"/>
      <c r="T149" s="33"/>
      <c r="U149" s="18" t="str">
        <f t="shared" si="15"/>
        <v/>
      </c>
      <c r="V149" s="28"/>
      <c r="W149" s="51"/>
      <c r="X149" s="52"/>
      <c r="Y149" s="53"/>
      <c r="Z149" s="52"/>
      <c r="AA149" s="53"/>
      <c r="AB149" s="53"/>
      <c r="AC149" s="52"/>
      <c r="AD149" s="53"/>
      <c r="AE149" s="53"/>
      <c r="AF149" s="52"/>
      <c r="AG149" s="53"/>
      <c r="AH149" s="52"/>
      <c r="AI149" s="53"/>
      <c r="AJ149" s="53"/>
      <c r="AK149" s="54"/>
      <c r="AL149" s="52"/>
      <c r="AM149" s="52"/>
      <c r="AN149" s="52"/>
      <c r="AO149" s="52"/>
      <c r="AP149" s="52"/>
      <c r="AQ149" s="55"/>
      <c r="AR149" s="52"/>
      <c r="AS149" s="52"/>
      <c r="AT149" s="52"/>
      <c r="AU149" s="52"/>
      <c r="AV149" s="52"/>
      <c r="AW149" s="56"/>
      <c r="AX149" s="52"/>
      <c r="AY149" s="52"/>
      <c r="AZ149" s="52"/>
      <c r="BA149" s="52"/>
      <c r="BB149" s="52"/>
      <c r="BC149" s="25" t="str">
        <f t="shared" si="16"/>
        <v/>
      </c>
      <c r="BD149" s="25" t="str">
        <f t="shared" si="17"/>
        <v/>
      </c>
      <c r="BE149" s="25" t="str">
        <f t="shared" si="18"/>
        <v/>
      </c>
      <c r="BF149" s="25" t="str">
        <f>IF($U149="","",IFERROR(INDEX(Referències!$F$5:$F$9,MATCH(IF(I149="",$U149,IFERROR(INDEX(Referències!$D$5:$D$9,SUMPRODUCT(MAX((($I$5:$I$504=I149)*($I$5:$I$504&lt;&gt;""))*(IFERROR(MATCH($U$5:$U$504,Referències!$D$5:$D$9,0),0))))),$U149)),Referències!$D$5:$D$9,0)),""))</f>
        <v/>
      </c>
      <c r="BG149" s="25" t="str">
        <f>IF($U149="","",IFERROR(INDEX(Referències!$G$5:$G$9,MATCH(IF(I149="",$U149,IFERROR(INDEX(Referències!$D$5:$D$9,SUMPRODUCT(MAX((($I$5:$I$504=I149)*($I$5:$I$504&lt;&gt;""))*(IFERROR(MATCH($U$5:$U$504,Referències!$D$5:$D$9,0),0))))),$U149)),Referències!$D$5:$D$9,0)),""))</f>
        <v/>
      </c>
      <c r="BH149" s="25" t="str">
        <f>IF($U149="","",IFERROR(INDEX(Referències!$H$5:$H$9,MATCH(IF(I149="",$U149,IFERROR(INDEX(Referències!$D$5:$D$9,SUMPRODUCT(MAX((($I$5:$I$504=I149)*($I$5:$I$504&lt;&gt;""))*(IFERROR(MATCH($U$5:$U$504,Referències!$D$5:$D$9,0),0))))),$U149)),Referències!$D$5:$D$9,0)),""))</f>
        <v/>
      </c>
      <c r="BI149" s="18" t="str">
        <f t="shared" si="19"/>
        <v/>
      </c>
      <c r="BJ149" s="26" t="str">
        <f t="shared" si="20"/>
        <v/>
      </c>
      <c r="BK149" s="52"/>
      <c r="BL149" s="27"/>
    </row>
    <row r="150" spans="1:64" x14ac:dyDescent="0.25">
      <c r="A150" s="27"/>
      <c r="B150" s="27"/>
      <c r="C150" s="27"/>
      <c r="D150" s="27"/>
      <c r="E150" s="53"/>
      <c r="F150" s="28"/>
      <c r="G150" s="27"/>
      <c r="H150" s="52"/>
      <c r="I150" s="28"/>
      <c r="J150" s="27"/>
      <c r="K150" s="28"/>
      <c r="L150" s="28"/>
      <c r="M150" s="28"/>
      <c r="N150" s="52"/>
      <c r="O150" s="18" t="str">
        <f t="shared" si="14"/>
        <v/>
      </c>
      <c r="P150" s="29"/>
      <c r="Q150" s="30"/>
      <c r="R150" s="31"/>
      <c r="S150" s="32"/>
      <c r="T150" s="33"/>
      <c r="U150" s="18" t="str">
        <f t="shared" si="15"/>
        <v/>
      </c>
      <c r="V150" s="28"/>
      <c r="W150" s="51"/>
      <c r="X150" s="52"/>
      <c r="Y150" s="53"/>
      <c r="Z150" s="52"/>
      <c r="AA150" s="53"/>
      <c r="AB150" s="53"/>
      <c r="AC150" s="52"/>
      <c r="AD150" s="53"/>
      <c r="AE150" s="53"/>
      <c r="AF150" s="52"/>
      <c r="AG150" s="53"/>
      <c r="AH150" s="52"/>
      <c r="AI150" s="53"/>
      <c r="AJ150" s="53"/>
      <c r="AK150" s="54"/>
      <c r="AL150" s="52"/>
      <c r="AM150" s="52"/>
      <c r="AN150" s="52"/>
      <c r="AO150" s="52"/>
      <c r="AP150" s="52"/>
      <c r="AQ150" s="55"/>
      <c r="AR150" s="52"/>
      <c r="AS150" s="52"/>
      <c r="AT150" s="52"/>
      <c r="AU150" s="52"/>
      <c r="AV150" s="52"/>
      <c r="AW150" s="56"/>
      <c r="AX150" s="52"/>
      <c r="AY150" s="52"/>
      <c r="AZ150" s="52"/>
      <c r="BA150" s="52"/>
      <c r="BB150" s="52"/>
      <c r="BC150" s="25" t="str">
        <f t="shared" si="16"/>
        <v/>
      </c>
      <c r="BD150" s="25" t="str">
        <f t="shared" si="17"/>
        <v/>
      </c>
      <c r="BE150" s="25" t="str">
        <f t="shared" si="18"/>
        <v/>
      </c>
      <c r="BF150" s="25" t="str">
        <f>IF($U150="","",IFERROR(INDEX(Referències!$F$5:$F$9,MATCH(IF(I150="",$U150,IFERROR(INDEX(Referències!$D$5:$D$9,SUMPRODUCT(MAX((($I$5:$I$504=I150)*($I$5:$I$504&lt;&gt;""))*(IFERROR(MATCH($U$5:$U$504,Referències!$D$5:$D$9,0),0))))),$U150)),Referències!$D$5:$D$9,0)),""))</f>
        <v/>
      </c>
      <c r="BG150" s="25" t="str">
        <f>IF($U150="","",IFERROR(INDEX(Referències!$G$5:$G$9,MATCH(IF(I150="",$U150,IFERROR(INDEX(Referències!$D$5:$D$9,SUMPRODUCT(MAX((($I$5:$I$504=I150)*($I$5:$I$504&lt;&gt;""))*(IFERROR(MATCH($U$5:$U$504,Referències!$D$5:$D$9,0),0))))),$U150)),Referències!$D$5:$D$9,0)),""))</f>
        <v/>
      </c>
      <c r="BH150" s="25" t="str">
        <f>IF($U150="","",IFERROR(INDEX(Referències!$H$5:$H$9,MATCH(IF(I150="",$U150,IFERROR(INDEX(Referències!$D$5:$D$9,SUMPRODUCT(MAX((($I$5:$I$504=I150)*($I$5:$I$504&lt;&gt;""))*(IFERROR(MATCH($U$5:$U$504,Referències!$D$5:$D$9,0),0))))),$U150)),Referències!$D$5:$D$9,0)),""))</f>
        <v/>
      </c>
      <c r="BI150" s="18" t="str">
        <f t="shared" si="19"/>
        <v/>
      </c>
      <c r="BJ150" s="26" t="str">
        <f t="shared" si="20"/>
        <v/>
      </c>
      <c r="BK150" s="52"/>
      <c r="BL150" s="27"/>
    </row>
    <row r="151" spans="1:64" x14ac:dyDescent="0.25">
      <c r="A151" s="27"/>
      <c r="B151" s="27"/>
      <c r="C151" s="27"/>
      <c r="D151" s="27"/>
      <c r="E151" s="53"/>
      <c r="F151" s="28"/>
      <c r="G151" s="27"/>
      <c r="H151" s="52"/>
      <c r="I151" s="28"/>
      <c r="J151" s="27"/>
      <c r="K151" s="28"/>
      <c r="L151" s="28"/>
      <c r="M151" s="28"/>
      <c r="N151" s="52"/>
      <c r="O151" s="18" t="str">
        <f t="shared" si="14"/>
        <v/>
      </c>
      <c r="P151" s="29"/>
      <c r="Q151" s="30"/>
      <c r="R151" s="31"/>
      <c r="S151" s="32"/>
      <c r="T151" s="33"/>
      <c r="U151" s="18" t="str">
        <f t="shared" si="15"/>
        <v/>
      </c>
      <c r="V151" s="28"/>
      <c r="W151" s="51"/>
      <c r="X151" s="52"/>
      <c r="Y151" s="53"/>
      <c r="Z151" s="52"/>
      <c r="AA151" s="53"/>
      <c r="AB151" s="53"/>
      <c r="AC151" s="52"/>
      <c r="AD151" s="53"/>
      <c r="AE151" s="53"/>
      <c r="AF151" s="52"/>
      <c r="AG151" s="53"/>
      <c r="AH151" s="52"/>
      <c r="AI151" s="53"/>
      <c r="AJ151" s="53"/>
      <c r="AK151" s="54"/>
      <c r="AL151" s="52"/>
      <c r="AM151" s="52"/>
      <c r="AN151" s="52"/>
      <c r="AO151" s="52"/>
      <c r="AP151" s="52"/>
      <c r="AQ151" s="55"/>
      <c r="AR151" s="52"/>
      <c r="AS151" s="52"/>
      <c r="AT151" s="52"/>
      <c r="AU151" s="52"/>
      <c r="AV151" s="52"/>
      <c r="AW151" s="56"/>
      <c r="AX151" s="52"/>
      <c r="AY151" s="52"/>
      <c r="AZ151" s="52"/>
      <c r="BA151" s="52"/>
      <c r="BB151" s="52"/>
      <c r="BC151" s="25" t="str">
        <f t="shared" si="16"/>
        <v/>
      </c>
      <c r="BD151" s="25" t="str">
        <f t="shared" si="17"/>
        <v/>
      </c>
      <c r="BE151" s="25" t="str">
        <f t="shared" si="18"/>
        <v/>
      </c>
      <c r="BF151" s="25" t="str">
        <f>IF($U151="","",IFERROR(INDEX(Referències!$F$5:$F$9,MATCH(IF(I151="",$U151,IFERROR(INDEX(Referències!$D$5:$D$9,SUMPRODUCT(MAX((($I$5:$I$504=I151)*($I$5:$I$504&lt;&gt;""))*(IFERROR(MATCH($U$5:$U$504,Referències!$D$5:$D$9,0),0))))),$U151)),Referències!$D$5:$D$9,0)),""))</f>
        <v/>
      </c>
      <c r="BG151" s="25" t="str">
        <f>IF($U151="","",IFERROR(INDEX(Referències!$G$5:$G$9,MATCH(IF(I151="",$U151,IFERROR(INDEX(Referències!$D$5:$D$9,SUMPRODUCT(MAX((($I$5:$I$504=I151)*($I$5:$I$504&lt;&gt;""))*(IFERROR(MATCH($U$5:$U$504,Referències!$D$5:$D$9,0),0))))),$U151)),Referències!$D$5:$D$9,0)),""))</f>
        <v/>
      </c>
      <c r="BH151" s="25" t="str">
        <f>IF($U151="","",IFERROR(INDEX(Referències!$H$5:$H$9,MATCH(IF(I151="",$U151,IFERROR(INDEX(Referències!$D$5:$D$9,SUMPRODUCT(MAX((($I$5:$I$504=I151)*($I$5:$I$504&lt;&gt;""))*(IFERROR(MATCH($U$5:$U$504,Referències!$D$5:$D$9,0),0))))),$U151)),Referències!$D$5:$D$9,0)),""))</f>
        <v/>
      </c>
      <c r="BI151" s="18" t="str">
        <f t="shared" si="19"/>
        <v/>
      </c>
      <c r="BJ151" s="26" t="str">
        <f t="shared" si="20"/>
        <v/>
      </c>
      <c r="BK151" s="52"/>
      <c r="BL151" s="27"/>
    </row>
    <row r="152" spans="1:64" x14ac:dyDescent="0.25">
      <c r="A152" s="27"/>
      <c r="B152" s="27"/>
      <c r="C152" s="27"/>
      <c r="D152" s="27"/>
      <c r="E152" s="53"/>
      <c r="F152" s="28"/>
      <c r="G152" s="27"/>
      <c r="H152" s="52"/>
      <c r="I152" s="28"/>
      <c r="J152" s="27"/>
      <c r="K152" s="28"/>
      <c r="L152" s="28"/>
      <c r="M152" s="28"/>
      <c r="N152" s="52"/>
      <c r="O152" s="18" t="str">
        <f t="shared" si="14"/>
        <v/>
      </c>
      <c r="P152" s="29"/>
      <c r="Q152" s="30"/>
      <c r="R152" s="31"/>
      <c r="S152" s="32"/>
      <c r="T152" s="33"/>
      <c r="U152" s="18" t="str">
        <f t="shared" si="15"/>
        <v/>
      </c>
      <c r="V152" s="28"/>
      <c r="W152" s="51"/>
      <c r="X152" s="52"/>
      <c r="Y152" s="53"/>
      <c r="Z152" s="52"/>
      <c r="AA152" s="53"/>
      <c r="AB152" s="53"/>
      <c r="AC152" s="52"/>
      <c r="AD152" s="53"/>
      <c r="AE152" s="53"/>
      <c r="AF152" s="52"/>
      <c r="AG152" s="53"/>
      <c r="AH152" s="52"/>
      <c r="AI152" s="53"/>
      <c r="AJ152" s="53"/>
      <c r="AK152" s="54"/>
      <c r="AL152" s="52"/>
      <c r="AM152" s="52"/>
      <c r="AN152" s="52"/>
      <c r="AO152" s="52"/>
      <c r="AP152" s="52"/>
      <c r="AQ152" s="55"/>
      <c r="AR152" s="52"/>
      <c r="AS152" s="52"/>
      <c r="AT152" s="52"/>
      <c r="AU152" s="52"/>
      <c r="AV152" s="52"/>
      <c r="AW152" s="56"/>
      <c r="AX152" s="52"/>
      <c r="AY152" s="52"/>
      <c r="AZ152" s="52"/>
      <c r="BA152" s="52"/>
      <c r="BB152" s="52"/>
      <c r="BC152" s="25" t="str">
        <f t="shared" si="16"/>
        <v/>
      </c>
      <c r="BD152" s="25" t="str">
        <f t="shared" si="17"/>
        <v/>
      </c>
      <c r="BE152" s="25" t="str">
        <f t="shared" si="18"/>
        <v/>
      </c>
      <c r="BF152" s="25" t="str">
        <f>IF($U152="","",IFERROR(INDEX(Referències!$F$5:$F$9,MATCH(IF(I152="",$U152,IFERROR(INDEX(Referències!$D$5:$D$9,SUMPRODUCT(MAX((($I$5:$I$504=I152)*($I$5:$I$504&lt;&gt;""))*(IFERROR(MATCH($U$5:$U$504,Referències!$D$5:$D$9,0),0))))),$U152)),Referències!$D$5:$D$9,0)),""))</f>
        <v/>
      </c>
      <c r="BG152" s="25" t="str">
        <f>IF($U152="","",IFERROR(INDEX(Referències!$G$5:$G$9,MATCH(IF(I152="",$U152,IFERROR(INDEX(Referències!$D$5:$D$9,SUMPRODUCT(MAX((($I$5:$I$504=I152)*($I$5:$I$504&lt;&gt;""))*(IFERROR(MATCH($U$5:$U$504,Referències!$D$5:$D$9,0),0))))),$U152)),Referències!$D$5:$D$9,0)),""))</f>
        <v/>
      </c>
      <c r="BH152" s="25" t="str">
        <f>IF($U152="","",IFERROR(INDEX(Referències!$H$5:$H$9,MATCH(IF(I152="",$U152,IFERROR(INDEX(Referències!$D$5:$D$9,SUMPRODUCT(MAX((($I$5:$I$504=I152)*($I$5:$I$504&lt;&gt;""))*(IFERROR(MATCH($U$5:$U$504,Referències!$D$5:$D$9,0),0))))),$U152)),Referències!$D$5:$D$9,0)),""))</f>
        <v/>
      </c>
      <c r="BI152" s="18" t="str">
        <f t="shared" si="19"/>
        <v/>
      </c>
      <c r="BJ152" s="26" t="str">
        <f t="shared" si="20"/>
        <v/>
      </c>
      <c r="BK152" s="52"/>
      <c r="BL152" s="27"/>
    </row>
    <row r="153" spans="1:64" x14ac:dyDescent="0.25">
      <c r="A153" s="27"/>
      <c r="B153" s="27"/>
      <c r="C153" s="27"/>
      <c r="D153" s="27"/>
      <c r="E153" s="53"/>
      <c r="F153" s="28"/>
      <c r="G153" s="27"/>
      <c r="H153" s="52"/>
      <c r="I153" s="28"/>
      <c r="J153" s="27"/>
      <c r="K153" s="28"/>
      <c r="L153" s="28"/>
      <c r="M153" s="28"/>
      <c r="N153" s="52"/>
      <c r="O153" s="18" t="str">
        <f t="shared" si="14"/>
        <v/>
      </c>
      <c r="P153" s="29"/>
      <c r="Q153" s="30"/>
      <c r="R153" s="31"/>
      <c r="S153" s="32"/>
      <c r="T153" s="33"/>
      <c r="U153" s="18" t="str">
        <f t="shared" si="15"/>
        <v/>
      </c>
      <c r="V153" s="28"/>
      <c r="W153" s="51"/>
      <c r="X153" s="52"/>
      <c r="Y153" s="53"/>
      <c r="Z153" s="52"/>
      <c r="AA153" s="53"/>
      <c r="AB153" s="53"/>
      <c r="AC153" s="52"/>
      <c r="AD153" s="53"/>
      <c r="AE153" s="53"/>
      <c r="AF153" s="52"/>
      <c r="AG153" s="53"/>
      <c r="AH153" s="52"/>
      <c r="AI153" s="53"/>
      <c r="AJ153" s="53"/>
      <c r="AK153" s="54"/>
      <c r="AL153" s="52"/>
      <c r="AM153" s="52"/>
      <c r="AN153" s="52"/>
      <c r="AO153" s="52"/>
      <c r="AP153" s="52"/>
      <c r="AQ153" s="55"/>
      <c r="AR153" s="52"/>
      <c r="AS153" s="52"/>
      <c r="AT153" s="52"/>
      <c r="AU153" s="52"/>
      <c r="AV153" s="52"/>
      <c r="AW153" s="56"/>
      <c r="AX153" s="52"/>
      <c r="AY153" s="52"/>
      <c r="AZ153" s="52"/>
      <c r="BA153" s="52"/>
      <c r="BB153" s="52"/>
      <c r="BC153" s="25" t="str">
        <f t="shared" si="16"/>
        <v/>
      </c>
      <c r="BD153" s="25" t="str">
        <f t="shared" si="17"/>
        <v/>
      </c>
      <c r="BE153" s="25" t="str">
        <f t="shared" si="18"/>
        <v/>
      </c>
      <c r="BF153" s="25" t="str">
        <f>IF($U153="","",IFERROR(INDEX(Referències!$F$5:$F$9,MATCH(IF(I153="",$U153,IFERROR(INDEX(Referències!$D$5:$D$9,SUMPRODUCT(MAX((($I$5:$I$504=I153)*($I$5:$I$504&lt;&gt;""))*(IFERROR(MATCH($U$5:$U$504,Referències!$D$5:$D$9,0),0))))),$U153)),Referències!$D$5:$D$9,0)),""))</f>
        <v/>
      </c>
      <c r="BG153" s="25" t="str">
        <f>IF($U153="","",IFERROR(INDEX(Referències!$G$5:$G$9,MATCH(IF(I153="",$U153,IFERROR(INDEX(Referències!$D$5:$D$9,SUMPRODUCT(MAX((($I$5:$I$504=I153)*($I$5:$I$504&lt;&gt;""))*(IFERROR(MATCH($U$5:$U$504,Referències!$D$5:$D$9,0),0))))),$U153)),Referències!$D$5:$D$9,0)),""))</f>
        <v/>
      </c>
      <c r="BH153" s="25" t="str">
        <f>IF($U153="","",IFERROR(INDEX(Referències!$H$5:$H$9,MATCH(IF(I153="",$U153,IFERROR(INDEX(Referències!$D$5:$D$9,SUMPRODUCT(MAX((($I$5:$I$504=I153)*($I$5:$I$504&lt;&gt;""))*(IFERROR(MATCH($U$5:$U$504,Referències!$D$5:$D$9,0),0))))),$U153)),Referències!$D$5:$D$9,0)),""))</f>
        <v/>
      </c>
      <c r="BI153" s="18" t="str">
        <f t="shared" si="19"/>
        <v/>
      </c>
      <c r="BJ153" s="26" t="str">
        <f t="shared" si="20"/>
        <v/>
      </c>
      <c r="BK153" s="52"/>
      <c r="BL153" s="27"/>
    </row>
    <row r="154" spans="1:64" x14ac:dyDescent="0.25">
      <c r="A154" s="27"/>
      <c r="B154" s="27"/>
      <c r="C154" s="27"/>
      <c r="D154" s="27"/>
      <c r="E154" s="53"/>
      <c r="F154" s="28"/>
      <c r="G154" s="27"/>
      <c r="H154" s="52"/>
      <c r="I154" s="28"/>
      <c r="J154" s="27"/>
      <c r="K154" s="28"/>
      <c r="L154" s="28"/>
      <c r="M154" s="28"/>
      <c r="N154" s="52"/>
      <c r="O154" s="18" t="str">
        <f t="shared" si="14"/>
        <v/>
      </c>
      <c r="P154" s="29"/>
      <c r="Q154" s="30"/>
      <c r="R154" s="31"/>
      <c r="S154" s="32"/>
      <c r="T154" s="33"/>
      <c r="U154" s="18" t="str">
        <f t="shared" si="15"/>
        <v/>
      </c>
      <c r="V154" s="28"/>
      <c r="W154" s="51"/>
      <c r="X154" s="52"/>
      <c r="Y154" s="53"/>
      <c r="Z154" s="52"/>
      <c r="AA154" s="53"/>
      <c r="AB154" s="53"/>
      <c r="AC154" s="52"/>
      <c r="AD154" s="53"/>
      <c r="AE154" s="53"/>
      <c r="AF154" s="52"/>
      <c r="AG154" s="53"/>
      <c r="AH154" s="52"/>
      <c r="AI154" s="53"/>
      <c r="AJ154" s="53"/>
      <c r="AK154" s="54"/>
      <c r="AL154" s="52"/>
      <c r="AM154" s="52"/>
      <c r="AN154" s="52"/>
      <c r="AO154" s="52"/>
      <c r="AP154" s="52"/>
      <c r="AQ154" s="55"/>
      <c r="AR154" s="52"/>
      <c r="AS154" s="52"/>
      <c r="AT154" s="52"/>
      <c r="AU154" s="52"/>
      <c r="AV154" s="52"/>
      <c r="AW154" s="56"/>
      <c r="AX154" s="52"/>
      <c r="AY154" s="52"/>
      <c r="AZ154" s="52"/>
      <c r="BA154" s="52"/>
      <c r="BB154" s="52"/>
      <c r="BC154" s="25" t="str">
        <f t="shared" si="16"/>
        <v/>
      </c>
      <c r="BD154" s="25" t="str">
        <f t="shared" si="17"/>
        <v/>
      </c>
      <c r="BE154" s="25" t="str">
        <f t="shared" si="18"/>
        <v/>
      </c>
      <c r="BF154" s="25" t="str">
        <f>IF($U154="","",IFERROR(INDEX(Referències!$F$5:$F$9,MATCH(IF(I154="",$U154,IFERROR(INDEX(Referències!$D$5:$D$9,SUMPRODUCT(MAX((($I$5:$I$504=I154)*($I$5:$I$504&lt;&gt;""))*(IFERROR(MATCH($U$5:$U$504,Referències!$D$5:$D$9,0),0))))),$U154)),Referències!$D$5:$D$9,0)),""))</f>
        <v/>
      </c>
      <c r="BG154" s="25" t="str">
        <f>IF($U154="","",IFERROR(INDEX(Referències!$G$5:$G$9,MATCH(IF(I154="",$U154,IFERROR(INDEX(Referències!$D$5:$D$9,SUMPRODUCT(MAX((($I$5:$I$504=I154)*($I$5:$I$504&lt;&gt;""))*(IFERROR(MATCH($U$5:$U$504,Referències!$D$5:$D$9,0),0))))),$U154)),Referències!$D$5:$D$9,0)),""))</f>
        <v/>
      </c>
      <c r="BH154" s="25" t="str">
        <f>IF($U154="","",IFERROR(INDEX(Referències!$H$5:$H$9,MATCH(IF(I154="",$U154,IFERROR(INDEX(Referències!$D$5:$D$9,SUMPRODUCT(MAX((($I$5:$I$504=I154)*($I$5:$I$504&lt;&gt;""))*(IFERROR(MATCH($U$5:$U$504,Referències!$D$5:$D$9,0),0))))),$U154)),Referències!$D$5:$D$9,0)),""))</f>
        <v/>
      </c>
      <c r="BI154" s="18" t="str">
        <f t="shared" si="19"/>
        <v/>
      </c>
      <c r="BJ154" s="26" t="str">
        <f t="shared" si="20"/>
        <v/>
      </c>
      <c r="BK154" s="52"/>
      <c r="BL154" s="27"/>
    </row>
    <row r="155" spans="1:64" x14ac:dyDescent="0.25">
      <c r="A155" s="27"/>
      <c r="B155" s="27"/>
      <c r="C155" s="27"/>
      <c r="D155" s="27"/>
      <c r="E155" s="53"/>
      <c r="F155" s="28"/>
      <c r="G155" s="27"/>
      <c r="H155" s="52"/>
      <c r="I155" s="28"/>
      <c r="J155" s="27"/>
      <c r="K155" s="28"/>
      <c r="L155" s="28"/>
      <c r="M155" s="28"/>
      <c r="N155" s="52"/>
      <c r="O155" s="18" t="str">
        <f t="shared" si="14"/>
        <v/>
      </c>
      <c r="P155" s="29"/>
      <c r="Q155" s="30"/>
      <c r="R155" s="31"/>
      <c r="S155" s="32"/>
      <c r="T155" s="33"/>
      <c r="U155" s="18" t="str">
        <f t="shared" si="15"/>
        <v/>
      </c>
      <c r="V155" s="28"/>
      <c r="W155" s="51"/>
      <c r="X155" s="52"/>
      <c r="Y155" s="53"/>
      <c r="Z155" s="52"/>
      <c r="AA155" s="53"/>
      <c r="AB155" s="53"/>
      <c r="AC155" s="52"/>
      <c r="AD155" s="53"/>
      <c r="AE155" s="53"/>
      <c r="AF155" s="52"/>
      <c r="AG155" s="53"/>
      <c r="AH155" s="52"/>
      <c r="AI155" s="53"/>
      <c r="AJ155" s="53"/>
      <c r="AK155" s="54"/>
      <c r="AL155" s="52"/>
      <c r="AM155" s="52"/>
      <c r="AN155" s="52"/>
      <c r="AO155" s="52"/>
      <c r="AP155" s="52"/>
      <c r="AQ155" s="55"/>
      <c r="AR155" s="52"/>
      <c r="AS155" s="52"/>
      <c r="AT155" s="52"/>
      <c r="AU155" s="52"/>
      <c r="AV155" s="52"/>
      <c r="AW155" s="56"/>
      <c r="AX155" s="52"/>
      <c r="AY155" s="52"/>
      <c r="AZ155" s="52"/>
      <c r="BA155" s="52"/>
      <c r="BB155" s="52"/>
      <c r="BC155" s="25" t="str">
        <f t="shared" si="16"/>
        <v/>
      </c>
      <c r="BD155" s="25" t="str">
        <f t="shared" si="17"/>
        <v/>
      </c>
      <c r="BE155" s="25" t="str">
        <f t="shared" si="18"/>
        <v/>
      </c>
      <c r="BF155" s="25" t="str">
        <f>IF($U155="","",IFERROR(INDEX(Referències!$F$5:$F$9,MATCH(IF(I155="",$U155,IFERROR(INDEX(Referències!$D$5:$D$9,SUMPRODUCT(MAX((($I$5:$I$504=I155)*($I$5:$I$504&lt;&gt;""))*(IFERROR(MATCH($U$5:$U$504,Referències!$D$5:$D$9,0),0))))),$U155)),Referències!$D$5:$D$9,0)),""))</f>
        <v/>
      </c>
      <c r="BG155" s="25" t="str">
        <f>IF($U155="","",IFERROR(INDEX(Referències!$G$5:$G$9,MATCH(IF(I155="",$U155,IFERROR(INDEX(Referències!$D$5:$D$9,SUMPRODUCT(MAX((($I$5:$I$504=I155)*($I$5:$I$504&lt;&gt;""))*(IFERROR(MATCH($U$5:$U$504,Referències!$D$5:$D$9,0),0))))),$U155)),Referències!$D$5:$D$9,0)),""))</f>
        <v/>
      </c>
      <c r="BH155" s="25" t="str">
        <f>IF($U155="","",IFERROR(INDEX(Referències!$H$5:$H$9,MATCH(IF(I155="",$U155,IFERROR(INDEX(Referències!$D$5:$D$9,SUMPRODUCT(MAX((($I$5:$I$504=I155)*($I$5:$I$504&lt;&gt;""))*(IFERROR(MATCH($U$5:$U$504,Referències!$D$5:$D$9,0),0))))),$U155)),Referències!$D$5:$D$9,0)),""))</f>
        <v/>
      </c>
      <c r="BI155" s="18" t="str">
        <f t="shared" si="19"/>
        <v/>
      </c>
      <c r="BJ155" s="26" t="str">
        <f t="shared" si="20"/>
        <v/>
      </c>
      <c r="BK155" s="52"/>
      <c r="BL155" s="27"/>
    </row>
    <row r="156" spans="1:64" x14ac:dyDescent="0.25">
      <c r="A156" s="27"/>
      <c r="B156" s="27"/>
      <c r="C156" s="27"/>
      <c r="D156" s="27"/>
      <c r="E156" s="53"/>
      <c r="F156" s="28"/>
      <c r="G156" s="27"/>
      <c r="H156" s="52"/>
      <c r="I156" s="28"/>
      <c r="J156" s="27"/>
      <c r="K156" s="28"/>
      <c r="L156" s="28"/>
      <c r="M156" s="28"/>
      <c r="N156" s="52"/>
      <c r="O156" s="18" t="str">
        <f t="shared" si="14"/>
        <v/>
      </c>
      <c r="P156" s="29"/>
      <c r="Q156" s="30"/>
      <c r="R156" s="31"/>
      <c r="S156" s="32"/>
      <c r="T156" s="33"/>
      <c r="U156" s="18" t="str">
        <f t="shared" si="15"/>
        <v/>
      </c>
      <c r="V156" s="28"/>
      <c r="W156" s="51"/>
      <c r="X156" s="52"/>
      <c r="Y156" s="53"/>
      <c r="Z156" s="52"/>
      <c r="AA156" s="53"/>
      <c r="AB156" s="53"/>
      <c r="AC156" s="52"/>
      <c r="AD156" s="53"/>
      <c r="AE156" s="53"/>
      <c r="AF156" s="52"/>
      <c r="AG156" s="53"/>
      <c r="AH156" s="52"/>
      <c r="AI156" s="53"/>
      <c r="AJ156" s="53"/>
      <c r="AK156" s="54"/>
      <c r="AL156" s="52"/>
      <c r="AM156" s="52"/>
      <c r="AN156" s="52"/>
      <c r="AO156" s="52"/>
      <c r="AP156" s="52"/>
      <c r="AQ156" s="55"/>
      <c r="AR156" s="52"/>
      <c r="AS156" s="52"/>
      <c r="AT156" s="52"/>
      <c r="AU156" s="52"/>
      <c r="AV156" s="52"/>
      <c r="AW156" s="56"/>
      <c r="AX156" s="52"/>
      <c r="AY156" s="52"/>
      <c r="AZ156" s="52"/>
      <c r="BA156" s="52"/>
      <c r="BB156" s="52"/>
      <c r="BC156" s="25" t="str">
        <f t="shared" si="16"/>
        <v/>
      </c>
      <c r="BD156" s="25" t="str">
        <f t="shared" si="17"/>
        <v/>
      </c>
      <c r="BE156" s="25" t="str">
        <f t="shared" si="18"/>
        <v/>
      </c>
      <c r="BF156" s="25" t="str">
        <f>IF($U156="","",IFERROR(INDEX(Referències!$F$5:$F$9,MATCH(IF(I156="",$U156,IFERROR(INDEX(Referències!$D$5:$D$9,SUMPRODUCT(MAX((($I$5:$I$504=I156)*($I$5:$I$504&lt;&gt;""))*(IFERROR(MATCH($U$5:$U$504,Referències!$D$5:$D$9,0),0))))),$U156)),Referències!$D$5:$D$9,0)),""))</f>
        <v/>
      </c>
      <c r="BG156" s="25" t="str">
        <f>IF($U156="","",IFERROR(INDEX(Referències!$G$5:$G$9,MATCH(IF(I156="",$U156,IFERROR(INDEX(Referències!$D$5:$D$9,SUMPRODUCT(MAX((($I$5:$I$504=I156)*($I$5:$I$504&lt;&gt;""))*(IFERROR(MATCH($U$5:$U$504,Referències!$D$5:$D$9,0),0))))),$U156)),Referències!$D$5:$D$9,0)),""))</f>
        <v/>
      </c>
      <c r="BH156" s="25" t="str">
        <f>IF($U156="","",IFERROR(INDEX(Referències!$H$5:$H$9,MATCH(IF(I156="",$U156,IFERROR(INDEX(Referències!$D$5:$D$9,SUMPRODUCT(MAX((($I$5:$I$504=I156)*($I$5:$I$504&lt;&gt;""))*(IFERROR(MATCH($U$5:$U$504,Referències!$D$5:$D$9,0),0))))),$U156)),Referències!$D$5:$D$9,0)),""))</f>
        <v/>
      </c>
      <c r="BI156" s="18" t="str">
        <f t="shared" si="19"/>
        <v/>
      </c>
      <c r="BJ156" s="26" t="str">
        <f t="shared" si="20"/>
        <v/>
      </c>
      <c r="BK156" s="52"/>
      <c r="BL156" s="27"/>
    </row>
    <row r="157" spans="1:64" x14ac:dyDescent="0.25">
      <c r="A157" s="27"/>
      <c r="B157" s="27"/>
      <c r="C157" s="27"/>
      <c r="D157" s="27"/>
      <c r="E157" s="53"/>
      <c r="F157" s="28"/>
      <c r="G157" s="27"/>
      <c r="H157" s="52"/>
      <c r="I157" s="28"/>
      <c r="J157" s="27"/>
      <c r="K157" s="28"/>
      <c r="L157" s="28"/>
      <c r="M157" s="28"/>
      <c r="N157" s="52"/>
      <c r="O157" s="18" t="str">
        <f t="shared" si="14"/>
        <v/>
      </c>
      <c r="P157" s="29"/>
      <c r="Q157" s="30"/>
      <c r="R157" s="31"/>
      <c r="S157" s="32"/>
      <c r="T157" s="33"/>
      <c r="U157" s="18" t="str">
        <f t="shared" si="15"/>
        <v/>
      </c>
      <c r="V157" s="28"/>
      <c r="W157" s="51"/>
      <c r="X157" s="52"/>
      <c r="Y157" s="53"/>
      <c r="Z157" s="52"/>
      <c r="AA157" s="53"/>
      <c r="AB157" s="53"/>
      <c r="AC157" s="52"/>
      <c r="AD157" s="53"/>
      <c r="AE157" s="53"/>
      <c r="AF157" s="52"/>
      <c r="AG157" s="53"/>
      <c r="AH157" s="52"/>
      <c r="AI157" s="53"/>
      <c r="AJ157" s="53"/>
      <c r="AK157" s="54"/>
      <c r="AL157" s="52"/>
      <c r="AM157" s="52"/>
      <c r="AN157" s="52"/>
      <c r="AO157" s="52"/>
      <c r="AP157" s="52"/>
      <c r="AQ157" s="55"/>
      <c r="AR157" s="52"/>
      <c r="AS157" s="52"/>
      <c r="AT157" s="52"/>
      <c r="AU157" s="52"/>
      <c r="AV157" s="52"/>
      <c r="AW157" s="56"/>
      <c r="AX157" s="52"/>
      <c r="AY157" s="52"/>
      <c r="AZ157" s="52"/>
      <c r="BA157" s="52"/>
      <c r="BB157" s="52"/>
      <c r="BC157" s="25" t="str">
        <f t="shared" si="16"/>
        <v/>
      </c>
      <c r="BD157" s="25" t="str">
        <f t="shared" si="17"/>
        <v/>
      </c>
      <c r="BE157" s="25" t="str">
        <f t="shared" si="18"/>
        <v/>
      </c>
      <c r="BF157" s="25" t="str">
        <f>IF($U157="","",IFERROR(INDEX(Referències!$F$5:$F$9,MATCH(IF(I157="",$U157,IFERROR(INDEX(Referències!$D$5:$D$9,SUMPRODUCT(MAX((($I$5:$I$504=I157)*($I$5:$I$504&lt;&gt;""))*(IFERROR(MATCH($U$5:$U$504,Referències!$D$5:$D$9,0),0))))),$U157)),Referències!$D$5:$D$9,0)),""))</f>
        <v/>
      </c>
      <c r="BG157" s="25" t="str">
        <f>IF($U157="","",IFERROR(INDEX(Referències!$G$5:$G$9,MATCH(IF(I157="",$U157,IFERROR(INDEX(Referències!$D$5:$D$9,SUMPRODUCT(MAX((($I$5:$I$504=I157)*($I$5:$I$504&lt;&gt;""))*(IFERROR(MATCH($U$5:$U$504,Referències!$D$5:$D$9,0),0))))),$U157)),Referències!$D$5:$D$9,0)),""))</f>
        <v/>
      </c>
      <c r="BH157" s="25" t="str">
        <f>IF($U157="","",IFERROR(INDEX(Referències!$H$5:$H$9,MATCH(IF(I157="",$U157,IFERROR(INDEX(Referències!$D$5:$D$9,SUMPRODUCT(MAX((($I$5:$I$504=I157)*($I$5:$I$504&lt;&gt;""))*(IFERROR(MATCH($U$5:$U$504,Referències!$D$5:$D$9,0),0))))),$U157)),Referències!$D$5:$D$9,0)),""))</f>
        <v/>
      </c>
      <c r="BI157" s="18" t="str">
        <f t="shared" si="19"/>
        <v/>
      </c>
      <c r="BJ157" s="26" t="str">
        <f t="shared" si="20"/>
        <v/>
      </c>
      <c r="BK157" s="52"/>
      <c r="BL157" s="27"/>
    </row>
    <row r="158" spans="1:64" x14ac:dyDescent="0.25">
      <c r="A158" s="27"/>
      <c r="B158" s="27"/>
      <c r="C158" s="27"/>
      <c r="D158" s="27"/>
      <c r="E158" s="53"/>
      <c r="F158" s="28"/>
      <c r="G158" s="27"/>
      <c r="H158" s="52"/>
      <c r="I158" s="28"/>
      <c r="J158" s="27"/>
      <c r="K158" s="28"/>
      <c r="L158" s="28"/>
      <c r="M158" s="28"/>
      <c r="N158" s="52"/>
      <c r="O158" s="18" t="str">
        <f t="shared" si="14"/>
        <v/>
      </c>
      <c r="P158" s="29"/>
      <c r="Q158" s="30"/>
      <c r="R158" s="31"/>
      <c r="S158" s="32"/>
      <c r="T158" s="33"/>
      <c r="U158" s="18" t="str">
        <f t="shared" si="15"/>
        <v/>
      </c>
      <c r="V158" s="28"/>
      <c r="W158" s="51"/>
      <c r="X158" s="52"/>
      <c r="Y158" s="53"/>
      <c r="Z158" s="52"/>
      <c r="AA158" s="53"/>
      <c r="AB158" s="53"/>
      <c r="AC158" s="52"/>
      <c r="AD158" s="53"/>
      <c r="AE158" s="53"/>
      <c r="AF158" s="52"/>
      <c r="AG158" s="53"/>
      <c r="AH158" s="52"/>
      <c r="AI158" s="53"/>
      <c r="AJ158" s="53"/>
      <c r="AK158" s="54"/>
      <c r="AL158" s="52"/>
      <c r="AM158" s="52"/>
      <c r="AN158" s="52"/>
      <c r="AO158" s="52"/>
      <c r="AP158" s="52"/>
      <c r="AQ158" s="55"/>
      <c r="AR158" s="52"/>
      <c r="AS158" s="52"/>
      <c r="AT158" s="52"/>
      <c r="AU158" s="52"/>
      <c r="AV158" s="52"/>
      <c r="AW158" s="56"/>
      <c r="AX158" s="52"/>
      <c r="AY158" s="52"/>
      <c r="AZ158" s="52"/>
      <c r="BA158" s="52"/>
      <c r="BB158" s="52"/>
      <c r="BC158" s="25" t="str">
        <f t="shared" si="16"/>
        <v/>
      </c>
      <c r="BD158" s="25" t="str">
        <f t="shared" si="17"/>
        <v/>
      </c>
      <c r="BE158" s="25" t="str">
        <f t="shared" si="18"/>
        <v/>
      </c>
      <c r="BF158" s="25" t="str">
        <f>IF($U158="","",IFERROR(INDEX(Referències!$F$5:$F$9,MATCH(IF(I158="",$U158,IFERROR(INDEX(Referències!$D$5:$D$9,SUMPRODUCT(MAX((($I$5:$I$504=I158)*($I$5:$I$504&lt;&gt;""))*(IFERROR(MATCH($U$5:$U$504,Referències!$D$5:$D$9,0),0))))),$U158)),Referències!$D$5:$D$9,0)),""))</f>
        <v/>
      </c>
      <c r="BG158" s="25" t="str">
        <f>IF($U158="","",IFERROR(INDEX(Referències!$G$5:$G$9,MATCH(IF(I158="",$U158,IFERROR(INDEX(Referències!$D$5:$D$9,SUMPRODUCT(MAX((($I$5:$I$504=I158)*($I$5:$I$504&lt;&gt;""))*(IFERROR(MATCH($U$5:$U$504,Referències!$D$5:$D$9,0),0))))),$U158)),Referències!$D$5:$D$9,0)),""))</f>
        <v/>
      </c>
      <c r="BH158" s="25" t="str">
        <f>IF($U158="","",IFERROR(INDEX(Referències!$H$5:$H$9,MATCH(IF(I158="",$U158,IFERROR(INDEX(Referències!$D$5:$D$9,SUMPRODUCT(MAX((($I$5:$I$504=I158)*($I$5:$I$504&lt;&gt;""))*(IFERROR(MATCH($U$5:$U$504,Referències!$D$5:$D$9,0),0))))),$U158)),Referències!$D$5:$D$9,0)),""))</f>
        <v/>
      </c>
      <c r="BI158" s="18" t="str">
        <f t="shared" si="19"/>
        <v/>
      </c>
      <c r="BJ158" s="26" t="str">
        <f t="shared" si="20"/>
        <v/>
      </c>
      <c r="BK158" s="52"/>
      <c r="BL158" s="27"/>
    </row>
    <row r="159" spans="1:64" x14ac:dyDescent="0.25">
      <c r="A159" s="27"/>
      <c r="B159" s="27"/>
      <c r="C159" s="27"/>
      <c r="D159" s="27"/>
      <c r="E159" s="53"/>
      <c r="F159" s="28"/>
      <c r="G159" s="27"/>
      <c r="H159" s="52"/>
      <c r="I159" s="28"/>
      <c r="J159" s="27"/>
      <c r="K159" s="28"/>
      <c r="L159" s="28"/>
      <c r="M159" s="28"/>
      <c r="N159" s="52"/>
      <c r="O159" s="18" t="str">
        <f t="shared" si="14"/>
        <v/>
      </c>
      <c r="P159" s="29"/>
      <c r="Q159" s="30"/>
      <c r="R159" s="31"/>
      <c r="S159" s="32"/>
      <c r="T159" s="33"/>
      <c r="U159" s="18" t="str">
        <f t="shared" si="15"/>
        <v/>
      </c>
      <c r="V159" s="28"/>
      <c r="W159" s="51"/>
      <c r="X159" s="52"/>
      <c r="Y159" s="53"/>
      <c r="Z159" s="52"/>
      <c r="AA159" s="53"/>
      <c r="AB159" s="53"/>
      <c r="AC159" s="52"/>
      <c r="AD159" s="53"/>
      <c r="AE159" s="53"/>
      <c r="AF159" s="52"/>
      <c r="AG159" s="53"/>
      <c r="AH159" s="52"/>
      <c r="AI159" s="53"/>
      <c r="AJ159" s="53"/>
      <c r="AK159" s="54"/>
      <c r="AL159" s="52"/>
      <c r="AM159" s="52"/>
      <c r="AN159" s="52"/>
      <c r="AO159" s="52"/>
      <c r="AP159" s="52"/>
      <c r="AQ159" s="55"/>
      <c r="AR159" s="52"/>
      <c r="AS159" s="52"/>
      <c r="AT159" s="52"/>
      <c r="AU159" s="52"/>
      <c r="AV159" s="52"/>
      <c r="AW159" s="56"/>
      <c r="AX159" s="52"/>
      <c r="AY159" s="52"/>
      <c r="AZ159" s="52"/>
      <c r="BA159" s="52"/>
      <c r="BB159" s="52"/>
      <c r="BC159" s="25" t="str">
        <f t="shared" si="16"/>
        <v/>
      </c>
      <c r="BD159" s="25" t="str">
        <f t="shared" si="17"/>
        <v/>
      </c>
      <c r="BE159" s="25" t="str">
        <f t="shared" si="18"/>
        <v/>
      </c>
      <c r="BF159" s="25" t="str">
        <f>IF($U159="","",IFERROR(INDEX(Referències!$F$5:$F$9,MATCH(IF(I159="",$U159,IFERROR(INDEX(Referències!$D$5:$D$9,SUMPRODUCT(MAX((($I$5:$I$504=I159)*($I$5:$I$504&lt;&gt;""))*(IFERROR(MATCH($U$5:$U$504,Referències!$D$5:$D$9,0),0))))),$U159)),Referències!$D$5:$D$9,0)),""))</f>
        <v/>
      </c>
      <c r="BG159" s="25" t="str">
        <f>IF($U159="","",IFERROR(INDEX(Referències!$G$5:$G$9,MATCH(IF(I159="",$U159,IFERROR(INDEX(Referències!$D$5:$D$9,SUMPRODUCT(MAX((($I$5:$I$504=I159)*($I$5:$I$504&lt;&gt;""))*(IFERROR(MATCH($U$5:$U$504,Referències!$D$5:$D$9,0),0))))),$U159)),Referències!$D$5:$D$9,0)),""))</f>
        <v/>
      </c>
      <c r="BH159" s="25" t="str">
        <f>IF($U159="","",IFERROR(INDEX(Referències!$H$5:$H$9,MATCH(IF(I159="",$U159,IFERROR(INDEX(Referències!$D$5:$D$9,SUMPRODUCT(MAX((($I$5:$I$504=I159)*($I$5:$I$504&lt;&gt;""))*(IFERROR(MATCH($U$5:$U$504,Referències!$D$5:$D$9,0),0))))),$U159)),Referències!$D$5:$D$9,0)),""))</f>
        <v/>
      </c>
      <c r="BI159" s="18" t="str">
        <f t="shared" si="19"/>
        <v/>
      </c>
      <c r="BJ159" s="26" t="str">
        <f t="shared" si="20"/>
        <v/>
      </c>
      <c r="BK159" s="52"/>
      <c r="BL159" s="27"/>
    </row>
    <row r="160" spans="1:64" x14ac:dyDescent="0.25">
      <c r="A160" s="27"/>
      <c r="B160" s="27"/>
      <c r="C160" s="27"/>
      <c r="D160" s="27"/>
      <c r="E160" s="53"/>
      <c r="F160" s="28"/>
      <c r="G160" s="27"/>
      <c r="H160" s="52"/>
      <c r="I160" s="28"/>
      <c r="J160" s="27"/>
      <c r="K160" s="28"/>
      <c r="L160" s="28"/>
      <c r="M160" s="28"/>
      <c r="N160" s="52"/>
      <c r="O160" s="18" t="str">
        <f t="shared" si="14"/>
        <v/>
      </c>
      <c r="P160" s="29"/>
      <c r="Q160" s="30"/>
      <c r="R160" s="31"/>
      <c r="S160" s="32"/>
      <c r="T160" s="33"/>
      <c r="U160" s="18" t="str">
        <f t="shared" si="15"/>
        <v/>
      </c>
      <c r="V160" s="28"/>
      <c r="W160" s="51"/>
      <c r="X160" s="52"/>
      <c r="Y160" s="53"/>
      <c r="Z160" s="52"/>
      <c r="AA160" s="53"/>
      <c r="AB160" s="53"/>
      <c r="AC160" s="52"/>
      <c r="AD160" s="53"/>
      <c r="AE160" s="53"/>
      <c r="AF160" s="52"/>
      <c r="AG160" s="53"/>
      <c r="AH160" s="52"/>
      <c r="AI160" s="53"/>
      <c r="AJ160" s="53"/>
      <c r="AK160" s="54"/>
      <c r="AL160" s="52"/>
      <c r="AM160" s="52"/>
      <c r="AN160" s="52"/>
      <c r="AO160" s="52"/>
      <c r="AP160" s="52"/>
      <c r="AQ160" s="55"/>
      <c r="AR160" s="52"/>
      <c r="AS160" s="52"/>
      <c r="AT160" s="52"/>
      <c r="AU160" s="52"/>
      <c r="AV160" s="52"/>
      <c r="AW160" s="56"/>
      <c r="AX160" s="52"/>
      <c r="AY160" s="52"/>
      <c r="AZ160" s="52"/>
      <c r="BA160" s="52"/>
      <c r="BB160" s="52"/>
      <c r="BC160" s="25" t="str">
        <f t="shared" si="16"/>
        <v/>
      </c>
      <c r="BD160" s="25" t="str">
        <f t="shared" si="17"/>
        <v/>
      </c>
      <c r="BE160" s="25" t="str">
        <f t="shared" si="18"/>
        <v/>
      </c>
      <c r="BF160" s="25" t="str">
        <f>IF($U160="","",IFERROR(INDEX(Referències!$F$5:$F$9,MATCH(IF(I160="",$U160,IFERROR(INDEX(Referències!$D$5:$D$9,SUMPRODUCT(MAX((($I$5:$I$504=I160)*($I$5:$I$504&lt;&gt;""))*(IFERROR(MATCH($U$5:$U$504,Referències!$D$5:$D$9,0),0))))),$U160)),Referències!$D$5:$D$9,0)),""))</f>
        <v/>
      </c>
      <c r="BG160" s="25" t="str">
        <f>IF($U160="","",IFERROR(INDEX(Referències!$G$5:$G$9,MATCH(IF(I160="",$U160,IFERROR(INDEX(Referències!$D$5:$D$9,SUMPRODUCT(MAX((($I$5:$I$504=I160)*($I$5:$I$504&lt;&gt;""))*(IFERROR(MATCH($U$5:$U$504,Referències!$D$5:$D$9,0),0))))),$U160)),Referències!$D$5:$D$9,0)),""))</f>
        <v/>
      </c>
      <c r="BH160" s="25" t="str">
        <f>IF($U160="","",IFERROR(INDEX(Referències!$H$5:$H$9,MATCH(IF(I160="",$U160,IFERROR(INDEX(Referències!$D$5:$D$9,SUMPRODUCT(MAX((($I$5:$I$504=I160)*($I$5:$I$504&lt;&gt;""))*(IFERROR(MATCH($U$5:$U$504,Referències!$D$5:$D$9,0),0))))),$U160)),Referències!$D$5:$D$9,0)),""))</f>
        <v/>
      </c>
      <c r="BI160" s="18" t="str">
        <f t="shared" si="19"/>
        <v/>
      </c>
      <c r="BJ160" s="26" t="str">
        <f t="shared" si="20"/>
        <v/>
      </c>
      <c r="BK160" s="52"/>
      <c r="BL160" s="27"/>
    </row>
    <row r="161" spans="1:64" x14ac:dyDescent="0.25">
      <c r="A161" s="27"/>
      <c r="B161" s="27"/>
      <c r="C161" s="27"/>
      <c r="D161" s="27"/>
      <c r="E161" s="53"/>
      <c r="F161" s="28"/>
      <c r="G161" s="27"/>
      <c r="H161" s="52"/>
      <c r="I161" s="28"/>
      <c r="J161" s="27"/>
      <c r="K161" s="28"/>
      <c r="L161" s="28"/>
      <c r="M161" s="28"/>
      <c r="N161" s="52"/>
      <c r="O161" s="18" t="str">
        <f t="shared" si="14"/>
        <v/>
      </c>
      <c r="P161" s="29"/>
      <c r="Q161" s="30"/>
      <c r="R161" s="31"/>
      <c r="S161" s="32"/>
      <c r="T161" s="33"/>
      <c r="U161" s="18" t="str">
        <f t="shared" si="15"/>
        <v/>
      </c>
      <c r="V161" s="28"/>
      <c r="W161" s="51"/>
      <c r="X161" s="52"/>
      <c r="Y161" s="53"/>
      <c r="Z161" s="52"/>
      <c r="AA161" s="53"/>
      <c r="AB161" s="53"/>
      <c r="AC161" s="52"/>
      <c r="AD161" s="53"/>
      <c r="AE161" s="53"/>
      <c r="AF161" s="52"/>
      <c r="AG161" s="53"/>
      <c r="AH161" s="52"/>
      <c r="AI161" s="53"/>
      <c r="AJ161" s="53"/>
      <c r="AK161" s="54"/>
      <c r="AL161" s="52"/>
      <c r="AM161" s="52"/>
      <c r="AN161" s="52"/>
      <c r="AO161" s="52"/>
      <c r="AP161" s="52"/>
      <c r="AQ161" s="55"/>
      <c r="AR161" s="52"/>
      <c r="AS161" s="52"/>
      <c r="AT161" s="52"/>
      <c r="AU161" s="52"/>
      <c r="AV161" s="52"/>
      <c r="AW161" s="56"/>
      <c r="AX161" s="52"/>
      <c r="AY161" s="52"/>
      <c r="AZ161" s="52"/>
      <c r="BA161" s="52"/>
      <c r="BB161" s="52"/>
      <c r="BC161" s="25" t="str">
        <f t="shared" si="16"/>
        <v/>
      </c>
      <c r="BD161" s="25" t="str">
        <f t="shared" si="17"/>
        <v/>
      </c>
      <c r="BE161" s="25" t="str">
        <f t="shared" si="18"/>
        <v/>
      </c>
      <c r="BF161" s="25" t="str">
        <f>IF($U161="","",IFERROR(INDEX(Referències!$F$5:$F$9,MATCH(IF(I161="",$U161,IFERROR(INDEX(Referències!$D$5:$D$9,SUMPRODUCT(MAX((($I$5:$I$504=I161)*($I$5:$I$504&lt;&gt;""))*(IFERROR(MATCH($U$5:$U$504,Referències!$D$5:$D$9,0),0))))),$U161)),Referències!$D$5:$D$9,0)),""))</f>
        <v/>
      </c>
      <c r="BG161" s="25" t="str">
        <f>IF($U161="","",IFERROR(INDEX(Referències!$G$5:$G$9,MATCH(IF(I161="",$U161,IFERROR(INDEX(Referències!$D$5:$D$9,SUMPRODUCT(MAX((($I$5:$I$504=I161)*($I$5:$I$504&lt;&gt;""))*(IFERROR(MATCH($U$5:$U$504,Referències!$D$5:$D$9,0),0))))),$U161)),Referències!$D$5:$D$9,0)),""))</f>
        <v/>
      </c>
      <c r="BH161" s="25" t="str">
        <f>IF($U161="","",IFERROR(INDEX(Referències!$H$5:$H$9,MATCH(IF(I161="",$U161,IFERROR(INDEX(Referències!$D$5:$D$9,SUMPRODUCT(MAX((($I$5:$I$504=I161)*($I$5:$I$504&lt;&gt;""))*(IFERROR(MATCH($U$5:$U$504,Referències!$D$5:$D$9,0),0))))),$U161)),Referències!$D$5:$D$9,0)),""))</f>
        <v/>
      </c>
      <c r="BI161" s="18" t="str">
        <f t="shared" si="19"/>
        <v/>
      </c>
      <c r="BJ161" s="26" t="str">
        <f t="shared" si="20"/>
        <v/>
      </c>
      <c r="BK161" s="52"/>
      <c r="BL161" s="27"/>
    </row>
    <row r="162" spans="1:64" x14ac:dyDescent="0.25">
      <c r="A162" s="27"/>
      <c r="B162" s="27"/>
      <c r="C162" s="27"/>
      <c r="D162" s="27"/>
      <c r="E162" s="53"/>
      <c r="F162" s="28"/>
      <c r="G162" s="27"/>
      <c r="H162" s="52"/>
      <c r="I162" s="28"/>
      <c r="J162" s="27"/>
      <c r="K162" s="28"/>
      <c r="L162" s="28"/>
      <c r="M162" s="28"/>
      <c r="N162" s="52"/>
      <c r="O162" s="18" t="str">
        <f t="shared" si="14"/>
        <v/>
      </c>
      <c r="P162" s="29"/>
      <c r="Q162" s="30"/>
      <c r="R162" s="31"/>
      <c r="S162" s="32"/>
      <c r="T162" s="33"/>
      <c r="U162" s="18" t="str">
        <f t="shared" si="15"/>
        <v/>
      </c>
      <c r="V162" s="28"/>
      <c r="W162" s="51"/>
      <c r="X162" s="52"/>
      <c r="Y162" s="53"/>
      <c r="Z162" s="52"/>
      <c r="AA162" s="53"/>
      <c r="AB162" s="53"/>
      <c r="AC162" s="52"/>
      <c r="AD162" s="53"/>
      <c r="AE162" s="53"/>
      <c r="AF162" s="52"/>
      <c r="AG162" s="53"/>
      <c r="AH162" s="52"/>
      <c r="AI162" s="53"/>
      <c r="AJ162" s="53"/>
      <c r="AK162" s="54"/>
      <c r="AL162" s="52"/>
      <c r="AM162" s="52"/>
      <c r="AN162" s="52"/>
      <c r="AO162" s="52"/>
      <c r="AP162" s="52"/>
      <c r="AQ162" s="55"/>
      <c r="AR162" s="52"/>
      <c r="AS162" s="52"/>
      <c r="AT162" s="52"/>
      <c r="AU162" s="52"/>
      <c r="AV162" s="52"/>
      <c r="AW162" s="56"/>
      <c r="AX162" s="52"/>
      <c r="AY162" s="52"/>
      <c r="AZ162" s="52"/>
      <c r="BA162" s="52"/>
      <c r="BB162" s="52"/>
      <c r="BC162" s="25" t="str">
        <f t="shared" si="16"/>
        <v/>
      </c>
      <c r="BD162" s="25" t="str">
        <f t="shared" si="17"/>
        <v/>
      </c>
      <c r="BE162" s="25" t="str">
        <f t="shared" si="18"/>
        <v/>
      </c>
      <c r="BF162" s="25" t="str">
        <f>IF($U162="","",IFERROR(INDEX(Referències!$F$5:$F$9,MATCH(IF(I162="",$U162,IFERROR(INDEX(Referències!$D$5:$D$9,SUMPRODUCT(MAX((($I$5:$I$504=I162)*($I$5:$I$504&lt;&gt;""))*(IFERROR(MATCH($U$5:$U$504,Referències!$D$5:$D$9,0),0))))),$U162)),Referències!$D$5:$D$9,0)),""))</f>
        <v/>
      </c>
      <c r="BG162" s="25" t="str">
        <f>IF($U162="","",IFERROR(INDEX(Referències!$G$5:$G$9,MATCH(IF(I162="",$U162,IFERROR(INDEX(Referències!$D$5:$D$9,SUMPRODUCT(MAX((($I$5:$I$504=I162)*($I$5:$I$504&lt;&gt;""))*(IFERROR(MATCH($U$5:$U$504,Referències!$D$5:$D$9,0),0))))),$U162)),Referències!$D$5:$D$9,0)),""))</f>
        <v/>
      </c>
      <c r="BH162" s="25" t="str">
        <f>IF($U162="","",IFERROR(INDEX(Referències!$H$5:$H$9,MATCH(IF(I162="",$U162,IFERROR(INDEX(Referències!$D$5:$D$9,SUMPRODUCT(MAX((($I$5:$I$504=I162)*($I$5:$I$504&lt;&gt;""))*(IFERROR(MATCH($U$5:$U$504,Referències!$D$5:$D$9,0),0))))),$U162)),Referències!$D$5:$D$9,0)),""))</f>
        <v/>
      </c>
      <c r="BI162" s="18" t="str">
        <f t="shared" si="19"/>
        <v/>
      </c>
      <c r="BJ162" s="26" t="str">
        <f t="shared" si="20"/>
        <v/>
      </c>
      <c r="BK162" s="52"/>
      <c r="BL162" s="27"/>
    </row>
    <row r="163" spans="1:64" x14ac:dyDescent="0.25">
      <c r="A163" s="27"/>
      <c r="B163" s="27"/>
      <c r="C163" s="27"/>
      <c r="D163" s="27"/>
      <c r="E163" s="53"/>
      <c r="F163" s="28"/>
      <c r="G163" s="27"/>
      <c r="H163" s="52"/>
      <c r="I163" s="28"/>
      <c r="J163" s="27"/>
      <c r="K163" s="28"/>
      <c r="L163" s="28"/>
      <c r="M163" s="28"/>
      <c r="N163" s="52"/>
      <c r="O163" s="18" t="str">
        <f t="shared" si="14"/>
        <v/>
      </c>
      <c r="P163" s="29"/>
      <c r="Q163" s="30"/>
      <c r="R163" s="31"/>
      <c r="S163" s="32"/>
      <c r="T163" s="33"/>
      <c r="U163" s="18" t="str">
        <f t="shared" si="15"/>
        <v/>
      </c>
      <c r="V163" s="28"/>
      <c r="W163" s="51"/>
      <c r="X163" s="52"/>
      <c r="Y163" s="53"/>
      <c r="Z163" s="52"/>
      <c r="AA163" s="53"/>
      <c r="AB163" s="53"/>
      <c r="AC163" s="52"/>
      <c r="AD163" s="53"/>
      <c r="AE163" s="53"/>
      <c r="AF163" s="52"/>
      <c r="AG163" s="53"/>
      <c r="AH163" s="52"/>
      <c r="AI163" s="53"/>
      <c r="AJ163" s="53"/>
      <c r="AK163" s="54"/>
      <c r="AL163" s="52"/>
      <c r="AM163" s="52"/>
      <c r="AN163" s="52"/>
      <c r="AO163" s="52"/>
      <c r="AP163" s="52"/>
      <c r="AQ163" s="55"/>
      <c r="AR163" s="52"/>
      <c r="AS163" s="52"/>
      <c r="AT163" s="52"/>
      <c r="AU163" s="52"/>
      <c r="AV163" s="52"/>
      <c r="AW163" s="56"/>
      <c r="AX163" s="52"/>
      <c r="AY163" s="52"/>
      <c r="AZ163" s="52"/>
      <c r="BA163" s="52"/>
      <c r="BB163" s="52"/>
      <c r="BC163" s="25" t="str">
        <f t="shared" si="16"/>
        <v/>
      </c>
      <c r="BD163" s="25" t="str">
        <f t="shared" si="17"/>
        <v/>
      </c>
      <c r="BE163" s="25" t="str">
        <f t="shared" si="18"/>
        <v/>
      </c>
      <c r="BF163" s="25" t="str">
        <f>IF($U163="","",IFERROR(INDEX(Referències!$F$5:$F$9,MATCH(IF(I163="",$U163,IFERROR(INDEX(Referències!$D$5:$D$9,SUMPRODUCT(MAX((($I$5:$I$504=I163)*($I$5:$I$504&lt;&gt;""))*(IFERROR(MATCH($U$5:$U$504,Referències!$D$5:$D$9,0),0))))),$U163)),Referències!$D$5:$D$9,0)),""))</f>
        <v/>
      </c>
      <c r="BG163" s="25" t="str">
        <f>IF($U163="","",IFERROR(INDEX(Referències!$G$5:$G$9,MATCH(IF(I163="",$U163,IFERROR(INDEX(Referències!$D$5:$D$9,SUMPRODUCT(MAX((($I$5:$I$504=I163)*($I$5:$I$504&lt;&gt;""))*(IFERROR(MATCH($U$5:$U$504,Referències!$D$5:$D$9,0),0))))),$U163)),Referències!$D$5:$D$9,0)),""))</f>
        <v/>
      </c>
      <c r="BH163" s="25" t="str">
        <f>IF($U163="","",IFERROR(INDEX(Referències!$H$5:$H$9,MATCH(IF(I163="",$U163,IFERROR(INDEX(Referències!$D$5:$D$9,SUMPRODUCT(MAX((($I$5:$I$504=I163)*($I$5:$I$504&lt;&gt;""))*(IFERROR(MATCH($U$5:$U$504,Referències!$D$5:$D$9,0),0))))),$U163)),Referències!$D$5:$D$9,0)),""))</f>
        <v/>
      </c>
      <c r="BI163" s="18" t="str">
        <f t="shared" si="19"/>
        <v/>
      </c>
      <c r="BJ163" s="26" t="str">
        <f t="shared" si="20"/>
        <v/>
      </c>
      <c r="BK163" s="52"/>
      <c r="BL163" s="27"/>
    </row>
    <row r="164" spans="1:64" x14ac:dyDescent="0.25">
      <c r="A164" s="27"/>
      <c r="B164" s="27"/>
      <c r="C164" s="27"/>
      <c r="D164" s="27"/>
      <c r="E164" s="53"/>
      <c r="F164" s="28"/>
      <c r="G164" s="27"/>
      <c r="H164" s="52"/>
      <c r="I164" s="28"/>
      <c r="J164" s="27"/>
      <c r="K164" s="28"/>
      <c r="L164" s="28"/>
      <c r="M164" s="28"/>
      <c r="N164" s="52"/>
      <c r="O164" s="18" t="str">
        <f t="shared" si="14"/>
        <v/>
      </c>
      <c r="P164" s="29"/>
      <c r="Q164" s="30"/>
      <c r="R164" s="31"/>
      <c r="S164" s="32"/>
      <c r="T164" s="33"/>
      <c r="U164" s="18" t="str">
        <f t="shared" si="15"/>
        <v/>
      </c>
      <c r="V164" s="28"/>
      <c r="W164" s="51"/>
      <c r="X164" s="52"/>
      <c r="Y164" s="53"/>
      <c r="Z164" s="52"/>
      <c r="AA164" s="53"/>
      <c r="AB164" s="53"/>
      <c r="AC164" s="52"/>
      <c r="AD164" s="53"/>
      <c r="AE164" s="53"/>
      <c r="AF164" s="52"/>
      <c r="AG164" s="53"/>
      <c r="AH164" s="52"/>
      <c r="AI164" s="53"/>
      <c r="AJ164" s="53"/>
      <c r="AK164" s="54"/>
      <c r="AL164" s="52"/>
      <c r="AM164" s="52"/>
      <c r="AN164" s="52"/>
      <c r="AO164" s="52"/>
      <c r="AP164" s="52"/>
      <c r="AQ164" s="55"/>
      <c r="AR164" s="52"/>
      <c r="AS164" s="52"/>
      <c r="AT164" s="52"/>
      <c r="AU164" s="52"/>
      <c r="AV164" s="52"/>
      <c r="AW164" s="56"/>
      <c r="AX164" s="52"/>
      <c r="AY164" s="52"/>
      <c r="AZ164" s="52"/>
      <c r="BA164" s="52"/>
      <c r="BB164" s="52"/>
      <c r="BC164" s="25" t="str">
        <f t="shared" si="16"/>
        <v/>
      </c>
      <c r="BD164" s="25" t="str">
        <f t="shared" si="17"/>
        <v/>
      </c>
      <c r="BE164" s="25" t="str">
        <f t="shared" si="18"/>
        <v/>
      </c>
      <c r="BF164" s="25" t="str">
        <f>IF($U164="","",IFERROR(INDEX(Referències!$F$5:$F$9,MATCH(IF(I164="",$U164,IFERROR(INDEX(Referències!$D$5:$D$9,SUMPRODUCT(MAX((($I$5:$I$504=I164)*($I$5:$I$504&lt;&gt;""))*(IFERROR(MATCH($U$5:$U$504,Referències!$D$5:$D$9,0),0))))),$U164)),Referències!$D$5:$D$9,0)),""))</f>
        <v/>
      </c>
      <c r="BG164" s="25" t="str">
        <f>IF($U164="","",IFERROR(INDEX(Referències!$G$5:$G$9,MATCH(IF(I164="",$U164,IFERROR(INDEX(Referències!$D$5:$D$9,SUMPRODUCT(MAX((($I$5:$I$504=I164)*($I$5:$I$504&lt;&gt;""))*(IFERROR(MATCH($U$5:$U$504,Referències!$D$5:$D$9,0),0))))),$U164)),Referències!$D$5:$D$9,0)),""))</f>
        <v/>
      </c>
      <c r="BH164" s="25" t="str">
        <f>IF($U164="","",IFERROR(INDEX(Referències!$H$5:$H$9,MATCH(IF(I164="",$U164,IFERROR(INDEX(Referències!$D$5:$D$9,SUMPRODUCT(MAX((($I$5:$I$504=I164)*($I$5:$I$504&lt;&gt;""))*(IFERROR(MATCH($U$5:$U$504,Referències!$D$5:$D$9,0),0))))),$U164)),Referències!$D$5:$D$9,0)),""))</f>
        <v/>
      </c>
      <c r="BI164" s="18" t="str">
        <f t="shared" si="19"/>
        <v/>
      </c>
      <c r="BJ164" s="26" t="str">
        <f t="shared" si="20"/>
        <v/>
      </c>
      <c r="BK164" s="52"/>
      <c r="BL164" s="27"/>
    </row>
    <row r="165" spans="1:64" x14ac:dyDescent="0.25">
      <c r="A165" s="27"/>
      <c r="B165" s="27"/>
      <c r="C165" s="27"/>
      <c r="D165" s="27"/>
      <c r="E165" s="53"/>
      <c r="F165" s="28"/>
      <c r="G165" s="27"/>
      <c r="H165" s="52"/>
      <c r="I165" s="28"/>
      <c r="J165" s="27"/>
      <c r="K165" s="28"/>
      <c r="L165" s="28"/>
      <c r="M165" s="28"/>
      <c r="N165" s="52"/>
      <c r="O165" s="18" t="str">
        <f t="shared" si="14"/>
        <v/>
      </c>
      <c r="P165" s="29"/>
      <c r="Q165" s="30"/>
      <c r="R165" s="31"/>
      <c r="S165" s="32"/>
      <c r="T165" s="33"/>
      <c r="U165" s="18" t="str">
        <f t="shared" si="15"/>
        <v/>
      </c>
      <c r="V165" s="28"/>
      <c r="W165" s="51"/>
      <c r="X165" s="52"/>
      <c r="Y165" s="53"/>
      <c r="Z165" s="52"/>
      <c r="AA165" s="53"/>
      <c r="AB165" s="53"/>
      <c r="AC165" s="52"/>
      <c r="AD165" s="53"/>
      <c r="AE165" s="53"/>
      <c r="AF165" s="52"/>
      <c r="AG165" s="53"/>
      <c r="AH165" s="52"/>
      <c r="AI165" s="53"/>
      <c r="AJ165" s="53"/>
      <c r="AK165" s="54"/>
      <c r="AL165" s="52"/>
      <c r="AM165" s="52"/>
      <c r="AN165" s="52"/>
      <c r="AO165" s="52"/>
      <c r="AP165" s="52"/>
      <c r="AQ165" s="55"/>
      <c r="AR165" s="52"/>
      <c r="AS165" s="52"/>
      <c r="AT165" s="52"/>
      <c r="AU165" s="52"/>
      <c r="AV165" s="52"/>
      <c r="AW165" s="56"/>
      <c r="AX165" s="52"/>
      <c r="AY165" s="52"/>
      <c r="AZ165" s="52"/>
      <c r="BA165" s="52"/>
      <c r="BB165" s="52"/>
      <c r="BC165" s="25" t="str">
        <f t="shared" si="16"/>
        <v/>
      </c>
      <c r="BD165" s="25" t="str">
        <f t="shared" si="17"/>
        <v/>
      </c>
      <c r="BE165" s="25" t="str">
        <f t="shared" si="18"/>
        <v/>
      </c>
      <c r="BF165" s="25" t="str">
        <f>IF($U165="","",IFERROR(INDEX(Referències!$F$5:$F$9,MATCH(IF(I165="",$U165,IFERROR(INDEX(Referències!$D$5:$D$9,SUMPRODUCT(MAX((($I$5:$I$504=I165)*($I$5:$I$504&lt;&gt;""))*(IFERROR(MATCH($U$5:$U$504,Referències!$D$5:$D$9,0),0))))),$U165)),Referències!$D$5:$D$9,0)),""))</f>
        <v/>
      </c>
      <c r="BG165" s="25" t="str">
        <f>IF($U165="","",IFERROR(INDEX(Referències!$G$5:$G$9,MATCH(IF(I165="",$U165,IFERROR(INDEX(Referències!$D$5:$D$9,SUMPRODUCT(MAX((($I$5:$I$504=I165)*($I$5:$I$504&lt;&gt;""))*(IFERROR(MATCH($U$5:$U$504,Referències!$D$5:$D$9,0),0))))),$U165)),Referències!$D$5:$D$9,0)),""))</f>
        <v/>
      </c>
      <c r="BH165" s="25" t="str">
        <f>IF($U165="","",IFERROR(INDEX(Referències!$H$5:$H$9,MATCH(IF(I165="",$U165,IFERROR(INDEX(Referències!$D$5:$D$9,SUMPRODUCT(MAX((($I$5:$I$504=I165)*($I$5:$I$504&lt;&gt;""))*(IFERROR(MATCH($U$5:$U$504,Referències!$D$5:$D$9,0),0))))),$U165)),Referències!$D$5:$D$9,0)),""))</f>
        <v/>
      </c>
      <c r="BI165" s="18" t="str">
        <f t="shared" si="19"/>
        <v/>
      </c>
      <c r="BJ165" s="26" t="str">
        <f t="shared" si="20"/>
        <v/>
      </c>
      <c r="BK165" s="52"/>
      <c r="BL165" s="27"/>
    </row>
    <row r="166" spans="1:64" x14ac:dyDescent="0.25">
      <c r="A166" s="27"/>
      <c r="B166" s="27"/>
      <c r="C166" s="27"/>
      <c r="D166" s="27"/>
      <c r="E166" s="53"/>
      <c r="F166" s="28"/>
      <c r="G166" s="27"/>
      <c r="H166" s="52"/>
      <c r="I166" s="28"/>
      <c r="J166" s="27"/>
      <c r="K166" s="28"/>
      <c r="L166" s="28"/>
      <c r="M166" s="28"/>
      <c r="N166" s="52"/>
      <c r="O166" s="18" t="str">
        <f t="shared" si="14"/>
        <v/>
      </c>
      <c r="P166" s="29"/>
      <c r="Q166" s="30"/>
      <c r="R166" s="31"/>
      <c r="S166" s="32"/>
      <c r="T166" s="33"/>
      <c r="U166" s="18" t="str">
        <f t="shared" si="15"/>
        <v/>
      </c>
      <c r="V166" s="28"/>
      <c r="W166" s="51"/>
      <c r="X166" s="52"/>
      <c r="Y166" s="53"/>
      <c r="Z166" s="52"/>
      <c r="AA166" s="53"/>
      <c r="AB166" s="53"/>
      <c r="AC166" s="52"/>
      <c r="AD166" s="53"/>
      <c r="AE166" s="53"/>
      <c r="AF166" s="52"/>
      <c r="AG166" s="53"/>
      <c r="AH166" s="52"/>
      <c r="AI166" s="53"/>
      <c r="AJ166" s="53"/>
      <c r="AK166" s="54"/>
      <c r="AL166" s="52"/>
      <c r="AM166" s="52"/>
      <c r="AN166" s="52"/>
      <c r="AO166" s="52"/>
      <c r="AP166" s="52"/>
      <c r="AQ166" s="55"/>
      <c r="AR166" s="52"/>
      <c r="AS166" s="52"/>
      <c r="AT166" s="52"/>
      <c r="AU166" s="52"/>
      <c r="AV166" s="52"/>
      <c r="AW166" s="56"/>
      <c r="AX166" s="52"/>
      <c r="AY166" s="52"/>
      <c r="AZ166" s="52"/>
      <c r="BA166" s="52"/>
      <c r="BB166" s="52"/>
      <c r="BC166" s="25" t="str">
        <f t="shared" si="16"/>
        <v/>
      </c>
      <c r="BD166" s="25" t="str">
        <f t="shared" si="17"/>
        <v/>
      </c>
      <c r="BE166" s="25" t="str">
        <f t="shared" si="18"/>
        <v/>
      </c>
      <c r="BF166" s="25" t="str">
        <f>IF($U166="","",IFERROR(INDEX(Referències!$F$5:$F$9,MATCH(IF(I166="",$U166,IFERROR(INDEX(Referències!$D$5:$D$9,SUMPRODUCT(MAX((($I$5:$I$504=I166)*($I$5:$I$504&lt;&gt;""))*(IFERROR(MATCH($U$5:$U$504,Referències!$D$5:$D$9,0),0))))),$U166)),Referències!$D$5:$D$9,0)),""))</f>
        <v/>
      </c>
      <c r="BG166" s="25" t="str">
        <f>IF($U166="","",IFERROR(INDEX(Referències!$G$5:$G$9,MATCH(IF(I166="",$U166,IFERROR(INDEX(Referències!$D$5:$D$9,SUMPRODUCT(MAX((($I$5:$I$504=I166)*($I$5:$I$504&lt;&gt;""))*(IFERROR(MATCH($U$5:$U$504,Referències!$D$5:$D$9,0),0))))),$U166)),Referències!$D$5:$D$9,0)),""))</f>
        <v/>
      </c>
      <c r="BH166" s="25" t="str">
        <f>IF($U166="","",IFERROR(INDEX(Referències!$H$5:$H$9,MATCH(IF(I166="",$U166,IFERROR(INDEX(Referències!$D$5:$D$9,SUMPRODUCT(MAX((($I$5:$I$504=I166)*($I$5:$I$504&lt;&gt;""))*(IFERROR(MATCH($U$5:$U$504,Referències!$D$5:$D$9,0),0))))),$U166)),Referències!$D$5:$D$9,0)),""))</f>
        <v/>
      </c>
      <c r="BI166" s="18" t="str">
        <f t="shared" si="19"/>
        <v/>
      </c>
      <c r="BJ166" s="26" t="str">
        <f t="shared" si="20"/>
        <v/>
      </c>
      <c r="BK166" s="52"/>
      <c r="BL166" s="27"/>
    </row>
    <row r="167" spans="1:64" x14ac:dyDescent="0.25">
      <c r="A167" s="27"/>
      <c r="B167" s="27"/>
      <c r="C167" s="27"/>
      <c r="D167" s="27"/>
      <c r="E167" s="53"/>
      <c r="F167" s="28"/>
      <c r="G167" s="27"/>
      <c r="H167" s="52"/>
      <c r="I167" s="28"/>
      <c r="J167" s="27"/>
      <c r="K167" s="28"/>
      <c r="L167" s="28"/>
      <c r="M167" s="28"/>
      <c r="N167" s="52"/>
      <c r="O167" s="18" t="str">
        <f t="shared" si="14"/>
        <v/>
      </c>
      <c r="P167" s="29"/>
      <c r="Q167" s="30"/>
      <c r="R167" s="31"/>
      <c r="S167" s="32"/>
      <c r="T167" s="33"/>
      <c r="U167" s="18" t="str">
        <f t="shared" si="15"/>
        <v/>
      </c>
      <c r="V167" s="28"/>
      <c r="W167" s="51"/>
      <c r="X167" s="52"/>
      <c r="Y167" s="53"/>
      <c r="Z167" s="52"/>
      <c r="AA167" s="53"/>
      <c r="AB167" s="53"/>
      <c r="AC167" s="52"/>
      <c r="AD167" s="53"/>
      <c r="AE167" s="53"/>
      <c r="AF167" s="52"/>
      <c r="AG167" s="53"/>
      <c r="AH167" s="52"/>
      <c r="AI167" s="53"/>
      <c r="AJ167" s="53"/>
      <c r="AK167" s="54"/>
      <c r="AL167" s="52"/>
      <c r="AM167" s="52"/>
      <c r="AN167" s="52"/>
      <c r="AO167" s="52"/>
      <c r="AP167" s="52"/>
      <c r="AQ167" s="55"/>
      <c r="AR167" s="52"/>
      <c r="AS167" s="52"/>
      <c r="AT167" s="52"/>
      <c r="AU167" s="52"/>
      <c r="AV167" s="52"/>
      <c r="AW167" s="56"/>
      <c r="AX167" s="52"/>
      <c r="AY167" s="52"/>
      <c r="AZ167" s="52"/>
      <c r="BA167" s="52"/>
      <c r="BB167" s="52"/>
      <c r="BC167" s="25" t="str">
        <f t="shared" si="16"/>
        <v/>
      </c>
      <c r="BD167" s="25" t="str">
        <f t="shared" si="17"/>
        <v/>
      </c>
      <c r="BE167" s="25" t="str">
        <f t="shared" si="18"/>
        <v/>
      </c>
      <c r="BF167" s="25" t="str">
        <f>IF($U167="","",IFERROR(INDEX(Referències!$F$5:$F$9,MATCH(IF(I167="",$U167,IFERROR(INDEX(Referències!$D$5:$D$9,SUMPRODUCT(MAX((($I$5:$I$504=I167)*($I$5:$I$504&lt;&gt;""))*(IFERROR(MATCH($U$5:$U$504,Referències!$D$5:$D$9,0),0))))),$U167)),Referències!$D$5:$D$9,0)),""))</f>
        <v/>
      </c>
      <c r="BG167" s="25" t="str">
        <f>IF($U167="","",IFERROR(INDEX(Referències!$G$5:$G$9,MATCH(IF(I167="",$U167,IFERROR(INDEX(Referències!$D$5:$D$9,SUMPRODUCT(MAX((($I$5:$I$504=I167)*($I$5:$I$504&lt;&gt;""))*(IFERROR(MATCH($U$5:$U$504,Referències!$D$5:$D$9,0),0))))),$U167)),Referències!$D$5:$D$9,0)),""))</f>
        <v/>
      </c>
      <c r="BH167" s="25" t="str">
        <f>IF($U167="","",IFERROR(INDEX(Referències!$H$5:$H$9,MATCH(IF(I167="",$U167,IFERROR(INDEX(Referències!$D$5:$D$9,SUMPRODUCT(MAX((($I$5:$I$504=I167)*($I$5:$I$504&lt;&gt;""))*(IFERROR(MATCH($U$5:$U$504,Referències!$D$5:$D$9,0),0))))),$U167)),Referències!$D$5:$D$9,0)),""))</f>
        <v/>
      </c>
      <c r="BI167" s="18" t="str">
        <f t="shared" si="19"/>
        <v/>
      </c>
      <c r="BJ167" s="26" t="str">
        <f t="shared" si="20"/>
        <v/>
      </c>
      <c r="BK167" s="52"/>
      <c r="BL167" s="27"/>
    </row>
    <row r="168" spans="1:64" x14ac:dyDescent="0.25">
      <c r="A168" s="27"/>
      <c r="B168" s="27"/>
      <c r="C168" s="27"/>
      <c r="D168" s="27"/>
      <c r="E168" s="53"/>
      <c r="F168" s="28"/>
      <c r="G168" s="27"/>
      <c r="H168" s="52"/>
      <c r="I168" s="28"/>
      <c r="J168" s="27"/>
      <c r="K168" s="28"/>
      <c r="L168" s="28"/>
      <c r="M168" s="28"/>
      <c r="N168" s="52"/>
      <c r="O168" s="18" t="str">
        <f t="shared" si="14"/>
        <v/>
      </c>
      <c r="P168" s="29"/>
      <c r="Q168" s="30"/>
      <c r="R168" s="31"/>
      <c r="S168" s="32"/>
      <c r="T168" s="33"/>
      <c r="U168" s="18" t="str">
        <f t="shared" si="15"/>
        <v/>
      </c>
      <c r="V168" s="28"/>
      <c r="W168" s="51"/>
      <c r="X168" s="52"/>
      <c r="Y168" s="53"/>
      <c r="Z168" s="52"/>
      <c r="AA168" s="53"/>
      <c r="AB168" s="53"/>
      <c r="AC168" s="52"/>
      <c r="AD168" s="53"/>
      <c r="AE168" s="53"/>
      <c r="AF168" s="52"/>
      <c r="AG168" s="53"/>
      <c r="AH168" s="52"/>
      <c r="AI168" s="53"/>
      <c r="AJ168" s="53"/>
      <c r="AK168" s="54"/>
      <c r="AL168" s="52"/>
      <c r="AM168" s="52"/>
      <c r="AN168" s="52"/>
      <c r="AO168" s="52"/>
      <c r="AP168" s="52"/>
      <c r="AQ168" s="55"/>
      <c r="AR168" s="52"/>
      <c r="AS168" s="52"/>
      <c r="AT168" s="52"/>
      <c r="AU168" s="52"/>
      <c r="AV168" s="52"/>
      <c r="AW168" s="56"/>
      <c r="AX168" s="52"/>
      <c r="AY168" s="52"/>
      <c r="AZ168" s="52"/>
      <c r="BA168" s="52"/>
      <c r="BB168" s="52"/>
      <c r="BC168" s="25" t="str">
        <f t="shared" si="16"/>
        <v/>
      </c>
      <c r="BD168" s="25" t="str">
        <f t="shared" si="17"/>
        <v/>
      </c>
      <c r="BE168" s="25" t="str">
        <f t="shared" si="18"/>
        <v/>
      </c>
      <c r="BF168" s="25" t="str">
        <f>IF($U168="","",IFERROR(INDEX(Referències!$F$5:$F$9,MATCH(IF(I168="",$U168,IFERROR(INDEX(Referències!$D$5:$D$9,SUMPRODUCT(MAX((($I$5:$I$504=I168)*($I$5:$I$504&lt;&gt;""))*(IFERROR(MATCH($U$5:$U$504,Referències!$D$5:$D$9,0),0))))),$U168)),Referències!$D$5:$D$9,0)),""))</f>
        <v/>
      </c>
      <c r="BG168" s="25" t="str">
        <f>IF($U168="","",IFERROR(INDEX(Referències!$G$5:$G$9,MATCH(IF(I168="",$U168,IFERROR(INDEX(Referències!$D$5:$D$9,SUMPRODUCT(MAX((($I$5:$I$504=I168)*($I$5:$I$504&lt;&gt;""))*(IFERROR(MATCH($U$5:$U$504,Referències!$D$5:$D$9,0),0))))),$U168)),Referències!$D$5:$D$9,0)),""))</f>
        <v/>
      </c>
      <c r="BH168" s="25" t="str">
        <f>IF($U168="","",IFERROR(INDEX(Referències!$H$5:$H$9,MATCH(IF(I168="",$U168,IFERROR(INDEX(Referències!$D$5:$D$9,SUMPRODUCT(MAX((($I$5:$I$504=I168)*($I$5:$I$504&lt;&gt;""))*(IFERROR(MATCH($U$5:$U$504,Referències!$D$5:$D$9,0),0))))),$U168)),Referències!$D$5:$D$9,0)),""))</f>
        <v/>
      </c>
      <c r="BI168" s="18" t="str">
        <f t="shared" si="19"/>
        <v/>
      </c>
      <c r="BJ168" s="26" t="str">
        <f t="shared" si="20"/>
        <v/>
      </c>
      <c r="BK168" s="52"/>
      <c r="BL168" s="27"/>
    </row>
    <row r="169" spans="1:64" x14ac:dyDescent="0.25">
      <c r="A169" s="27"/>
      <c r="B169" s="27"/>
      <c r="C169" s="27"/>
      <c r="D169" s="27"/>
      <c r="E169" s="53"/>
      <c r="F169" s="28"/>
      <c r="G169" s="27"/>
      <c r="H169" s="52"/>
      <c r="I169" s="28"/>
      <c r="J169" s="27"/>
      <c r="K169" s="28"/>
      <c r="L169" s="28"/>
      <c r="M169" s="28"/>
      <c r="N169" s="52"/>
      <c r="O169" s="18" t="str">
        <f t="shared" si="14"/>
        <v/>
      </c>
      <c r="P169" s="29"/>
      <c r="Q169" s="30"/>
      <c r="R169" s="31"/>
      <c r="S169" s="32"/>
      <c r="T169" s="33"/>
      <c r="U169" s="18" t="str">
        <f t="shared" si="15"/>
        <v/>
      </c>
      <c r="V169" s="28"/>
      <c r="W169" s="51"/>
      <c r="X169" s="52"/>
      <c r="Y169" s="53"/>
      <c r="Z169" s="52"/>
      <c r="AA169" s="53"/>
      <c r="AB169" s="53"/>
      <c r="AC169" s="52"/>
      <c r="AD169" s="53"/>
      <c r="AE169" s="53"/>
      <c r="AF169" s="52"/>
      <c r="AG169" s="53"/>
      <c r="AH169" s="52"/>
      <c r="AI169" s="53"/>
      <c r="AJ169" s="53"/>
      <c r="AK169" s="54"/>
      <c r="AL169" s="52"/>
      <c r="AM169" s="52"/>
      <c r="AN169" s="52"/>
      <c r="AO169" s="52"/>
      <c r="AP169" s="52"/>
      <c r="AQ169" s="55"/>
      <c r="AR169" s="52"/>
      <c r="AS169" s="52"/>
      <c r="AT169" s="52"/>
      <c r="AU169" s="52"/>
      <c r="AV169" s="52"/>
      <c r="AW169" s="56"/>
      <c r="AX169" s="52"/>
      <c r="AY169" s="52"/>
      <c r="AZ169" s="52"/>
      <c r="BA169" s="52"/>
      <c r="BB169" s="52"/>
      <c r="BC169" s="25" t="str">
        <f t="shared" si="16"/>
        <v/>
      </c>
      <c r="BD169" s="25" t="str">
        <f t="shared" si="17"/>
        <v/>
      </c>
      <c r="BE169" s="25" t="str">
        <f t="shared" si="18"/>
        <v/>
      </c>
      <c r="BF169" s="25" t="str">
        <f>IF($U169="","",IFERROR(INDEX(Referències!$F$5:$F$9,MATCH(IF(I169="",$U169,IFERROR(INDEX(Referències!$D$5:$D$9,SUMPRODUCT(MAX((($I$5:$I$504=I169)*($I$5:$I$504&lt;&gt;""))*(IFERROR(MATCH($U$5:$U$504,Referències!$D$5:$D$9,0),0))))),$U169)),Referències!$D$5:$D$9,0)),""))</f>
        <v/>
      </c>
      <c r="BG169" s="25" t="str">
        <f>IF($U169="","",IFERROR(INDEX(Referències!$G$5:$G$9,MATCH(IF(I169="",$U169,IFERROR(INDEX(Referències!$D$5:$D$9,SUMPRODUCT(MAX((($I$5:$I$504=I169)*($I$5:$I$504&lt;&gt;""))*(IFERROR(MATCH($U$5:$U$504,Referències!$D$5:$D$9,0),0))))),$U169)),Referències!$D$5:$D$9,0)),""))</f>
        <v/>
      </c>
      <c r="BH169" s="25" t="str">
        <f>IF($U169="","",IFERROR(INDEX(Referències!$H$5:$H$9,MATCH(IF(I169="",$U169,IFERROR(INDEX(Referències!$D$5:$D$9,SUMPRODUCT(MAX((($I$5:$I$504=I169)*($I$5:$I$504&lt;&gt;""))*(IFERROR(MATCH($U$5:$U$504,Referències!$D$5:$D$9,0),0))))),$U169)),Referències!$D$5:$D$9,0)),""))</f>
        <v/>
      </c>
      <c r="BI169" s="18" t="str">
        <f t="shared" si="19"/>
        <v/>
      </c>
      <c r="BJ169" s="26" t="str">
        <f t="shared" si="20"/>
        <v/>
      </c>
      <c r="BK169" s="52"/>
      <c r="BL169" s="27"/>
    </row>
    <row r="170" spans="1:64" x14ac:dyDescent="0.25">
      <c r="A170" s="27"/>
      <c r="B170" s="27"/>
      <c r="C170" s="27"/>
      <c r="D170" s="27"/>
      <c r="E170" s="53"/>
      <c r="F170" s="28"/>
      <c r="G170" s="27"/>
      <c r="H170" s="52"/>
      <c r="I170" s="28"/>
      <c r="J170" s="27"/>
      <c r="K170" s="28"/>
      <c r="L170" s="28"/>
      <c r="M170" s="28"/>
      <c r="N170" s="52"/>
      <c r="O170" s="18" t="str">
        <f t="shared" si="14"/>
        <v/>
      </c>
      <c r="P170" s="29"/>
      <c r="Q170" s="30"/>
      <c r="R170" s="31"/>
      <c r="S170" s="32"/>
      <c r="T170" s="33"/>
      <c r="U170" s="18" t="str">
        <f t="shared" si="15"/>
        <v/>
      </c>
      <c r="V170" s="28"/>
      <c r="W170" s="51"/>
      <c r="X170" s="52"/>
      <c r="Y170" s="53"/>
      <c r="Z170" s="52"/>
      <c r="AA170" s="53"/>
      <c r="AB170" s="53"/>
      <c r="AC170" s="52"/>
      <c r="AD170" s="53"/>
      <c r="AE170" s="53"/>
      <c r="AF170" s="52"/>
      <c r="AG170" s="53"/>
      <c r="AH170" s="52"/>
      <c r="AI170" s="53"/>
      <c r="AJ170" s="53"/>
      <c r="AK170" s="54"/>
      <c r="AL170" s="52"/>
      <c r="AM170" s="52"/>
      <c r="AN170" s="52"/>
      <c r="AO170" s="52"/>
      <c r="AP170" s="52"/>
      <c r="AQ170" s="55"/>
      <c r="AR170" s="52"/>
      <c r="AS170" s="52"/>
      <c r="AT170" s="52"/>
      <c r="AU170" s="52"/>
      <c r="AV170" s="52"/>
      <c r="AW170" s="56"/>
      <c r="AX170" s="52"/>
      <c r="AY170" s="52"/>
      <c r="AZ170" s="52"/>
      <c r="BA170" s="52"/>
      <c r="BB170" s="52"/>
      <c r="BC170" s="25" t="str">
        <f t="shared" si="16"/>
        <v/>
      </c>
      <c r="BD170" s="25" t="str">
        <f t="shared" si="17"/>
        <v/>
      </c>
      <c r="BE170" s="25" t="str">
        <f t="shared" si="18"/>
        <v/>
      </c>
      <c r="BF170" s="25" t="str">
        <f>IF($U170="","",IFERROR(INDEX(Referències!$F$5:$F$9,MATCH(IF(I170="",$U170,IFERROR(INDEX(Referències!$D$5:$D$9,SUMPRODUCT(MAX((($I$5:$I$504=I170)*($I$5:$I$504&lt;&gt;""))*(IFERROR(MATCH($U$5:$U$504,Referències!$D$5:$D$9,0),0))))),$U170)),Referències!$D$5:$D$9,0)),""))</f>
        <v/>
      </c>
      <c r="BG170" s="25" t="str">
        <f>IF($U170="","",IFERROR(INDEX(Referències!$G$5:$G$9,MATCH(IF(I170="",$U170,IFERROR(INDEX(Referències!$D$5:$D$9,SUMPRODUCT(MAX((($I$5:$I$504=I170)*($I$5:$I$504&lt;&gt;""))*(IFERROR(MATCH($U$5:$U$504,Referències!$D$5:$D$9,0),0))))),$U170)),Referències!$D$5:$D$9,0)),""))</f>
        <v/>
      </c>
      <c r="BH170" s="25" t="str">
        <f>IF($U170="","",IFERROR(INDEX(Referències!$H$5:$H$9,MATCH(IF(I170="",$U170,IFERROR(INDEX(Referències!$D$5:$D$9,SUMPRODUCT(MAX((($I$5:$I$504=I170)*($I$5:$I$504&lt;&gt;""))*(IFERROR(MATCH($U$5:$U$504,Referències!$D$5:$D$9,0),0))))),$U170)),Referències!$D$5:$D$9,0)),""))</f>
        <v/>
      </c>
      <c r="BI170" s="18" t="str">
        <f t="shared" si="19"/>
        <v/>
      </c>
      <c r="BJ170" s="26" t="str">
        <f t="shared" si="20"/>
        <v/>
      </c>
      <c r="BK170" s="52"/>
      <c r="BL170" s="27"/>
    </row>
    <row r="171" spans="1:64" x14ac:dyDescent="0.25">
      <c r="A171" s="27"/>
      <c r="B171" s="27"/>
      <c r="C171" s="27"/>
      <c r="D171" s="27"/>
      <c r="E171" s="53"/>
      <c r="F171" s="28"/>
      <c r="G171" s="27"/>
      <c r="H171" s="52"/>
      <c r="I171" s="28"/>
      <c r="J171" s="27"/>
      <c r="K171" s="28"/>
      <c r="L171" s="28"/>
      <c r="M171" s="28"/>
      <c r="N171" s="52"/>
      <c r="O171" s="18" t="str">
        <f t="shared" si="14"/>
        <v/>
      </c>
      <c r="P171" s="29"/>
      <c r="Q171" s="30"/>
      <c r="R171" s="31"/>
      <c r="S171" s="32"/>
      <c r="T171" s="33"/>
      <c r="U171" s="18" t="str">
        <f t="shared" si="15"/>
        <v/>
      </c>
      <c r="V171" s="28"/>
      <c r="W171" s="51"/>
      <c r="X171" s="52"/>
      <c r="Y171" s="53"/>
      <c r="Z171" s="52"/>
      <c r="AA171" s="53"/>
      <c r="AB171" s="53"/>
      <c r="AC171" s="52"/>
      <c r="AD171" s="53"/>
      <c r="AE171" s="53"/>
      <c r="AF171" s="52"/>
      <c r="AG171" s="53"/>
      <c r="AH171" s="52"/>
      <c r="AI171" s="53"/>
      <c r="AJ171" s="53"/>
      <c r="AK171" s="54"/>
      <c r="AL171" s="52"/>
      <c r="AM171" s="52"/>
      <c r="AN171" s="52"/>
      <c r="AO171" s="52"/>
      <c r="AP171" s="52"/>
      <c r="AQ171" s="55"/>
      <c r="AR171" s="52"/>
      <c r="AS171" s="52"/>
      <c r="AT171" s="52"/>
      <c r="AU171" s="52"/>
      <c r="AV171" s="52"/>
      <c r="AW171" s="56"/>
      <c r="AX171" s="52"/>
      <c r="AY171" s="52"/>
      <c r="AZ171" s="52"/>
      <c r="BA171" s="52"/>
      <c r="BB171" s="52"/>
      <c r="BC171" s="25" t="str">
        <f t="shared" si="16"/>
        <v/>
      </c>
      <c r="BD171" s="25" t="str">
        <f t="shared" si="17"/>
        <v/>
      </c>
      <c r="BE171" s="25" t="str">
        <f t="shared" si="18"/>
        <v/>
      </c>
      <c r="BF171" s="25" t="str">
        <f>IF($U171="","",IFERROR(INDEX(Referències!$F$5:$F$9,MATCH(IF(I171="",$U171,IFERROR(INDEX(Referències!$D$5:$D$9,SUMPRODUCT(MAX((($I$5:$I$504=I171)*($I$5:$I$504&lt;&gt;""))*(IFERROR(MATCH($U$5:$U$504,Referències!$D$5:$D$9,0),0))))),$U171)),Referències!$D$5:$D$9,0)),""))</f>
        <v/>
      </c>
      <c r="BG171" s="25" t="str">
        <f>IF($U171="","",IFERROR(INDEX(Referències!$G$5:$G$9,MATCH(IF(I171="",$U171,IFERROR(INDEX(Referències!$D$5:$D$9,SUMPRODUCT(MAX((($I$5:$I$504=I171)*($I$5:$I$504&lt;&gt;""))*(IFERROR(MATCH($U$5:$U$504,Referències!$D$5:$D$9,0),0))))),$U171)),Referències!$D$5:$D$9,0)),""))</f>
        <v/>
      </c>
      <c r="BH171" s="25" t="str">
        <f>IF($U171="","",IFERROR(INDEX(Referències!$H$5:$H$9,MATCH(IF(I171="",$U171,IFERROR(INDEX(Referències!$D$5:$D$9,SUMPRODUCT(MAX((($I$5:$I$504=I171)*($I$5:$I$504&lt;&gt;""))*(IFERROR(MATCH($U$5:$U$504,Referències!$D$5:$D$9,0),0))))),$U171)),Referències!$D$5:$D$9,0)),""))</f>
        <v/>
      </c>
      <c r="BI171" s="18" t="str">
        <f t="shared" si="19"/>
        <v/>
      </c>
      <c r="BJ171" s="26" t="str">
        <f t="shared" si="20"/>
        <v/>
      </c>
      <c r="BK171" s="52"/>
      <c r="BL171" s="27"/>
    </row>
    <row r="172" spans="1:64" x14ac:dyDescent="0.25">
      <c r="A172" s="27"/>
      <c r="B172" s="27"/>
      <c r="C172" s="27"/>
      <c r="D172" s="27"/>
      <c r="E172" s="53"/>
      <c r="F172" s="28"/>
      <c r="G172" s="27"/>
      <c r="H172" s="52"/>
      <c r="I172" s="28"/>
      <c r="J172" s="27"/>
      <c r="K172" s="28"/>
      <c r="L172" s="28"/>
      <c r="M172" s="28"/>
      <c r="N172" s="52"/>
      <c r="O172" s="18" t="str">
        <f t="shared" si="14"/>
        <v/>
      </c>
      <c r="P172" s="29"/>
      <c r="Q172" s="30"/>
      <c r="R172" s="31"/>
      <c r="S172" s="32"/>
      <c r="T172" s="33"/>
      <c r="U172" s="18" t="str">
        <f t="shared" si="15"/>
        <v/>
      </c>
      <c r="V172" s="28"/>
      <c r="W172" s="51"/>
      <c r="X172" s="52"/>
      <c r="Y172" s="53"/>
      <c r="Z172" s="52"/>
      <c r="AA172" s="53"/>
      <c r="AB172" s="53"/>
      <c r="AC172" s="52"/>
      <c r="AD172" s="53"/>
      <c r="AE172" s="53"/>
      <c r="AF172" s="52"/>
      <c r="AG172" s="53"/>
      <c r="AH172" s="52"/>
      <c r="AI172" s="53"/>
      <c r="AJ172" s="53"/>
      <c r="AK172" s="54"/>
      <c r="AL172" s="52"/>
      <c r="AM172" s="52"/>
      <c r="AN172" s="52"/>
      <c r="AO172" s="52"/>
      <c r="AP172" s="52"/>
      <c r="AQ172" s="55"/>
      <c r="AR172" s="52"/>
      <c r="AS172" s="52"/>
      <c r="AT172" s="52"/>
      <c r="AU172" s="52"/>
      <c r="AV172" s="52"/>
      <c r="AW172" s="56"/>
      <c r="AX172" s="52"/>
      <c r="AY172" s="52"/>
      <c r="AZ172" s="52"/>
      <c r="BA172" s="52"/>
      <c r="BB172" s="52"/>
      <c r="BC172" s="25" t="str">
        <f t="shared" si="16"/>
        <v/>
      </c>
      <c r="BD172" s="25" t="str">
        <f t="shared" si="17"/>
        <v/>
      </c>
      <c r="BE172" s="25" t="str">
        <f t="shared" si="18"/>
        <v/>
      </c>
      <c r="BF172" s="25" t="str">
        <f>IF($U172="","",IFERROR(INDEX(Referències!$F$5:$F$9,MATCH(IF(I172="",$U172,IFERROR(INDEX(Referències!$D$5:$D$9,SUMPRODUCT(MAX((($I$5:$I$504=I172)*($I$5:$I$504&lt;&gt;""))*(IFERROR(MATCH($U$5:$U$504,Referències!$D$5:$D$9,0),0))))),$U172)),Referències!$D$5:$D$9,0)),""))</f>
        <v/>
      </c>
      <c r="BG172" s="25" t="str">
        <f>IF($U172="","",IFERROR(INDEX(Referències!$G$5:$G$9,MATCH(IF(I172="",$U172,IFERROR(INDEX(Referències!$D$5:$D$9,SUMPRODUCT(MAX((($I$5:$I$504=I172)*($I$5:$I$504&lt;&gt;""))*(IFERROR(MATCH($U$5:$U$504,Referències!$D$5:$D$9,0),0))))),$U172)),Referències!$D$5:$D$9,0)),""))</f>
        <v/>
      </c>
      <c r="BH172" s="25" t="str">
        <f>IF($U172="","",IFERROR(INDEX(Referències!$H$5:$H$9,MATCH(IF(I172="",$U172,IFERROR(INDEX(Referències!$D$5:$D$9,SUMPRODUCT(MAX((($I$5:$I$504=I172)*($I$5:$I$504&lt;&gt;""))*(IFERROR(MATCH($U$5:$U$504,Referències!$D$5:$D$9,0),0))))),$U172)),Referències!$D$5:$D$9,0)),""))</f>
        <v/>
      </c>
      <c r="BI172" s="18" t="str">
        <f t="shared" si="19"/>
        <v/>
      </c>
      <c r="BJ172" s="26" t="str">
        <f t="shared" si="20"/>
        <v/>
      </c>
      <c r="BK172" s="52"/>
      <c r="BL172" s="27"/>
    </row>
    <row r="173" spans="1:64" x14ac:dyDescent="0.25">
      <c r="A173" s="27"/>
      <c r="B173" s="27"/>
      <c r="C173" s="27"/>
      <c r="D173" s="27"/>
      <c r="E173" s="53"/>
      <c r="F173" s="28"/>
      <c r="G173" s="27"/>
      <c r="H173" s="52"/>
      <c r="I173" s="28"/>
      <c r="J173" s="27"/>
      <c r="K173" s="28"/>
      <c r="L173" s="28"/>
      <c r="M173" s="28"/>
      <c r="N173" s="52"/>
      <c r="O173" s="18" t="str">
        <f t="shared" si="14"/>
        <v/>
      </c>
      <c r="P173" s="29"/>
      <c r="Q173" s="30"/>
      <c r="R173" s="31"/>
      <c r="S173" s="32"/>
      <c r="T173" s="33"/>
      <c r="U173" s="18" t="str">
        <f t="shared" si="15"/>
        <v/>
      </c>
      <c r="V173" s="28"/>
      <c r="W173" s="51"/>
      <c r="X173" s="52"/>
      <c r="Y173" s="53"/>
      <c r="Z173" s="52"/>
      <c r="AA173" s="53"/>
      <c r="AB173" s="53"/>
      <c r="AC173" s="52"/>
      <c r="AD173" s="53"/>
      <c r="AE173" s="53"/>
      <c r="AF173" s="52"/>
      <c r="AG173" s="53"/>
      <c r="AH173" s="52"/>
      <c r="AI173" s="53"/>
      <c r="AJ173" s="53"/>
      <c r="AK173" s="54"/>
      <c r="AL173" s="52"/>
      <c r="AM173" s="52"/>
      <c r="AN173" s="52"/>
      <c r="AO173" s="52"/>
      <c r="AP173" s="52"/>
      <c r="AQ173" s="55"/>
      <c r="AR173" s="52"/>
      <c r="AS173" s="52"/>
      <c r="AT173" s="52"/>
      <c r="AU173" s="52"/>
      <c r="AV173" s="52"/>
      <c r="AW173" s="56"/>
      <c r="AX173" s="52"/>
      <c r="AY173" s="52"/>
      <c r="AZ173" s="52"/>
      <c r="BA173" s="52"/>
      <c r="BB173" s="52"/>
      <c r="BC173" s="25" t="str">
        <f t="shared" si="16"/>
        <v/>
      </c>
      <c r="BD173" s="25" t="str">
        <f t="shared" si="17"/>
        <v/>
      </c>
      <c r="BE173" s="25" t="str">
        <f t="shared" si="18"/>
        <v/>
      </c>
      <c r="BF173" s="25" t="str">
        <f>IF($U173="","",IFERROR(INDEX(Referències!$F$5:$F$9,MATCH(IF(I173="",$U173,IFERROR(INDEX(Referències!$D$5:$D$9,SUMPRODUCT(MAX((($I$5:$I$504=I173)*($I$5:$I$504&lt;&gt;""))*(IFERROR(MATCH($U$5:$U$504,Referències!$D$5:$D$9,0),0))))),$U173)),Referències!$D$5:$D$9,0)),""))</f>
        <v/>
      </c>
      <c r="BG173" s="25" t="str">
        <f>IF($U173="","",IFERROR(INDEX(Referències!$G$5:$G$9,MATCH(IF(I173="",$U173,IFERROR(INDEX(Referències!$D$5:$D$9,SUMPRODUCT(MAX((($I$5:$I$504=I173)*($I$5:$I$504&lt;&gt;""))*(IFERROR(MATCH($U$5:$U$504,Referències!$D$5:$D$9,0),0))))),$U173)),Referències!$D$5:$D$9,0)),""))</f>
        <v/>
      </c>
      <c r="BH173" s="25" t="str">
        <f>IF($U173="","",IFERROR(INDEX(Referències!$H$5:$H$9,MATCH(IF(I173="",$U173,IFERROR(INDEX(Referències!$D$5:$D$9,SUMPRODUCT(MAX((($I$5:$I$504=I173)*($I$5:$I$504&lt;&gt;""))*(IFERROR(MATCH($U$5:$U$504,Referències!$D$5:$D$9,0),0))))),$U173)),Referències!$D$5:$D$9,0)),""))</f>
        <v/>
      </c>
      <c r="BI173" s="18" t="str">
        <f t="shared" si="19"/>
        <v/>
      </c>
      <c r="BJ173" s="26" t="str">
        <f t="shared" si="20"/>
        <v/>
      </c>
      <c r="BK173" s="52"/>
      <c r="BL173" s="27"/>
    </row>
    <row r="174" spans="1:64" x14ac:dyDescent="0.25">
      <c r="A174" s="27"/>
      <c r="B174" s="27"/>
      <c r="C174" s="27"/>
      <c r="D174" s="27"/>
      <c r="E174" s="53"/>
      <c r="F174" s="28"/>
      <c r="G174" s="27"/>
      <c r="H174" s="52"/>
      <c r="I174" s="28"/>
      <c r="J174" s="27"/>
      <c r="K174" s="28"/>
      <c r="L174" s="28"/>
      <c r="M174" s="28"/>
      <c r="N174" s="52"/>
      <c r="O174" s="18" t="str">
        <f t="shared" si="14"/>
        <v/>
      </c>
      <c r="P174" s="29"/>
      <c r="Q174" s="30"/>
      <c r="R174" s="31"/>
      <c r="S174" s="32"/>
      <c r="T174" s="33"/>
      <c r="U174" s="18" t="str">
        <f t="shared" si="15"/>
        <v/>
      </c>
      <c r="V174" s="28"/>
      <c r="W174" s="51"/>
      <c r="X174" s="52"/>
      <c r="Y174" s="53"/>
      <c r="Z174" s="52"/>
      <c r="AA174" s="53"/>
      <c r="AB174" s="53"/>
      <c r="AC174" s="52"/>
      <c r="AD174" s="53"/>
      <c r="AE174" s="53"/>
      <c r="AF174" s="52"/>
      <c r="AG174" s="53"/>
      <c r="AH174" s="52"/>
      <c r="AI174" s="53"/>
      <c r="AJ174" s="53"/>
      <c r="AK174" s="54"/>
      <c r="AL174" s="52"/>
      <c r="AM174" s="52"/>
      <c r="AN174" s="52"/>
      <c r="AO174" s="52"/>
      <c r="AP174" s="52"/>
      <c r="AQ174" s="55"/>
      <c r="AR174" s="52"/>
      <c r="AS174" s="52"/>
      <c r="AT174" s="52"/>
      <c r="AU174" s="52"/>
      <c r="AV174" s="52"/>
      <c r="AW174" s="56"/>
      <c r="AX174" s="52"/>
      <c r="AY174" s="52"/>
      <c r="AZ174" s="52"/>
      <c r="BA174" s="52"/>
      <c r="BB174" s="52"/>
      <c r="BC174" s="25" t="str">
        <f t="shared" si="16"/>
        <v/>
      </c>
      <c r="BD174" s="25" t="str">
        <f t="shared" si="17"/>
        <v/>
      </c>
      <c r="BE174" s="25" t="str">
        <f t="shared" si="18"/>
        <v/>
      </c>
      <c r="BF174" s="25" t="str">
        <f>IF($U174="","",IFERROR(INDEX(Referències!$F$5:$F$9,MATCH(IF(I174="",$U174,IFERROR(INDEX(Referències!$D$5:$D$9,SUMPRODUCT(MAX((($I$5:$I$504=I174)*($I$5:$I$504&lt;&gt;""))*(IFERROR(MATCH($U$5:$U$504,Referències!$D$5:$D$9,0),0))))),$U174)),Referències!$D$5:$D$9,0)),""))</f>
        <v/>
      </c>
      <c r="BG174" s="25" t="str">
        <f>IF($U174="","",IFERROR(INDEX(Referències!$G$5:$G$9,MATCH(IF(I174="",$U174,IFERROR(INDEX(Referències!$D$5:$D$9,SUMPRODUCT(MAX((($I$5:$I$504=I174)*($I$5:$I$504&lt;&gt;""))*(IFERROR(MATCH($U$5:$U$504,Referències!$D$5:$D$9,0),0))))),$U174)),Referències!$D$5:$D$9,0)),""))</f>
        <v/>
      </c>
      <c r="BH174" s="25" t="str">
        <f>IF($U174="","",IFERROR(INDEX(Referències!$H$5:$H$9,MATCH(IF(I174="",$U174,IFERROR(INDEX(Referències!$D$5:$D$9,SUMPRODUCT(MAX((($I$5:$I$504=I174)*($I$5:$I$504&lt;&gt;""))*(IFERROR(MATCH($U$5:$U$504,Referències!$D$5:$D$9,0),0))))),$U174)),Referències!$D$5:$D$9,0)),""))</f>
        <v/>
      </c>
      <c r="BI174" s="18" t="str">
        <f t="shared" si="19"/>
        <v/>
      </c>
      <c r="BJ174" s="26" t="str">
        <f t="shared" si="20"/>
        <v/>
      </c>
      <c r="BK174" s="52"/>
      <c r="BL174" s="27"/>
    </row>
    <row r="175" spans="1:64" x14ac:dyDescent="0.25">
      <c r="A175" s="27"/>
      <c r="B175" s="27"/>
      <c r="C175" s="27"/>
      <c r="D175" s="27"/>
      <c r="E175" s="53"/>
      <c r="F175" s="28"/>
      <c r="G175" s="27"/>
      <c r="H175" s="52"/>
      <c r="I175" s="28"/>
      <c r="J175" s="27"/>
      <c r="K175" s="28"/>
      <c r="L175" s="28"/>
      <c r="M175" s="28"/>
      <c r="N175" s="52"/>
      <c r="O175" s="18" t="str">
        <f t="shared" si="14"/>
        <v/>
      </c>
      <c r="P175" s="29"/>
      <c r="Q175" s="30"/>
      <c r="R175" s="31"/>
      <c r="S175" s="32"/>
      <c r="T175" s="33"/>
      <c r="U175" s="18" t="str">
        <f t="shared" si="15"/>
        <v/>
      </c>
      <c r="V175" s="28"/>
      <c r="W175" s="51"/>
      <c r="X175" s="52"/>
      <c r="Y175" s="53"/>
      <c r="Z175" s="52"/>
      <c r="AA175" s="53"/>
      <c r="AB175" s="53"/>
      <c r="AC175" s="52"/>
      <c r="AD175" s="53"/>
      <c r="AE175" s="53"/>
      <c r="AF175" s="52"/>
      <c r="AG175" s="53"/>
      <c r="AH175" s="52"/>
      <c r="AI175" s="53"/>
      <c r="AJ175" s="53"/>
      <c r="AK175" s="54"/>
      <c r="AL175" s="52"/>
      <c r="AM175" s="52"/>
      <c r="AN175" s="52"/>
      <c r="AO175" s="52"/>
      <c r="AP175" s="52"/>
      <c r="AQ175" s="55"/>
      <c r="AR175" s="52"/>
      <c r="AS175" s="52"/>
      <c r="AT175" s="52"/>
      <c r="AU175" s="52"/>
      <c r="AV175" s="52"/>
      <c r="AW175" s="56"/>
      <c r="AX175" s="52"/>
      <c r="AY175" s="52"/>
      <c r="AZ175" s="52"/>
      <c r="BA175" s="52"/>
      <c r="BB175" s="52"/>
      <c r="BC175" s="25" t="str">
        <f t="shared" si="16"/>
        <v/>
      </c>
      <c r="BD175" s="25" t="str">
        <f t="shared" si="17"/>
        <v/>
      </c>
      <c r="BE175" s="25" t="str">
        <f t="shared" si="18"/>
        <v/>
      </c>
      <c r="BF175" s="25" t="str">
        <f>IF($U175="","",IFERROR(INDEX(Referències!$F$5:$F$9,MATCH(IF(I175="",$U175,IFERROR(INDEX(Referències!$D$5:$D$9,SUMPRODUCT(MAX((($I$5:$I$504=I175)*($I$5:$I$504&lt;&gt;""))*(IFERROR(MATCH($U$5:$U$504,Referències!$D$5:$D$9,0),0))))),$U175)),Referències!$D$5:$D$9,0)),""))</f>
        <v/>
      </c>
      <c r="BG175" s="25" t="str">
        <f>IF($U175="","",IFERROR(INDEX(Referències!$G$5:$G$9,MATCH(IF(I175="",$U175,IFERROR(INDEX(Referències!$D$5:$D$9,SUMPRODUCT(MAX((($I$5:$I$504=I175)*($I$5:$I$504&lt;&gt;""))*(IFERROR(MATCH($U$5:$U$504,Referències!$D$5:$D$9,0),0))))),$U175)),Referències!$D$5:$D$9,0)),""))</f>
        <v/>
      </c>
      <c r="BH175" s="25" t="str">
        <f>IF($U175="","",IFERROR(INDEX(Referències!$H$5:$H$9,MATCH(IF(I175="",$U175,IFERROR(INDEX(Referències!$D$5:$D$9,SUMPRODUCT(MAX((($I$5:$I$504=I175)*($I$5:$I$504&lt;&gt;""))*(IFERROR(MATCH($U$5:$U$504,Referències!$D$5:$D$9,0),0))))),$U175)),Referències!$D$5:$D$9,0)),""))</f>
        <v/>
      </c>
      <c r="BI175" s="18" t="str">
        <f t="shared" si="19"/>
        <v/>
      </c>
      <c r="BJ175" s="26" t="str">
        <f t="shared" si="20"/>
        <v/>
      </c>
      <c r="BK175" s="52"/>
      <c r="BL175" s="27"/>
    </row>
    <row r="176" spans="1:64" x14ac:dyDescent="0.25">
      <c r="A176" s="27"/>
      <c r="B176" s="27"/>
      <c r="C176" s="27"/>
      <c r="D176" s="27"/>
      <c r="E176" s="53"/>
      <c r="F176" s="28"/>
      <c r="G176" s="27"/>
      <c r="H176" s="52"/>
      <c r="I176" s="28"/>
      <c r="J176" s="27"/>
      <c r="K176" s="28"/>
      <c r="L176" s="28"/>
      <c r="M176" s="28"/>
      <c r="N176" s="52"/>
      <c r="O176" s="18" t="str">
        <f t="shared" si="14"/>
        <v/>
      </c>
      <c r="P176" s="29"/>
      <c r="Q176" s="30"/>
      <c r="R176" s="31"/>
      <c r="S176" s="32"/>
      <c r="T176" s="33"/>
      <c r="U176" s="18" t="str">
        <f t="shared" si="15"/>
        <v/>
      </c>
      <c r="V176" s="28"/>
      <c r="W176" s="51"/>
      <c r="X176" s="52"/>
      <c r="Y176" s="53"/>
      <c r="Z176" s="52"/>
      <c r="AA176" s="53"/>
      <c r="AB176" s="53"/>
      <c r="AC176" s="52"/>
      <c r="AD176" s="53"/>
      <c r="AE176" s="53"/>
      <c r="AF176" s="52"/>
      <c r="AG176" s="53"/>
      <c r="AH176" s="52"/>
      <c r="AI176" s="53"/>
      <c r="AJ176" s="53"/>
      <c r="AK176" s="54"/>
      <c r="AL176" s="52"/>
      <c r="AM176" s="52"/>
      <c r="AN176" s="52"/>
      <c r="AO176" s="52"/>
      <c r="AP176" s="52"/>
      <c r="AQ176" s="55"/>
      <c r="AR176" s="52"/>
      <c r="AS176" s="52"/>
      <c r="AT176" s="52"/>
      <c r="AU176" s="52"/>
      <c r="AV176" s="52"/>
      <c r="AW176" s="56"/>
      <c r="AX176" s="52"/>
      <c r="AY176" s="52"/>
      <c r="AZ176" s="52"/>
      <c r="BA176" s="52"/>
      <c r="BB176" s="52"/>
      <c r="BC176" s="25" t="str">
        <f t="shared" si="16"/>
        <v/>
      </c>
      <c r="BD176" s="25" t="str">
        <f t="shared" si="17"/>
        <v/>
      </c>
      <c r="BE176" s="25" t="str">
        <f t="shared" si="18"/>
        <v/>
      </c>
      <c r="BF176" s="25" t="str">
        <f>IF($U176="","",IFERROR(INDEX(Referències!$F$5:$F$9,MATCH(IF(I176="",$U176,IFERROR(INDEX(Referències!$D$5:$D$9,SUMPRODUCT(MAX((($I$5:$I$504=I176)*($I$5:$I$504&lt;&gt;""))*(IFERROR(MATCH($U$5:$U$504,Referències!$D$5:$D$9,0),0))))),$U176)),Referències!$D$5:$D$9,0)),""))</f>
        <v/>
      </c>
      <c r="BG176" s="25" t="str">
        <f>IF($U176="","",IFERROR(INDEX(Referències!$G$5:$G$9,MATCH(IF(I176="",$U176,IFERROR(INDEX(Referències!$D$5:$D$9,SUMPRODUCT(MAX((($I$5:$I$504=I176)*($I$5:$I$504&lt;&gt;""))*(IFERROR(MATCH($U$5:$U$504,Referències!$D$5:$D$9,0),0))))),$U176)),Referències!$D$5:$D$9,0)),""))</f>
        <v/>
      </c>
      <c r="BH176" s="25" t="str">
        <f>IF($U176="","",IFERROR(INDEX(Referències!$H$5:$H$9,MATCH(IF(I176="",$U176,IFERROR(INDEX(Referències!$D$5:$D$9,SUMPRODUCT(MAX((($I$5:$I$504=I176)*($I$5:$I$504&lt;&gt;""))*(IFERROR(MATCH($U$5:$U$504,Referències!$D$5:$D$9,0),0))))),$U176)),Referències!$D$5:$D$9,0)),""))</f>
        <v/>
      </c>
      <c r="BI176" s="18" t="str">
        <f t="shared" si="19"/>
        <v/>
      </c>
      <c r="BJ176" s="26" t="str">
        <f t="shared" si="20"/>
        <v/>
      </c>
      <c r="BK176" s="52"/>
      <c r="BL176" s="27"/>
    </row>
    <row r="177" spans="1:64" x14ac:dyDescent="0.25">
      <c r="A177" s="27"/>
      <c r="B177" s="27"/>
      <c r="C177" s="27"/>
      <c r="D177" s="27"/>
      <c r="E177" s="53"/>
      <c r="F177" s="28"/>
      <c r="G177" s="27"/>
      <c r="H177" s="52"/>
      <c r="I177" s="28"/>
      <c r="J177" s="27"/>
      <c r="K177" s="28"/>
      <c r="L177" s="28"/>
      <c r="M177" s="28"/>
      <c r="N177" s="52"/>
      <c r="O177" s="18" t="str">
        <f t="shared" si="14"/>
        <v/>
      </c>
      <c r="P177" s="29"/>
      <c r="Q177" s="30"/>
      <c r="R177" s="31"/>
      <c r="S177" s="32"/>
      <c r="T177" s="33"/>
      <c r="U177" s="18" t="str">
        <f t="shared" si="15"/>
        <v/>
      </c>
      <c r="V177" s="28"/>
      <c r="W177" s="51"/>
      <c r="X177" s="52"/>
      <c r="Y177" s="53"/>
      <c r="Z177" s="52"/>
      <c r="AA177" s="53"/>
      <c r="AB177" s="53"/>
      <c r="AC177" s="52"/>
      <c r="AD177" s="53"/>
      <c r="AE177" s="53"/>
      <c r="AF177" s="52"/>
      <c r="AG177" s="53"/>
      <c r="AH177" s="52"/>
      <c r="AI177" s="53"/>
      <c r="AJ177" s="53"/>
      <c r="AK177" s="54"/>
      <c r="AL177" s="52"/>
      <c r="AM177" s="52"/>
      <c r="AN177" s="52"/>
      <c r="AO177" s="52"/>
      <c r="AP177" s="52"/>
      <c r="AQ177" s="55"/>
      <c r="AR177" s="52"/>
      <c r="AS177" s="52"/>
      <c r="AT177" s="52"/>
      <c r="AU177" s="52"/>
      <c r="AV177" s="52"/>
      <c r="AW177" s="56"/>
      <c r="AX177" s="52"/>
      <c r="AY177" s="52"/>
      <c r="AZ177" s="52"/>
      <c r="BA177" s="52"/>
      <c r="BB177" s="52"/>
      <c r="BC177" s="25" t="str">
        <f t="shared" si="16"/>
        <v/>
      </c>
      <c r="BD177" s="25" t="str">
        <f t="shared" si="17"/>
        <v/>
      </c>
      <c r="BE177" s="25" t="str">
        <f t="shared" si="18"/>
        <v/>
      </c>
      <c r="BF177" s="25" t="str">
        <f>IF($U177="","",IFERROR(INDEX(Referències!$F$5:$F$9,MATCH(IF(I177="",$U177,IFERROR(INDEX(Referències!$D$5:$D$9,SUMPRODUCT(MAX((($I$5:$I$504=I177)*($I$5:$I$504&lt;&gt;""))*(IFERROR(MATCH($U$5:$U$504,Referències!$D$5:$D$9,0),0))))),$U177)),Referències!$D$5:$D$9,0)),""))</f>
        <v/>
      </c>
      <c r="BG177" s="25" t="str">
        <f>IF($U177="","",IFERROR(INDEX(Referències!$G$5:$G$9,MATCH(IF(I177="",$U177,IFERROR(INDEX(Referències!$D$5:$D$9,SUMPRODUCT(MAX((($I$5:$I$504=I177)*($I$5:$I$504&lt;&gt;""))*(IFERROR(MATCH($U$5:$U$504,Referències!$D$5:$D$9,0),0))))),$U177)),Referències!$D$5:$D$9,0)),""))</f>
        <v/>
      </c>
      <c r="BH177" s="25" t="str">
        <f>IF($U177="","",IFERROR(INDEX(Referències!$H$5:$H$9,MATCH(IF(I177="",$U177,IFERROR(INDEX(Referències!$D$5:$D$9,SUMPRODUCT(MAX((($I$5:$I$504=I177)*($I$5:$I$504&lt;&gt;""))*(IFERROR(MATCH($U$5:$U$504,Referències!$D$5:$D$9,0),0))))),$U177)),Referències!$D$5:$D$9,0)),""))</f>
        <v/>
      </c>
      <c r="BI177" s="18" t="str">
        <f t="shared" si="19"/>
        <v/>
      </c>
      <c r="BJ177" s="26" t="str">
        <f t="shared" si="20"/>
        <v/>
      </c>
      <c r="BK177" s="52"/>
      <c r="BL177" s="27"/>
    </row>
    <row r="178" spans="1:64" x14ac:dyDescent="0.25">
      <c r="A178" s="27"/>
      <c r="B178" s="27"/>
      <c r="C178" s="27"/>
      <c r="D178" s="27"/>
      <c r="E178" s="53"/>
      <c r="F178" s="28"/>
      <c r="G178" s="27"/>
      <c r="H178" s="52"/>
      <c r="I178" s="28"/>
      <c r="J178" s="27"/>
      <c r="K178" s="28"/>
      <c r="L178" s="28"/>
      <c r="M178" s="28"/>
      <c r="N178" s="52"/>
      <c r="O178" s="18" t="str">
        <f t="shared" si="14"/>
        <v/>
      </c>
      <c r="P178" s="29"/>
      <c r="Q178" s="30"/>
      <c r="R178" s="31"/>
      <c r="S178" s="32"/>
      <c r="T178" s="33"/>
      <c r="U178" s="18" t="str">
        <f t="shared" si="15"/>
        <v/>
      </c>
      <c r="V178" s="28"/>
      <c r="W178" s="51"/>
      <c r="X178" s="52"/>
      <c r="Y178" s="53"/>
      <c r="Z178" s="52"/>
      <c r="AA178" s="53"/>
      <c r="AB178" s="53"/>
      <c r="AC178" s="52"/>
      <c r="AD178" s="53"/>
      <c r="AE178" s="53"/>
      <c r="AF178" s="52"/>
      <c r="AG178" s="53"/>
      <c r="AH178" s="52"/>
      <c r="AI178" s="53"/>
      <c r="AJ178" s="53"/>
      <c r="AK178" s="54"/>
      <c r="AL178" s="52"/>
      <c r="AM178" s="52"/>
      <c r="AN178" s="52"/>
      <c r="AO178" s="52"/>
      <c r="AP178" s="52"/>
      <c r="AQ178" s="55"/>
      <c r="AR178" s="52"/>
      <c r="AS178" s="52"/>
      <c r="AT178" s="52"/>
      <c r="AU178" s="52"/>
      <c r="AV178" s="52"/>
      <c r="AW178" s="56"/>
      <c r="AX178" s="52"/>
      <c r="AY178" s="52"/>
      <c r="AZ178" s="52"/>
      <c r="BA178" s="52"/>
      <c r="BB178" s="52"/>
      <c r="BC178" s="25" t="str">
        <f t="shared" si="16"/>
        <v/>
      </c>
      <c r="BD178" s="25" t="str">
        <f t="shared" si="17"/>
        <v/>
      </c>
      <c r="BE178" s="25" t="str">
        <f t="shared" si="18"/>
        <v/>
      </c>
      <c r="BF178" s="25" t="str">
        <f>IF($U178="","",IFERROR(INDEX(Referències!$F$5:$F$9,MATCH(IF(I178="",$U178,IFERROR(INDEX(Referències!$D$5:$D$9,SUMPRODUCT(MAX((($I$5:$I$504=I178)*($I$5:$I$504&lt;&gt;""))*(IFERROR(MATCH($U$5:$U$504,Referències!$D$5:$D$9,0),0))))),$U178)),Referències!$D$5:$D$9,0)),""))</f>
        <v/>
      </c>
      <c r="BG178" s="25" t="str">
        <f>IF($U178="","",IFERROR(INDEX(Referències!$G$5:$G$9,MATCH(IF(I178="",$U178,IFERROR(INDEX(Referències!$D$5:$D$9,SUMPRODUCT(MAX((($I$5:$I$504=I178)*($I$5:$I$504&lt;&gt;""))*(IFERROR(MATCH($U$5:$U$504,Referències!$D$5:$D$9,0),0))))),$U178)),Referències!$D$5:$D$9,0)),""))</f>
        <v/>
      </c>
      <c r="BH178" s="25" t="str">
        <f>IF($U178="","",IFERROR(INDEX(Referències!$H$5:$H$9,MATCH(IF(I178="",$U178,IFERROR(INDEX(Referències!$D$5:$D$9,SUMPRODUCT(MAX((($I$5:$I$504=I178)*($I$5:$I$504&lt;&gt;""))*(IFERROR(MATCH($U$5:$U$504,Referències!$D$5:$D$9,0),0))))),$U178)),Referències!$D$5:$D$9,0)),""))</f>
        <v/>
      </c>
      <c r="BI178" s="18" t="str">
        <f t="shared" si="19"/>
        <v/>
      </c>
      <c r="BJ178" s="26" t="str">
        <f t="shared" si="20"/>
        <v/>
      </c>
      <c r="BK178" s="52"/>
      <c r="BL178" s="27"/>
    </row>
    <row r="179" spans="1:64" x14ac:dyDescent="0.25">
      <c r="A179" s="27"/>
      <c r="B179" s="27"/>
      <c r="C179" s="27"/>
      <c r="D179" s="27"/>
      <c r="E179" s="53"/>
      <c r="F179" s="28"/>
      <c r="G179" s="27"/>
      <c r="H179" s="52"/>
      <c r="I179" s="28"/>
      <c r="J179" s="27"/>
      <c r="K179" s="28"/>
      <c r="L179" s="28"/>
      <c r="M179" s="28"/>
      <c r="N179" s="52"/>
      <c r="O179" s="18" t="str">
        <f t="shared" si="14"/>
        <v/>
      </c>
      <c r="P179" s="29"/>
      <c r="Q179" s="30"/>
      <c r="R179" s="31"/>
      <c r="S179" s="32"/>
      <c r="T179" s="33"/>
      <c r="U179" s="18" t="str">
        <f t="shared" si="15"/>
        <v/>
      </c>
      <c r="V179" s="28"/>
      <c r="W179" s="51"/>
      <c r="X179" s="52"/>
      <c r="Y179" s="53"/>
      <c r="Z179" s="52"/>
      <c r="AA179" s="53"/>
      <c r="AB179" s="53"/>
      <c r="AC179" s="52"/>
      <c r="AD179" s="53"/>
      <c r="AE179" s="53"/>
      <c r="AF179" s="52"/>
      <c r="AG179" s="53"/>
      <c r="AH179" s="52"/>
      <c r="AI179" s="53"/>
      <c r="AJ179" s="53"/>
      <c r="AK179" s="54"/>
      <c r="AL179" s="52"/>
      <c r="AM179" s="52"/>
      <c r="AN179" s="52"/>
      <c r="AO179" s="52"/>
      <c r="AP179" s="52"/>
      <c r="AQ179" s="55"/>
      <c r="AR179" s="52"/>
      <c r="AS179" s="52"/>
      <c r="AT179" s="52"/>
      <c r="AU179" s="52"/>
      <c r="AV179" s="52"/>
      <c r="AW179" s="56"/>
      <c r="AX179" s="52"/>
      <c r="AY179" s="52"/>
      <c r="AZ179" s="52"/>
      <c r="BA179" s="52"/>
      <c r="BB179" s="52"/>
      <c r="BC179" s="25" t="str">
        <f t="shared" si="16"/>
        <v/>
      </c>
      <c r="BD179" s="25" t="str">
        <f t="shared" si="17"/>
        <v/>
      </c>
      <c r="BE179" s="25" t="str">
        <f t="shared" si="18"/>
        <v/>
      </c>
      <c r="BF179" s="25" t="str">
        <f>IF($U179="","",IFERROR(INDEX(Referències!$F$5:$F$9,MATCH(IF(I179="",$U179,IFERROR(INDEX(Referències!$D$5:$D$9,SUMPRODUCT(MAX((($I$5:$I$504=I179)*($I$5:$I$504&lt;&gt;""))*(IFERROR(MATCH($U$5:$U$504,Referències!$D$5:$D$9,0),0))))),$U179)),Referències!$D$5:$D$9,0)),""))</f>
        <v/>
      </c>
      <c r="BG179" s="25" t="str">
        <f>IF($U179="","",IFERROR(INDEX(Referències!$G$5:$G$9,MATCH(IF(I179="",$U179,IFERROR(INDEX(Referències!$D$5:$D$9,SUMPRODUCT(MAX((($I$5:$I$504=I179)*($I$5:$I$504&lt;&gt;""))*(IFERROR(MATCH($U$5:$U$504,Referències!$D$5:$D$9,0),0))))),$U179)),Referències!$D$5:$D$9,0)),""))</f>
        <v/>
      </c>
      <c r="BH179" s="25" t="str">
        <f>IF($U179="","",IFERROR(INDEX(Referències!$H$5:$H$9,MATCH(IF(I179="",$U179,IFERROR(INDEX(Referències!$D$5:$D$9,SUMPRODUCT(MAX((($I$5:$I$504=I179)*($I$5:$I$504&lt;&gt;""))*(IFERROR(MATCH($U$5:$U$504,Referències!$D$5:$D$9,0),0))))),$U179)),Referències!$D$5:$D$9,0)),""))</f>
        <v/>
      </c>
      <c r="BI179" s="18" t="str">
        <f t="shared" si="19"/>
        <v/>
      </c>
      <c r="BJ179" s="26" t="str">
        <f t="shared" si="20"/>
        <v/>
      </c>
      <c r="BK179" s="52"/>
      <c r="BL179" s="27"/>
    </row>
    <row r="180" spans="1:64" x14ac:dyDescent="0.25">
      <c r="A180" s="27"/>
      <c r="B180" s="27"/>
      <c r="C180" s="27"/>
      <c r="D180" s="27"/>
      <c r="E180" s="53"/>
      <c r="F180" s="28"/>
      <c r="G180" s="27"/>
      <c r="H180" s="52"/>
      <c r="I180" s="28"/>
      <c r="J180" s="27"/>
      <c r="K180" s="28"/>
      <c r="L180" s="28"/>
      <c r="M180" s="28"/>
      <c r="N180" s="52"/>
      <c r="O180" s="18" t="str">
        <f t="shared" si="14"/>
        <v/>
      </c>
      <c r="P180" s="29"/>
      <c r="Q180" s="30"/>
      <c r="R180" s="31"/>
      <c r="S180" s="32"/>
      <c r="T180" s="33"/>
      <c r="U180" s="18" t="str">
        <f t="shared" si="15"/>
        <v/>
      </c>
      <c r="V180" s="28"/>
      <c r="W180" s="51"/>
      <c r="X180" s="52"/>
      <c r="Y180" s="53"/>
      <c r="Z180" s="52"/>
      <c r="AA180" s="53"/>
      <c r="AB180" s="53"/>
      <c r="AC180" s="52"/>
      <c r="AD180" s="53"/>
      <c r="AE180" s="53"/>
      <c r="AF180" s="52"/>
      <c r="AG180" s="53"/>
      <c r="AH180" s="52"/>
      <c r="AI180" s="53"/>
      <c r="AJ180" s="53"/>
      <c r="AK180" s="54"/>
      <c r="AL180" s="52"/>
      <c r="AM180" s="52"/>
      <c r="AN180" s="52"/>
      <c r="AO180" s="52"/>
      <c r="AP180" s="52"/>
      <c r="AQ180" s="55"/>
      <c r="AR180" s="52"/>
      <c r="AS180" s="52"/>
      <c r="AT180" s="52"/>
      <c r="AU180" s="52"/>
      <c r="AV180" s="52"/>
      <c r="AW180" s="56"/>
      <c r="AX180" s="52"/>
      <c r="AY180" s="52"/>
      <c r="AZ180" s="52"/>
      <c r="BA180" s="52"/>
      <c r="BB180" s="52"/>
      <c r="BC180" s="25" t="str">
        <f t="shared" si="16"/>
        <v/>
      </c>
      <c r="BD180" s="25" t="str">
        <f t="shared" si="17"/>
        <v/>
      </c>
      <c r="BE180" s="25" t="str">
        <f t="shared" si="18"/>
        <v/>
      </c>
      <c r="BF180" s="25" t="str">
        <f>IF($U180="","",IFERROR(INDEX(Referències!$F$5:$F$9,MATCH(IF(I180="",$U180,IFERROR(INDEX(Referències!$D$5:$D$9,SUMPRODUCT(MAX((($I$5:$I$504=I180)*($I$5:$I$504&lt;&gt;""))*(IFERROR(MATCH($U$5:$U$504,Referències!$D$5:$D$9,0),0))))),$U180)),Referències!$D$5:$D$9,0)),""))</f>
        <v/>
      </c>
      <c r="BG180" s="25" t="str">
        <f>IF($U180="","",IFERROR(INDEX(Referències!$G$5:$G$9,MATCH(IF(I180="",$U180,IFERROR(INDEX(Referències!$D$5:$D$9,SUMPRODUCT(MAX((($I$5:$I$504=I180)*($I$5:$I$504&lt;&gt;""))*(IFERROR(MATCH($U$5:$U$504,Referències!$D$5:$D$9,0),0))))),$U180)),Referències!$D$5:$D$9,0)),""))</f>
        <v/>
      </c>
      <c r="BH180" s="25" t="str">
        <f>IF($U180="","",IFERROR(INDEX(Referències!$H$5:$H$9,MATCH(IF(I180="",$U180,IFERROR(INDEX(Referències!$D$5:$D$9,SUMPRODUCT(MAX((($I$5:$I$504=I180)*($I$5:$I$504&lt;&gt;""))*(IFERROR(MATCH($U$5:$U$504,Referències!$D$5:$D$9,0),0))))),$U180)),Referències!$D$5:$D$9,0)),""))</f>
        <v/>
      </c>
      <c r="BI180" s="18" t="str">
        <f t="shared" si="19"/>
        <v/>
      </c>
      <c r="BJ180" s="26" t="str">
        <f t="shared" si="20"/>
        <v/>
      </c>
      <c r="BK180" s="52"/>
      <c r="BL180" s="27"/>
    </row>
    <row r="181" spans="1:64" x14ac:dyDescent="0.25">
      <c r="A181" s="27"/>
      <c r="B181" s="27"/>
      <c r="C181" s="27"/>
      <c r="D181" s="27"/>
      <c r="E181" s="53"/>
      <c r="F181" s="28"/>
      <c r="G181" s="27"/>
      <c r="H181" s="52"/>
      <c r="I181" s="28"/>
      <c r="J181" s="27"/>
      <c r="K181" s="28"/>
      <c r="L181" s="28"/>
      <c r="M181" s="28"/>
      <c r="N181" s="52"/>
      <c r="O181" s="18" t="str">
        <f t="shared" si="14"/>
        <v/>
      </c>
      <c r="P181" s="29"/>
      <c r="Q181" s="30"/>
      <c r="R181" s="31"/>
      <c r="S181" s="32"/>
      <c r="T181" s="33"/>
      <c r="U181" s="18" t="str">
        <f t="shared" si="15"/>
        <v/>
      </c>
      <c r="V181" s="28"/>
      <c r="W181" s="51"/>
      <c r="X181" s="52"/>
      <c r="Y181" s="53"/>
      <c r="Z181" s="52"/>
      <c r="AA181" s="53"/>
      <c r="AB181" s="53"/>
      <c r="AC181" s="52"/>
      <c r="AD181" s="53"/>
      <c r="AE181" s="53"/>
      <c r="AF181" s="52"/>
      <c r="AG181" s="53"/>
      <c r="AH181" s="52"/>
      <c r="AI181" s="53"/>
      <c r="AJ181" s="53"/>
      <c r="AK181" s="54"/>
      <c r="AL181" s="52"/>
      <c r="AM181" s="52"/>
      <c r="AN181" s="52"/>
      <c r="AO181" s="52"/>
      <c r="AP181" s="52"/>
      <c r="AQ181" s="55"/>
      <c r="AR181" s="52"/>
      <c r="AS181" s="52"/>
      <c r="AT181" s="52"/>
      <c r="AU181" s="52"/>
      <c r="AV181" s="52"/>
      <c r="AW181" s="56"/>
      <c r="AX181" s="52"/>
      <c r="AY181" s="52"/>
      <c r="AZ181" s="52"/>
      <c r="BA181" s="52"/>
      <c r="BB181" s="52"/>
      <c r="BC181" s="25" t="str">
        <f t="shared" si="16"/>
        <v/>
      </c>
      <c r="BD181" s="25" t="str">
        <f t="shared" si="17"/>
        <v/>
      </c>
      <c r="BE181" s="25" t="str">
        <f t="shared" si="18"/>
        <v/>
      </c>
      <c r="BF181" s="25" t="str">
        <f>IF($U181="","",IFERROR(INDEX(Referències!$F$5:$F$9,MATCH(IF(I181="",$U181,IFERROR(INDEX(Referències!$D$5:$D$9,SUMPRODUCT(MAX((($I$5:$I$504=I181)*($I$5:$I$504&lt;&gt;""))*(IFERROR(MATCH($U$5:$U$504,Referències!$D$5:$D$9,0),0))))),$U181)),Referències!$D$5:$D$9,0)),""))</f>
        <v/>
      </c>
      <c r="BG181" s="25" t="str">
        <f>IF($U181="","",IFERROR(INDEX(Referències!$G$5:$G$9,MATCH(IF(I181="",$U181,IFERROR(INDEX(Referències!$D$5:$D$9,SUMPRODUCT(MAX((($I$5:$I$504=I181)*($I$5:$I$504&lt;&gt;""))*(IFERROR(MATCH($U$5:$U$504,Referències!$D$5:$D$9,0),0))))),$U181)),Referències!$D$5:$D$9,0)),""))</f>
        <v/>
      </c>
      <c r="BH181" s="25" t="str">
        <f>IF($U181="","",IFERROR(INDEX(Referències!$H$5:$H$9,MATCH(IF(I181="",$U181,IFERROR(INDEX(Referències!$D$5:$D$9,SUMPRODUCT(MAX((($I$5:$I$504=I181)*($I$5:$I$504&lt;&gt;""))*(IFERROR(MATCH($U$5:$U$504,Referències!$D$5:$D$9,0),0))))),$U181)),Referències!$D$5:$D$9,0)),""))</f>
        <v/>
      </c>
      <c r="BI181" s="18" t="str">
        <f t="shared" si="19"/>
        <v/>
      </c>
      <c r="BJ181" s="26" t="str">
        <f t="shared" si="20"/>
        <v/>
      </c>
      <c r="BK181" s="52"/>
      <c r="BL181" s="27"/>
    </row>
    <row r="182" spans="1:64" x14ac:dyDescent="0.25">
      <c r="A182" s="27"/>
      <c r="B182" s="27"/>
      <c r="C182" s="27"/>
      <c r="D182" s="27"/>
      <c r="E182" s="53"/>
      <c r="F182" s="28"/>
      <c r="G182" s="27"/>
      <c r="H182" s="52"/>
      <c r="I182" s="28"/>
      <c r="J182" s="27"/>
      <c r="K182" s="28"/>
      <c r="L182" s="28"/>
      <c r="M182" s="28"/>
      <c r="N182" s="52"/>
      <c r="O182" s="18" t="str">
        <f t="shared" si="14"/>
        <v/>
      </c>
      <c r="P182" s="29"/>
      <c r="Q182" s="30"/>
      <c r="R182" s="31"/>
      <c r="S182" s="32"/>
      <c r="T182" s="33"/>
      <c r="U182" s="18" t="str">
        <f t="shared" si="15"/>
        <v/>
      </c>
      <c r="V182" s="28"/>
      <c r="W182" s="51"/>
      <c r="X182" s="52"/>
      <c r="Y182" s="53"/>
      <c r="Z182" s="52"/>
      <c r="AA182" s="53"/>
      <c r="AB182" s="53"/>
      <c r="AC182" s="52"/>
      <c r="AD182" s="53"/>
      <c r="AE182" s="53"/>
      <c r="AF182" s="52"/>
      <c r="AG182" s="53"/>
      <c r="AH182" s="52"/>
      <c r="AI182" s="53"/>
      <c r="AJ182" s="53"/>
      <c r="AK182" s="54"/>
      <c r="AL182" s="52"/>
      <c r="AM182" s="52"/>
      <c r="AN182" s="52"/>
      <c r="AO182" s="52"/>
      <c r="AP182" s="52"/>
      <c r="AQ182" s="55"/>
      <c r="AR182" s="52"/>
      <c r="AS182" s="52"/>
      <c r="AT182" s="52"/>
      <c r="AU182" s="52"/>
      <c r="AV182" s="52"/>
      <c r="AW182" s="56"/>
      <c r="AX182" s="52"/>
      <c r="AY182" s="52"/>
      <c r="AZ182" s="52"/>
      <c r="BA182" s="52"/>
      <c r="BB182" s="52"/>
      <c r="BC182" s="25" t="str">
        <f t="shared" si="16"/>
        <v/>
      </c>
      <c r="BD182" s="25" t="str">
        <f t="shared" si="17"/>
        <v/>
      </c>
      <c r="BE182" s="25" t="str">
        <f t="shared" si="18"/>
        <v/>
      </c>
      <c r="BF182" s="25" t="str">
        <f>IF($U182="","",IFERROR(INDEX(Referències!$F$5:$F$9,MATCH(IF(I182="",$U182,IFERROR(INDEX(Referències!$D$5:$D$9,SUMPRODUCT(MAX((($I$5:$I$504=I182)*($I$5:$I$504&lt;&gt;""))*(IFERROR(MATCH($U$5:$U$504,Referències!$D$5:$D$9,0),0))))),$U182)),Referències!$D$5:$D$9,0)),""))</f>
        <v/>
      </c>
      <c r="BG182" s="25" t="str">
        <f>IF($U182="","",IFERROR(INDEX(Referències!$G$5:$G$9,MATCH(IF(I182="",$U182,IFERROR(INDEX(Referències!$D$5:$D$9,SUMPRODUCT(MAX((($I$5:$I$504=I182)*($I$5:$I$504&lt;&gt;""))*(IFERROR(MATCH($U$5:$U$504,Referències!$D$5:$D$9,0),0))))),$U182)),Referències!$D$5:$D$9,0)),""))</f>
        <v/>
      </c>
      <c r="BH182" s="25" t="str">
        <f>IF($U182="","",IFERROR(INDEX(Referències!$H$5:$H$9,MATCH(IF(I182="",$U182,IFERROR(INDEX(Referències!$D$5:$D$9,SUMPRODUCT(MAX((($I$5:$I$504=I182)*($I$5:$I$504&lt;&gt;""))*(IFERROR(MATCH($U$5:$U$504,Referències!$D$5:$D$9,0),0))))),$U182)),Referències!$D$5:$D$9,0)),""))</f>
        <v/>
      </c>
      <c r="BI182" s="18" t="str">
        <f t="shared" si="19"/>
        <v/>
      </c>
      <c r="BJ182" s="26" t="str">
        <f t="shared" si="20"/>
        <v/>
      </c>
      <c r="BK182" s="52"/>
      <c r="BL182" s="27"/>
    </row>
    <row r="183" spans="1:64" x14ac:dyDescent="0.25">
      <c r="A183" s="27"/>
      <c r="B183" s="27"/>
      <c r="C183" s="27"/>
      <c r="D183" s="27"/>
      <c r="E183" s="53"/>
      <c r="F183" s="28"/>
      <c r="G183" s="27"/>
      <c r="H183" s="52"/>
      <c r="I183" s="28"/>
      <c r="J183" s="27"/>
      <c r="K183" s="28"/>
      <c r="L183" s="28"/>
      <c r="M183" s="28"/>
      <c r="N183" s="52"/>
      <c r="O183" s="18" t="str">
        <f t="shared" si="14"/>
        <v/>
      </c>
      <c r="P183" s="29"/>
      <c r="Q183" s="30"/>
      <c r="R183" s="31"/>
      <c r="S183" s="32"/>
      <c r="T183" s="33"/>
      <c r="U183" s="18" t="str">
        <f t="shared" si="15"/>
        <v/>
      </c>
      <c r="V183" s="28"/>
      <c r="W183" s="51"/>
      <c r="X183" s="52"/>
      <c r="Y183" s="53"/>
      <c r="Z183" s="52"/>
      <c r="AA183" s="53"/>
      <c r="AB183" s="53"/>
      <c r="AC183" s="52"/>
      <c r="AD183" s="53"/>
      <c r="AE183" s="53"/>
      <c r="AF183" s="52"/>
      <c r="AG183" s="53"/>
      <c r="AH183" s="52"/>
      <c r="AI183" s="53"/>
      <c r="AJ183" s="53"/>
      <c r="AK183" s="54"/>
      <c r="AL183" s="52"/>
      <c r="AM183" s="52"/>
      <c r="AN183" s="52"/>
      <c r="AO183" s="52"/>
      <c r="AP183" s="52"/>
      <c r="AQ183" s="55"/>
      <c r="AR183" s="52"/>
      <c r="AS183" s="52"/>
      <c r="AT183" s="52"/>
      <c r="AU183" s="52"/>
      <c r="AV183" s="52"/>
      <c r="AW183" s="56"/>
      <c r="AX183" s="52"/>
      <c r="AY183" s="52"/>
      <c r="AZ183" s="52"/>
      <c r="BA183" s="52"/>
      <c r="BB183" s="52"/>
      <c r="BC183" s="25" t="str">
        <f t="shared" si="16"/>
        <v/>
      </c>
      <c r="BD183" s="25" t="str">
        <f t="shared" si="17"/>
        <v/>
      </c>
      <c r="BE183" s="25" t="str">
        <f t="shared" si="18"/>
        <v/>
      </c>
      <c r="BF183" s="25" t="str">
        <f>IF($U183="","",IFERROR(INDEX(Referències!$F$5:$F$9,MATCH(IF(I183="",$U183,IFERROR(INDEX(Referències!$D$5:$D$9,SUMPRODUCT(MAX((($I$5:$I$504=I183)*($I$5:$I$504&lt;&gt;""))*(IFERROR(MATCH($U$5:$U$504,Referències!$D$5:$D$9,0),0))))),$U183)),Referències!$D$5:$D$9,0)),""))</f>
        <v/>
      </c>
      <c r="BG183" s="25" t="str">
        <f>IF($U183="","",IFERROR(INDEX(Referències!$G$5:$G$9,MATCH(IF(I183="",$U183,IFERROR(INDEX(Referències!$D$5:$D$9,SUMPRODUCT(MAX((($I$5:$I$504=I183)*($I$5:$I$504&lt;&gt;""))*(IFERROR(MATCH($U$5:$U$504,Referències!$D$5:$D$9,0),0))))),$U183)),Referències!$D$5:$D$9,0)),""))</f>
        <v/>
      </c>
      <c r="BH183" s="25" t="str">
        <f>IF($U183="","",IFERROR(INDEX(Referències!$H$5:$H$9,MATCH(IF(I183="",$U183,IFERROR(INDEX(Referències!$D$5:$D$9,SUMPRODUCT(MAX((($I$5:$I$504=I183)*($I$5:$I$504&lt;&gt;""))*(IFERROR(MATCH($U$5:$U$504,Referències!$D$5:$D$9,0),0))))),$U183)),Referències!$D$5:$D$9,0)),""))</f>
        <v/>
      </c>
      <c r="BI183" s="18" t="str">
        <f t="shared" si="19"/>
        <v/>
      </c>
      <c r="BJ183" s="26" t="str">
        <f t="shared" si="20"/>
        <v/>
      </c>
      <c r="BK183" s="52"/>
      <c r="BL183" s="27"/>
    </row>
    <row r="184" spans="1:64" x14ac:dyDescent="0.25">
      <c r="A184" s="27"/>
      <c r="B184" s="27"/>
      <c r="C184" s="27"/>
      <c r="D184" s="27"/>
      <c r="E184" s="53"/>
      <c r="F184" s="28"/>
      <c r="G184" s="27"/>
      <c r="H184" s="52"/>
      <c r="I184" s="28"/>
      <c r="J184" s="27"/>
      <c r="K184" s="28"/>
      <c r="L184" s="28"/>
      <c r="M184" s="28"/>
      <c r="N184" s="52"/>
      <c r="O184" s="18" t="str">
        <f t="shared" si="14"/>
        <v/>
      </c>
      <c r="P184" s="29"/>
      <c r="Q184" s="30"/>
      <c r="R184" s="31"/>
      <c r="S184" s="32"/>
      <c r="T184" s="33"/>
      <c r="U184" s="18" t="str">
        <f t="shared" si="15"/>
        <v/>
      </c>
      <c r="V184" s="28"/>
      <c r="W184" s="51"/>
      <c r="X184" s="52"/>
      <c r="Y184" s="53"/>
      <c r="Z184" s="52"/>
      <c r="AA184" s="53"/>
      <c r="AB184" s="53"/>
      <c r="AC184" s="52"/>
      <c r="AD184" s="53"/>
      <c r="AE184" s="53"/>
      <c r="AF184" s="52"/>
      <c r="AG184" s="53"/>
      <c r="AH184" s="52"/>
      <c r="AI184" s="53"/>
      <c r="AJ184" s="53"/>
      <c r="AK184" s="54"/>
      <c r="AL184" s="52"/>
      <c r="AM184" s="52"/>
      <c r="AN184" s="52"/>
      <c r="AO184" s="52"/>
      <c r="AP184" s="52"/>
      <c r="AQ184" s="55"/>
      <c r="AR184" s="52"/>
      <c r="AS184" s="52"/>
      <c r="AT184" s="52"/>
      <c r="AU184" s="52"/>
      <c r="AV184" s="52"/>
      <c r="AW184" s="56"/>
      <c r="AX184" s="52"/>
      <c r="AY184" s="52"/>
      <c r="AZ184" s="52"/>
      <c r="BA184" s="52"/>
      <c r="BB184" s="52"/>
      <c r="BC184" s="25" t="str">
        <f t="shared" si="16"/>
        <v/>
      </c>
      <c r="BD184" s="25" t="str">
        <f t="shared" si="17"/>
        <v/>
      </c>
      <c r="BE184" s="25" t="str">
        <f t="shared" si="18"/>
        <v/>
      </c>
      <c r="BF184" s="25" t="str">
        <f>IF($U184="","",IFERROR(INDEX(Referències!$F$5:$F$9,MATCH(IF(I184="",$U184,IFERROR(INDEX(Referències!$D$5:$D$9,SUMPRODUCT(MAX((($I$5:$I$504=I184)*($I$5:$I$504&lt;&gt;""))*(IFERROR(MATCH($U$5:$U$504,Referències!$D$5:$D$9,0),0))))),$U184)),Referències!$D$5:$D$9,0)),""))</f>
        <v/>
      </c>
      <c r="BG184" s="25" t="str">
        <f>IF($U184="","",IFERROR(INDEX(Referències!$G$5:$G$9,MATCH(IF(I184="",$U184,IFERROR(INDEX(Referències!$D$5:$D$9,SUMPRODUCT(MAX((($I$5:$I$504=I184)*($I$5:$I$504&lt;&gt;""))*(IFERROR(MATCH($U$5:$U$504,Referències!$D$5:$D$9,0),0))))),$U184)),Referències!$D$5:$D$9,0)),""))</f>
        <v/>
      </c>
      <c r="BH184" s="25" t="str">
        <f>IF($U184="","",IFERROR(INDEX(Referències!$H$5:$H$9,MATCH(IF(I184="",$U184,IFERROR(INDEX(Referències!$D$5:$D$9,SUMPRODUCT(MAX((($I$5:$I$504=I184)*($I$5:$I$504&lt;&gt;""))*(IFERROR(MATCH($U$5:$U$504,Referències!$D$5:$D$9,0),0))))),$U184)),Referències!$D$5:$D$9,0)),""))</f>
        <v/>
      </c>
      <c r="BI184" s="18" t="str">
        <f t="shared" si="19"/>
        <v/>
      </c>
      <c r="BJ184" s="26" t="str">
        <f t="shared" si="20"/>
        <v/>
      </c>
      <c r="BK184" s="52"/>
      <c r="BL184" s="27"/>
    </row>
    <row r="185" spans="1:64" x14ac:dyDescent="0.25">
      <c r="A185" s="27"/>
      <c r="B185" s="27"/>
      <c r="C185" s="27"/>
      <c r="D185" s="27"/>
      <c r="E185" s="53"/>
      <c r="F185" s="28"/>
      <c r="G185" s="27"/>
      <c r="H185" s="52"/>
      <c r="I185" s="28"/>
      <c r="J185" s="27"/>
      <c r="K185" s="28"/>
      <c r="L185" s="28"/>
      <c r="M185" s="28"/>
      <c r="N185" s="52"/>
      <c r="O185" s="18" t="str">
        <f t="shared" si="14"/>
        <v/>
      </c>
      <c r="P185" s="29"/>
      <c r="Q185" s="30"/>
      <c r="R185" s="31"/>
      <c r="S185" s="32"/>
      <c r="T185" s="33"/>
      <c r="U185" s="18" t="str">
        <f t="shared" si="15"/>
        <v/>
      </c>
      <c r="V185" s="28"/>
      <c r="W185" s="51"/>
      <c r="X185" s="52"/>
      <c r="Y185" s="53"/>
      <c r="Z185" s="52"/>
      <c r="AA185" s="53"/>
      <c r="AB185" s="53"/>
      <c r="AC185" s="52"/>
      <c r="AD185" s="53"/>
      <c r="AE185" s="53"/>
      <c r="AF185" s="52"/>
      <c r="AG185" s="53"/>
      <c r="AH185" s="52"/>
      <c r="AI185" s="53"/>
      <c r="AJ185" s="53"/>
      <c r="AK185" s="54"/>
      <c r="AL185" s="52"/>
      <c r="AM185" s="52"/>
      <c r="AN185" s="52"/>
      <c r="AO185" s="52"/>
      <c r="AP185" s="52"/>
      <c r="AQ185" s="55"/>
      <c r="AR185" s="52"/>
      <c r="AS185" s="52"/>
      <c r="AT185" s="52"/>
      <c r="AU185" s="52"/>
      <c r="AV185" s="52"/>
      <c r="AW185" s="56"/>
      <c r="AX185" s="52"/>
      <c r="AY185" s="52"/>
      <c r="AZ185" s="52"/>
      <c r="BA185" s="52"/>
      <c r="BB185" s="52"/>
      <c r="BC185" s="25" t="str">
        <f t="shared" si="16"/>
        <v/>
      </c>
      <c r="BD185" s="25" t="str">
        <f t="shared" si="17"/>
        <v/>
      </c>
      <c r="BE185" s="25" t="str">
        <f t="shared" si="18"/>
        <v/>
      </c>
      <c r="BF185" s="25" t="str">
        <f>IF($U185="","",IFERROR(INDEX(Referències!$F$5:$F$9,MATCH(IF(I185="",$U185,IFERROR(INDEX(Referències!$D$5:$D$9,SUMPRODUCT(MAX((($I$5:$I$504=I185)*($I$5:$I$504&lt;&gt;""))*(IFERROR(MATCH($U$5:$U$504,Referències!$D$5:$D$9,0),0))))),$U185)),Referències!$D$5:$D$9,0)),""))</f>
        <v/>
      </c>
      <c r="BG185" s="25" t="str">
        <f>IF($U185="","",IFERROR(INDEX(Referències!$G$5:$G$9,MATCH(IF(I185="",$U185,IFERROR(INDEX(Referències!$D$5:$D$9,SUMPRODUCT(MAX((($I$5:$I$504=I185)*($I$5:$I$504&lt;&gt;""))*(IFERROR(MATCH($U$5:$U$504,Referències!$D$5:$D$9,0),0))))),$U185)),Referències!$D$5:$D$9,0)),""))</f>
        <v/>
      </c>
      <c r="BH185" s="25" t="str">
        <f>IF($U185="","",IFERROR(INDEX(Referències!$H$5:$H$9,MATCH(IF(I185="",$U185,IFERROR(INDEX(Referències!$D$5:$D$9,SUMPRODUCT(MAX((($I$5:$I$504=I185)*($I$5:$I$504&lt;&gt;""))*(IFERROR(MATCH($U$5:$U$504,Referències!$D$5:$D$9,0),0))))),$U185)),Referències!$D$5:$D$9,0)),""))</f>
        <v/>
      </c>
      <c r="BI185" s="18" t="str">
        <f t="shared" si="19"/>
        <v/>
      </c>
      <c r="BJ185" s="26" t="str">
        <f t="shared" si="20"/>
        <v/>
      </c>
      <c r="BK185" s="52"/>
      <c r="BL185" s="27"/>
    </row>
    <row r="186" spans="1:64" x14ac:dyDescent="0.25">
      <c r="A186" s="27"/>
      <c r="B186" s="27"/>
      <c r="C186" s="27"/>
      <c r="D186" s="27"/>
      <c r="E186" s="53"/>
      <c r="F186" s="28"/>
      <c r="G186" s="27"/>
      <c r="H186" s="52"/>
      <c r="I186" s="28"/>
      <c r="J186" s="27"/>
      <c r="K186" s="28"/>
      <c r="L186" s="28"/>
      <c r="M186" s="28"/>
      <c r="N186" s="52"/>
      <c r="O186" s="18" t="str">
        <f t="shared" si="14"/>
        <v/>
      </c>
      <c r="P186" s="29"/>
      <c r="Q186" s="30"/>
      <c r="R186" s="31"/>
      <c r="S186" s="32"/>
      <c r="T186" s="33"/>
      <c r="U186" s="18" t="str">
        <f t="shared" si="15"/>
        <v/>
      </c>
      <c r="V186" s="28"/>
      <c r="W186" s="51"/>
      <c r="X186" s="52"/>
      <c r="Y186" s="53"/>
      <c r="Z186" s="52"/>
      <c r="AA186" s="53"/>
      <c r="AB186" s="53"/>
      <c r="AC186" s="52"/>
      <c r="AD186" s="53"/>
      <c r="AE186" s="53"/>
      <c r="AF186" s="52"/>
      <c r="AG186" s="53"/>
      <c r="AH186" s="52"/>
      <c r="AI186" s="53"/>
      <c r="AJ186" s="53"/>
      <c r="AK186" s="54"/>
      <c r="AL186" s="52"/>
      <c r="AM186" s="52"/>
      <c r="AN186" s="52"/>
      <c r="AO186" s="52"/>
      <c r="AP186" s="52"/>
      <c r="AQ186" s="55"/>
      <c r="AR186" s="52"/>
      <c r="AS186" s="52"/>
      <c r="AT186" s="52"/>
      <c r="AU186" s="52"/>
      <c r="AV186" s="52"/>
      <c r="AW186" s="56"/>
      <c r="AX186" s="52"/>
      <c r="AY186" s="52"/>
      <c r="AZ186" s="52"/>
      <c r="BA186" s="52"/>
      <c r="BB186" s="52"/>
      <c r="BC186" s="25" t="str">
        <f t="shared" si="16"/>
        <v/>
      </c>
      <c r="BD186" s="25" t="str">
        <f t="shared" si="17"/>
        <v/>
      </c>
      <c r="BE186" s="25" t="str">
        <f t="shared" si="18"/>
        <v/>
      </c>
      <c r="BF186" s="25" t="str">
        <f>IF($U186="","",IFERROR(INDEX(Referències!$F$5:$F$9,MATCH(IF(I186="",$U186,IFERROR(INDEX(Referències!$D$5:$D$9,SUMPRODUCT(MAX((($I$5:$I$504=I186)*($I$5:$I$504&lt;&gt;""))*(IFERROR(MATCH($U$5:$U$504,Referències!$D$5:$D$9,0),0))))),$U186)),Referències!$D$5:$D$9,0)),""))</f>
        <v/>
      </c>
      <c r="BG186" s="25" t="str">
        <f>IF($U186="","",IFERROR(INDEX(Referències!$G$5:$G$9,MATCH(IF(I186="",$U186,IFERROR(INDEX(Referències!$D$5:$D$9,SUMPRODUCT(MAX((($I$5:$I$504=I186)*($I$5:$I$504&lt;&gt;""))*(IFERROR(MATCH($U$5:$U$504,Referències!$D$5:$D$9,0),0))))),$U186)),Referències!$D$5:$D$9,0)),""))</f>
        <v/>
      </c>
      <c r="BH186" s="25" t="str">
        <f>IF($U186="","",IFERROR(INDEX(Referències!$H$5:$H$9,MATCH(IF(I186="",$U186,IFERROR(INDEX(Referències!$D$5:$D$9,SUMPRODUCT(MAX((($I$5:$I$504=I186)*($I$5:$I$504&lt;&gt;""))*(IFERROR(MATCH($U$5:$U$504,Referències!$D$5:$D$9,0),0))))),$U186)),Referències!$D$5:$D$9,0)),""))</f>
        <v/>
      </c>
      <c r="BI186" s="18" t="str">
        <f t="shared" si="19"/>
        <v/>
      </c>
      <c r="BJ186" s="26" t="str">
        <f t="shared" si="20"/>
        <v/>
      </c>
      <c r="BK186" s="52"/>
      <c r="BL186" s="27"/>
    </row>
    <row r="187" spans="1:64" x14ac:dyDescent="0.25">
      <c r="A187" s="27"/>
      <c r="B187" s="27"/>
      <c r="C187" s="27"/>
      <c r="D187" s="27"/>
      <c r="E187" s="53"/>
      <c r="F187" s="28"/>
      <c r="G187" s="27"/>
      <c r="H187" s="52"/>
      <c r="I187" s="28"/>
      <c r="J187" s="27"/>
      <c r="K187" s="28"/>
      <c r="L187" s="28"/>
      <c r="M187" s="28"/>
      <c r="N187" s="52"/>
      <c r="O187" s="18" t="str">
        <f t="shared" si="14"/>
        <v/>
      </c>
      <c r="P187" s="29"/>
      <c r="Q187" s="30"/>
      <c r="R187" s="31"/>
      <c r="S187" s="32"/>
      <c r="T187" s="33"/>
      <c r="U187" s="18" t="str">
        <f t="shared" si="15"/>
        <v/>
      </c>
      <c r="V187" s="28"/>
      <c r="W187" s="51"/>
      <c r="X187" s="52"/>
      <c r="Y187" s="53"/>
      <c r="Z187" s="52"/>
      <c r="AA187" s="53"/>
      <c r="AB187" s="53"/>
      <c r="AC187" s="52"/>
      <c r="AD187" s="53"/>
      <c r="AE187" s="53"/>
      <c r="AF187" s="52"/>
      <c r="AG187" s="53"/>
      <c r="AH187" s="52"/>
      <c r="AI187" s="53"/>
      <c r="AJ187" s="53"/>
      <c r="AK187" s="54"/>
      <c r="AL187" s="52"/>
      <c r="AM187" s="52"/>
      <c r="AN187" s="52"/>
      <c r="AO187" s="52"/>
      <c r="AP187" s="52"/>
      <c r="AQ187" s="55"/>
      <c r="AR187" s="52"/>
      <c r="AS187" s="52"/>
      <c r="AT187" s="52"/>
      <c r="AU187" s="52"/>
      <c r="AV187" s="52"/>
      <c r="AW187" s="56"/>
      <c r="AX187" s="52"/>
      <c r="AY187" s="52"/>
      <c r="AZ187" s="52"/>
      <c r="BA187" s="52"/>
      <c r="BB187" s="52"/>
      <c r="BC187" s="25" t="str">
        <f t="shared" si="16"/>
        <v/>
      </c>
      <c r="BD187" s="25" t="str">
        <f t="shared" si="17"/>
        <v/>
      </c>
      <c r="BE187" s="25" t="str">
        <f t="shared" si="18"/>
        <v/>
      </c>
      <c r="BF187" s="25" t="str">
        <f>IF($U187="","",IFERROR(INDEX(Referències!$F$5:$F$9,MATCH(IF(I187="",$U187,IFERROR(INDEX(Referències!$D$5:$D$9,SUMPRODUCT(MAX((($I$5:$I$504=I187)*($I$5:$I$504&lt;&gt;""))*(IFERROR(MATCH($U$5:$U$504,Referències!$D$5:$D$9,0),0))))),$U187)),Referències!$D$5:$D$9,0)),""))</f>
        <v/>
      </c>
      <c r="BG187" s="25" t="str">
        <f>IF($U187="","",IFERROR(INDEX(Referències!$G$5:$G$9,MATCH(IF(I187="",$U187,IFERROR(INDEX(Referències!$D$5:$D$9,SUMPRODUCT(MAX((($I$5:$I$504=I187)*($I$5:$I$504&lt;&gt;""))*(IFERROR(MATCH($U$5:$U$504,Referències!$D$5:$D$9,0),0))))),$U187)),Referències!$D$5:$D$9,0)),""))</f>
        <v/>
      </c>
      <c r="BH187" s="25" t="str">
        <f>IF($U187="","",IFERROR(INDEX(Referències!$H$5:$H$9,MATCH(IF(I187="",$U187,IFERROR(INDEX(Referències!$D$5:$D$9,SUMPRODUCT(MAX((($I$5:$I$504=I187)*($I$5:$I$504&lt;&gt;""))*(IFERROR(MATCH($U$5:$U$504,Referències!$D$5:$D$9,0),0))))),$U187)),Referències!$D$5:$D$9,0)),""))</f>
        <v/>
      </c>
      <c r="BI187" s="18" t="str">
        <f t="shared" si="19"/>
        <v/>
      </c>
      <c r="BJ187" s="26" t="str">
        <f t="shared" si="20"/>
        <v/>
      </c>
      <c r="BK187" s="52"/>
      <c r="BL187" s="27"/>
    </row>
    <row r="188" spans="1:64" x14ac:dyDescent="0.25">
      <c r="A188" s="27"/>
      <c r="B188" s="27"/>
      <c r="C188" s="27"/>
      <c r="D188" s="27"/>
      <c r="E188" s="53"/>
      <c r="F188" s="28"/>
      <c r="G188" s="27"/>
      <c r="H188" s="52"/>
      <c r="I188" s="28"/>
      <c r="J188" s="27"/>
      <c r="K188" s="28"/>
      <c r="L188" s="28"/>
      <c r="M188" s="28"/>
      <c r="N188" s="52"/>
      <c r="O188" s="18" t="str">
        <f t="shared" si="14"/>
        <v/>
      </c>
      <c r="P188" s="29"/>
      <c r="Q188" s="30"/>
      <c r="R188" s="31"/>
      <c r="S188" s="32"/>
      <c r="T188" s="33"/>
      <c r="U188" s="18" t="str">
        <f t="shared" si="15"/>
        <v/>
      </c>
      <c r="V188" s="28"/>
      <c r="W188" s="51"/>
      <c r="X188" s="52"/>
      <c r="Y188" s="53"/>
      <c r="Z188" s="52"/>
      <c r="AA188" s="53"/>
      <c r="AB188" s="53"/>
      <c r="AC188" s="52"/>
      <c r="AD188" s="53"/>
      <c r="AE188" s="53"/>
      <c r="AF188" s="52"/>
      <c r="AG188" s="53"/>
      <c r="AH188" s="52"/>
      <c r="AI188" s="53"/>
      <c r="AJ188" s="53"/>
      <c r="AK188" s="54"/>
      <c r="AL188" s="52"/>
      <c r="AM188" s="52"/>
      <c r="AN188" s="52"/>
      <c r="AO188" s="52"/>
      <c r="AP188" s="52"/>
      <c r="AQ188" s="55"/>
      <c r="AR188" s="52"/>
      <c r="AS188" s="52"/>
      <c r="AT188" s="52"/>
      <c r="AU188" s="52"/>
      <c r="AV188" s="52"/>
      <c r="AW188" s="56"/>
      <c r="AX188" s="52"/>
      <c r="AY188" s="52"/>
      <c r="AZ188" s="52"/>
      <c r="BA188" s="52"/>
      <c r="BB188" s="52"/>
      <c r="BC188" s="25" t="str">
        <f t="shared" si="16"/>
        <v/>
      </c>
      <c r="BD188" s="25" t="str">
        <f t="shared" si="17"/>
        <v/>
      </c>
      <c r="BE188" s="25" t="str">
        <f t="shared" si="18"/>
        <v/>
      </c>
      <c r="BF188" s="25" t="str">
        <f>IF($U188="","",IFERROR(INDEX(Referències!$F$5:$F$9,MATCH(IF(I188="",$U188,IFERROR(INDEX(Referències!$D$5:$D$9,SUMPRODUCT(MAX((($I$5:$I$504=I188)*($I$5:$I$504&lt;&gt;""))*(IFERROR(MATCH($U$5:$U$504,Referències!$D$5:$D$9,0),0))))),$U188)),Referències!$D$5:$D$9,0)),""))</f>
        <v/>
      </c>
      <c r="BG188" s="25" t="str">
        <f>IF($U188="","",IFERROR(INDEX(Referències!$G$5:$G$9,MATCH(IF(I188="",$U188,IFERROR(INDEX(Referències!$D$5:$D$9,SUMPRODUCT(MAX((($I$5:$I$504=I188)*($I$5:$I$504&lt;&gt;""))*(IFERROR(MATCH($U$5:$U$504,Referències!$D$5:$D$9,0),0))))),$U188)),Referències!$D$5:$D$9,0)),""))</f>
        <v/>
      </c>
      <c r="BH188" s="25" t="str">
        <f>IF($U188="","",IFERROR(INDEX(Referències!$H$5:$H$9,MATCH(IF(I188="",$U188,IFERROR(INDEX(Referències!$D$5:$D$9,SUMPRODUCT(MAX((($I$5:$I$504=I188)*($I$5:$I$504&lt;&gt;""))*(IFERROR(MATCH($U$5:$U$504,Referències!$D$5:$D$9,0),0))))),$U188)),Referències!$D$5:$D$9,0)),""))</f>
        <v/>
      </c>
      <c r="BI188" s="18" t="str">
        <f t="shared" si="19"/>
        <v/>
      </c>
      <c r="BJ188" s="26" t="str">
        <f t="shared" si="20"/>
        <v/>
      </c>
      <c r="BK188" s="52"/>
      <c r="BL188" s="27"/>
    </row>
    <row r="189" spans="1:64" x14ac:dyDescent="0.25">
      <c r="A189" s="27"/>
      <c r="B189" s="27"/>
      <c r="C189" s="27"/>
      <c r="D189" s="27"/>
      <c r="E189" s="53"/>
      <c r="F189" s="28"/>
      <c r="G189" s="27"/>
      <c r="H189" s="52"/>
      <c r="I189" s="28"/>
      <c r="J189" s="27"/>
      <c r="K189" s="28"/>
      <c r="L189" s="28"/>
      <c r="M189" s="28"/>
      <c r="N189" s="52"/>
      <c r="O189" s="18" t="str">
        <f t="shared" si="14"/>
        <v/>
      </c>
      <c r="P189" s="29"/>
      <c r="Q189" s="30"/>
      <c r="R189" s="31"/>
      <c r="S189" s="32"/>
      <c r="T189" s="33"/>
      <c r="U189" s="18" t="str">
        <f t="shared" si="15"/>
        <v/>
      </c>
      <c r="V189" s="28"/>
      <c r="W189" s="51"/>
      <c r="X189" s="52"/>
      <c r="Y189" s="53"/>
      <c r="Z189" s="52"/>
      <c r="AA189" s="53"/>
      <c r="AB189" s="53"/>
      <c r="AC189" s="52"/>
      <c r="AD189" s="53"/>
      <c r="AE189" s="53"/>
      <c r="AF189" s="52"/>
      <c r="AG189" s="53"/>
      <c r="AH189" s="52"/>
      <c r="AI189" s="53"/>
      <c r="AJ189" s="53"/>
      <c r="AK189" s="54"/>
      <c r="AL189" s="52"/>
      <c r="AM189" s="52"/>
      <c r="AN189" s="52"/>
      <c r="AO189" s="52"/>
      <c r="AP189" s="52"/>
      <c r="AQ189" s="55"/>
      <c r="AR189" s="52"/>
      <c r="AS189" s="52"/>
      <c r="AT189" s="52"/>
      <c r="AU189" s="52"/>
      <c r="AV189" s="52"/>
      <c r="AW189" s="56"/>
      <c r="AX189" s="52"/>
      <c r="AY189" s="52"/>
      <c r="AZ189" s="52"/>
      <c r="BA189" s="52"/>
      <c r="BB189" s="52"/>
      <c r="BC189" s="25" t="str">
        <f t="shared" si="16"/>
        <v/>
      </c>
      <c r="BD189" s="25" t="str">
        <f t="shared" si="17"/>
        <v/>
      </c>
      <c r="BE189" s="25" t="str">
        <f t="shared" si="18"/>
        <v/>
      </c>
      <c r="BF189" s="25" t="str">
        <f>IF($U189="","",IFERROR(INDEX(Referències!$F$5:$F$9,MATCH(IF(I189="",$U189,IFERROR(INDEX(Referències!$D$5:$D$9,SUMPRODUCT(MAX((($I$5:$I$504=I189)*($I$5:$I$504&lt;&gt;""))*(IFERROR(MATCH($U$5:$U$504,Referències!$D$5:$D$9,0),0))))),$U189)),Referències!$D$5:$D$9,0)),""))</f>
        <v/>
      </c>
      <c r="BG189" s="25" t="str">
        <f>IF($U189="","",IFERROR(INDEX(Referències!$G$5:$G$9,MATCH(IF(I189="",$U189,IFERROR(INDEX(Referències!$D$5:$D$9,SUMPRODUCT(MAX((($I$5:$I$504=I189)*($I$5:$I$504&lt;&gt;""))*(IFERROR(MATCH($U$5:$U$504,Referències!$D$5:$D$9,0),0))))),$U189)),Referències!$D$5:$D$9,0)),""))</f>
        <v/>
      </c>
      <c r="BH189" s="25" t="str">
        <f>IF($U189="","",IFERROR(INDEX(Referències!$H$5:$H$9,MATCH(IF(I189="",$U189,IFERROR(INDEX(Referències!$D$5:$D$9,SUMPRODUCT(MAX((($I$5:$I$504=I189)*($I$5:$I$504&lt;&gt;""))*(IFERROR(MATCH($U$5:$U$504,Referències!$D$5:$D$9,0),0))))),$U189)),Referències!$D$5:$D$9,0)),""))</f>
        <v/>
      </c>
      <c r="BI189" s="18" t="str">
        <f t="shared" si="19"/>
        <v/>
      </c>
      <c r="BJ189" s="26" t="str">
        <f t="shared" si="20"/>
        <v/>
      </c>
      <c r="BK189" s="52"/>
      <c r="BL189" s="27"/>
    </row>
    <row r="190" spans="1:64" x14ac:dyDescent="0.25">
      <c r="A190" s="27"/>
      <c r="B190" s="27"/>
      <c r="C190" s="27"/>
      <c r="D190" s="27"/>
      <c r="E190" s="53"/>
      <c r="F190" s="28"/>
      <c r="G190" s="27"/>
      <c r="H190" s="52"/>
      <c r="I190" s="28"/>
      <c r="J190" s="27"/>
      <c r="K190" s="28"/>
      <c r="L190" s="28"/>
      <c r="M190" s="28"/>
      <c r="N190" s="52"/>
      <c r="O190" s="18" t="str">
        <f t="shared" si="14"/>
        <v/>
      </c>
      <c r="P190" s="29"/>
      <c r="Q190" s="30"/>
      <c r="R190" s="31"/>
      <c r="S190" s="32"/>
      <c r="T190" s="33"/>
      <c r="U190" s="18" t="str">
        <f t="shared" si="15"/>
        <v/>
      </c>
      <c r="V190" s="28"/>
      <c r="W190" s="51"/>
      <c r="X190" s="52"/>
      <c r="Y190" s="53"/>
      <c r="Z190" s="52"/>
      <c r="AA190" s="53"/>
      <c r="AB190" s="53"/>
      <c r="AC190" s="52"/>
      <c r="AD190" s="53"/>
      <c r="AE190" s="53"/>
      <c r="AF190" s="52"/>
      <c r="AG190" s="53"/>
      <c r="AH190" s="52"/>
      <c r="AI190" s="53"/>
      <c r="AJ190" s="53"/>
      <c r="AK190" s="54"/>
      <c r="AL190" s="52"/>
      <c r="AM190" s="52"/>
      <c r="AN190" s="52"/>
      <c r="AO190" s="52"/>
      <c r="AP190" s="52"/>
      <c r="AQ190" s="55"/>
      <c r="AR190" s="52"/>
      <c r="AS190" s="52"/>
      <c r="AT190" s="52"/>
      <c r="AU190" s="52"/>
      <c r="AV190" s="52"/>
      <c r="AW190" s="56"/>
      <c r="AX190" s="52"/>
      <c r="AY190" s="52"/>
      <c r="AZ190" s="52"/>
      <c r="BA190" s="52"/>
      <c r="BB190" s="52"/>
      <c r="BC190" s="25" t="str">
        <f t="shared" si="16"/>
        <v/>
      </c>
      <c r="BD190" s="25" t="str">
        <f t="shared" si="17"/>
        <v/>
      </c>
      <c r="BE190" s="25" t="str">
        <f t="shared" si="18"/>
        <v/>
      </c>
      <c r="BF190" s="25" t="str">
        <f>IF($U190="","",IFERROR(INDEX(Referències!$F$5:$F$9,MATCH(IF(I190="",$U190,IFERROR(INDEX(Referències!$D$5:$D$9,SUMPRODUCT(MAX((($I$5:$I$504=I190)*($I$5:$I$504&lt;&gt;""))*(IFERROR(MATCH($U$5:$U$504,Referències!$D$5:$D$9,0),0))))),$U190)),Referències!$D$5:$D$9,0)),""))</f>
        <v/>
      </c>
      <c r="BG190" s="25" t="str">
        <f>IF($U190="","",IFERROR(INDEX(Referències!$G$5:$G$9,MATCH(IF(I190="",$U190,IFERROR(INDEX(Referències!$D$5:$D$9,SUMPRODUCT(MAX((($I$5:$I$504=I190)*($I$5:$I$504&lt;&gt;""))*(IFERROR(MATCH($U$5:$U$504,Referències!$D$5:$D$9,0),0))))),$U190)),Referències!$D$5:$D$9,0)),""))</f>
        <v/>
      </c>
      <c r="BH190" s="25" t="str">
        <f>IF($U190="","",IFERROR(INDEX(Referències!$H$5:$H$9,MATCH(IF(I190="",$U190,IFERROR(INDEX(Referències!$D$5:$D$9,SUMPRODUCT(MAX((($I$5:$I$504=I190)*($I$5:$I$504&lt;&gt;""))*(IFERROR(MATCH($U$5:$U$504,Referències!$D$5:$D$9,0),0))))),$U190)),Referències!$D$5:$D$9,0)),""))</f>
        <v/>
      </c>
      <c r="BI190" s="18" t="str">
        <f t="shared" si="19"/>
        <v/>
      </c>
      <c r="BJ190" s="26" t="str">
        <f t="shared" si="20"/>
        <v/>
      </c>
      <c r="BK190" s="52"/>
      <c r="BL190" s="27"/>
    </row>
    <row r="191" spans="1:64" x14ac:dyDescent="0.25">
      <c r="A191" s="27"/>
      <c r="B191" s="27"/>
      <c r="C191" s="27"/>
      <c r="D191" s="27"/>
      <c r="E191" s="53"/>
      <c r="F191" s="28"/>
      <c r="G191" s="27"/>
      <c r="H191" s="52"/>
      <c r="I191" s="28"/>
      <c r="J191" s="27"/>
      <c r="K191" s="28"/>
      <c r="L191" s="28"/>
      <c r="M191" s="28"/>
      <c r="N191" s="52"/>
      <c r="O191" s="18" t="str">
        <f t="shared" si="14"/>
        <v/>
      </c>
      <c r="P191" s="29"/>
      <c r="Q191" s="30"/>
      <c r="R191" s="31"/>
      <c r="S191" s="32"/>
      <c r="T191" s="33"/>
      <c r="U191" s="18" t="str">
        <f t="shared" si="15"/>
        <v/>
      </c>
      <c r="V191" s="28"/>
      <c r="W191" s="51"/>
      <c r="X191" s="52"/>
      <c r="Y191" s="53"/>
      <c r="Z191" s="52"/>
      <c r="AA191" s="53"/>
      <c r="AB191" s="53"/>
      <c r="AC191" s="52"/>
      <c r="AD191" s="53"/>
      <c r="AE191" s="53"/>
      <c r="AF191" s="52"/>
      <c r="AG191" s="53"/>
      <c r="AH191" s="52"/>
      <c r="AI191" s="53"/>
      <c r="AJ191" s="53"/>
      <c r="AK191" s="54"/>
      <c r="AL191" s="52"/>
      <c r="AM191" s="52"/>
      <c r="AN191" s="52"/>
      <c r="AO191" s="52"/>
      <c r="AP191" s="52"/>
      <c r="AQ191" s="55"/>
      <c r="AR191" s="52"/>
      <c r="AS191" s="52"/>
      <c r="AT191" s="52"/>
      <c r="AU191" s="52"/>
      <c r="AV191" s="52"/>
      <c r="AW191" s="56"/>
      <c r="AX191" s="52"/>
      <c r="AY191" s="52"/>
      <c r="AZ191" s="52"/>
      <c r="BA191" s="52"/>
      <c r="BB191" s="52"/>
      <c r="BC191" s="25" t="str">
        <f t="shared" si="16"/>
        <v/>
      </c>
      <c r="BD191" s="25" t="str">
        <f t="shared" si="17"/>
        <v/>
      </c>
      <c r="BE191" s="25" t="str">
        <f t="shared" si="18"/>
        <v/>
      </c>
      <c r="BF191" s="25" t="str">
        <f>IF($U191="","",IFERROR(INDEX(Referències!$F$5:$F$9,MATCH(IF(I191="",$U191,IFERROR(INDEX(Referències!$D$5:$D$9,SUMPRODUCT(MAX((($I$5:$I$504=I191)*($I$5:$I$504&lt;&gt;""))*(IFERROR(MATCH($U$5:$U$504,Referències!$D$5:$D$9,0),0))))),$U191)),Referències!$D$5:$D$9,0)),""))</f>
        <v/>
      </c>
      <c r="BG191" s="25" t="str">
        <f>IF($U191="","",IFERROR(INDEX(Referències!$G$5:$G$9,MATCH(IF(I191="",$U191,IFERROR(INDEX(Referències!$D$5:$D$9,SUMPRODUCT(MAX((($I$5:$I$504=I191)*($I$5:$I$504&lt;&gt;""))*(IFERROR(MATCH($U$5:$U$504,Referències!$D$5:$D$9,0),0))))),$U191)),Referències!$D$5:$D$9,0)),""))</f>
        <v/>
      </c>
      <c r="BH191" s="25" t="str">
        <f>IF($U191="","",IFERROR(INDEX(Referències!$H$5:$H$9,MATCH(IF(I191="",$U191,IFERROR(INDEX(Referències!$D$5:$D$9,SUMPRODUCT(MAX((($I$5:$I$504=I191)*($I$5:$I$504&lt;&gt;""))*(IFERROR(MATCH($U$5:$U$504,Referències!$D$5:$D$9,0),0))))),$U191)),Referències!$D$5:$D$9,0)),""))</f>
        <v/>
      </c>
      <c r="BI191" s="18" t="str">
        <f t="shared" si="19"/>
        <v/>
      </c>
      <c r="BJ191" s="26" t="str">
        <f t="shared" si="20"/>
        <v/>
      </c>
      <c r="BK191" s="52"/>
      <c r="BL191" s="27"/>
    </row>
    <row r="192" spans="1:64" x14ac:dyDescent="0.25">
      <c r="A192" s="27"/>
      <c r="B192" s="27"/>
      <c r="C192" s="27"/>
      <c r="D192" s="27"/>
      <c r="E192" s="53"/>
      <c r="F192" s="28"/>
      <c r="G192" s="27"/>
      <c r="H192" s="52"/>
      <c r="I192" s="28"/>
      <c r="J192" s="27"/>
      <c r="K192" s="28"/>
      <c r="L192" s="28"/>
      <c r="M192" s="28"/>
      <c r="N192" s="52"/>
      <c r="O192" s="18" t="str">
        <f t="shared" si="14"/>
        <v/>
      </c>
      <c r="P192" s="29"/>
      <c r="Q192" s="30"/>
      <c r="R192" s="31"/>
      <c r="S192" s="32"/>
      <c r="T192" s="33"/>
      <c r="U192" s="18" t="str">
        <f t="shared" si="15"/>
        <v/>
      </c>
      <c r="V192" s="28"/>
      <c r="W192" s="51"/>
      <c r="X192" s="52"/>
      <c r="Y192" s="53"/>
      <c r="Z192" s="52"/>
      <c r="AA192" s="53"/>
      <c r="AB192" s="53"/>
      <c r="AC192" s="52"/>
      <c r="AD192" s="53"/>
      <c r="AE192" s="53"/>
      <c r="AF192" s="52"/>
      <c r="AG192" s="53"/>
      <c r="AH192" s="52"/>
      <c r="AI192" s="53"/>
      <c r="AJ192" s="53"/>
      <c r="AK192" s="54"/>
      <c r="AL192" s="52"/>
      <c r="AM192" s="52"/>
      <c r="AN192" s="52"/>
      <c r="AO192" s="52"/>
      <c r="AP192" s="52"/>
      <c r="AQ192" s="55"/>
      <c r="AR192" s="52"/>
      <c r="AS192" s="52"/>
      <c r="AT192" s="52"/>
      <c r="AU192" s="52"/>
      <c r="AV192" s="52"/>
      <c r="AW192" s="56"/>
      <c r="AX192" s="52"/>
      <c r="AY192" s="52"/>
      <c r="AZ192" s="52"/>
      <c r="BA192" s="52"/>
      <c r="BB192" s="52"/>
      <c r="BC192" s="25" t="str">
        <f t="shared" si="16"/>
        <v/>
      </c>
      <c r="BD192" s="25" t="str">
        <f t="shared" si="17"/>
        <v/>
      </c>
      <c r="BE192" s="25" t="str">
        <f t="shared" si="18"/>
        <v/>
      </c>
      <c r="BF192" s="25" t="str">
        <f>IF($U192="","",IFERROR(INDEX(Referències!$F$5:$F$9,MATCH(IF(I192="",$U192,IFERROR(INDEX(Referències!$D$5:$D$9,SUMPRODUCT(MAX((($I$5:$I$504=I192)*($I$5:$I$504&lt;&gt;""))*(IFERROR(MATCH($U$5:$U$504,Referències!$D$5:$D$9,0),0))))),$U192)),Referències!$D$5:$D$9,0)),""))</f>
        <v/>
      </c>
      <c r="BG192" s="25" t="str">
        <f>IF($U192="","",IFERROR(INDEX(Referències!$G$5:$G$9,MATCH(IF(I192="",$U192,IFERROR(INDEX(Referències!$D$5:$D$9,SUMPRODUCT(MAX((($I$5:$I$504=I192)*($I$5:$I$504&lt;&gt;""))*(IFERROR(MATCH($U$5:$U$504,Referències!$D$5:$D$9,0),0))))),$U192)),Referències!$D$5:$D$9,0)),""))</f>
        <v/>
      </c>
      <c r="BH192" s="25" t="str">
        <f>IF($U192="","",IFERROR(INDEX(Referències!$H$5:$H$9,MATCH(IF(I192="",$U192,IFERROR(INDEX(Referències!$D$5:$D$9,SUMPRODUCT(MAX((($I$5:$I$504=I192)*($I$5:$I$504&lt;&gt;""))*(IFERROR(MATCH($U$5:$U$504,Referències!$D$5:$D$9,0),0))))),$U192)),Referències!$D$5:$D$9,0)),""))</f>
        <v/>
      </c>
      <c r="BI192" s="18" t="str">
        <f t="shared" si="19"/>
        <v/>
      </c>
      <c r="BJ192" s="26" t="str">
        <f t="shared" si="20"/>
        <v/>
      </c>
      <c r="BK192" s="52"/>
      <c r="BL192" s="27"/>
    </row>
    <row r="193" spans="1:64" x14ac:dyDescent="0.25">
      <c r="A193" s="27"/>
      <c r="B193" s="27"/>
      <c r="C193" s="27"/>
      <c r="D193" s="27"/>
      <c r="E193" s="53"/>
      <c r="F193" s="28"/>
      <c r="G193" s="27"/>
      <c r="H193" s="52"/>
      <c r="I193" s="28"/>
      <c r="J193" s="27"/>
      <c r="K193" s="28"/>
      <c r="L193" s="28"/>
      <c r="M193" s="28"/>
      <c r="N193" s="52"/>
      <c r="O193" s="18" t="str">
        <f t="shared" si="14"/>
        <v/>
      </c>
      <c r="P193" s="29"/>
      <c r="Q193" s="30"/>
      <c r="R193" s="31"/>
      <c r="S193" s="32"/>
      <c r="T193" s="33"/>
      <c r="U193" s="18" t="str">
        <f t="shared" si="15"/>
        <v/>
      </c>
      <c r="V193" s="28"/>
      <c r="W193" s="51"/>
      <c r="X193" s="52"/>
      <c r="Y193" s="53"/>
      <c r="Z193" s="52"/>
      <c r="AA193" s="53"/>
      <c r="AB193" s="53"/>
      <c r="AC193" s="52"/>
      <c r="AD193" s="53"/>
      <c r="AE193" s="53"/>
      <c r="AF193" s="52"/>
      <c r="AG193" s="53"/>
      <c r="AH193" s="52"/>
      <c r="AI193" s="53"/>
      <c r="AJ193" s="53"/>
      <c r="AK193" s="54"/>
      <c r="AL193" s="52"/>
      <c r="AM193" s="52"/>
      <c r="AN193" s="52"/>
      <c r="AO193" s="52"/>
      <c r="AP193" s="52"/>
      <c r="AQ193" s="55"/>
      <c r="AR193" s="52"/>
      <c r="AS193" s="52"/>
      <c r="AT193" s="52"/>
      <c r="AU193" s="52"/>
      <c r="AV193" s="52"/>
      <c r="AW193" s="56"/>
      <c r="AX193" s="52"/>
      <c r="AY193" s="52"/>
      <c r="AZ193" s="52"/>
      <c r="BA193" s="52"/>
      <c r="BB193" s="52"/>
      <c r="BC193" s="25" t="str">
        <f t="shared" si="16"/>
        <v/>
      </c>
      <c r="BD193" s="25" t="str">
        <f t="shared" si="17"/>
        <v/>
      </c>
      <c r="BE193" s="25" t="str">
        <f t="shared" si="18"/>
        <v/>
      </c>
      <c r="BF193" s="25" t="str">
        <f>IF($U193="","",IFERROR(INDEX(Referències!$F$5:$F$9,MATCH(IF(I193="",$U193,IFERROR(INDEX(Referències!$D$5:$D$9,SUMPRODUCT(MAX((($I$5:$I$504=I193)*($I$5:$I$504&lt;&gt;""))*(IFERROR(MATCH($U$5:$U$504,Referències!$D$5:$D$9,0),0))))),$U193)),Referències!$D$5:$D$9,0)),""))</f>
        <v/>
      </c>
      <c r="BG193" s="25" t="str">
        <f>IF($U193="","",IFERROR(INDEX(Referències!$G$5:$G$9,MATCH(IF(I193="",$U193,IFERROR(INDEX(Referències!$D$5:$D$9,SUMPRODUCT(MAX((($I$5:$I$504=I193)*($I$5:$I$504&lt;&gt;""))*(IFERROR(MATCH($U$5:$U$504,Referències!$D$5:$D$9,0),0))))),$U193)),Referències!$D$5:$D$9,0)),""))</f>
        <v/>
      </c>
      <c r="BH193" s="25" t="str">
        <f>IF($U193="","",IFERROR(INDEX(Referències!$H$5:$H$9,MATCH(IF(I193="",$U193,IFERROR(INDEX(Referències!$D$5:$D$9,SUMPRODUCT(MAX((($I$5:$I$504=I193)*($I$5:$I$504&lt;&gt;""))*(IFERROR(MATCH($U$5:$U$504,Referències!$D$5:$D$9,0),0))))),$U193)),Referències!$D$5:$D$9,0)),""))</f>
        <v/>
      </c>
      <c r="BI193" s="18" t="str">
        <f t="shared" si="19"/>
        <v/>
      </c>
      <c r="BJ193" s="26" t="str">
        <f t="shared" si="20"/>
        <v/>
      </c>
      <c r="BK193" s="52"/>
      <c r="BL193" s="27"/>
    </row>
    <row r="194" spans="1:64" x14ac:dyDescent="0.25">
      <c r="A194" s="27"/>
      <c r="B194" s="27"/>
      <c r="C194" s="27"/>
      <c r="D194" s="27"/>
      <c r="E194" s="53"/>
      <c r="F194" s="28"/>
      <c r="G194" s="27"/>
      <c r="H194" s="52"/>
      <c r="I194" s="28"/>
      <c r="J194" s="27"/>
      <c r="K194" s="28"/>
      <c r="L194" s="28"/>
      <c r="M194" s="28"/>
      <c r="N194" s="52"/>
      <c r="O194" s="18" t="str">
        <f t="shared" si="14"/>
        <v/>
      </c>
      <c r="P194" s="29"/>
      <c r="Q194" s="30"/>
      <c r="R194" s="31"/>
      <c r="S194" s="32"/>
      <c r="T194" s="33"/>
      <c r="U194" s="18" t="str">
        <f t="shared" si="15"/>
        <v/>
      </c>
      <c r="V194" s="28"/>
      <c r="W194" s="51"/>
      <c r="X194" s="52"/>
      <c r="Y194" s="53"/>
      <c r="Z194" s="52"/>
      <c r="AA194" s="53"/>
      <c r="AB194" s="53"/>
      <c r="AC194" s="52"/>
      <c r="AD194" s="53"/>
      <c r="AE194" s="53"/>
      <c r="AF194" s="52"/>
      <c r="AG194" s="53"/>
      <c r="AH194" s="52"/>
      <c r="AI194" s="53"/>
      <c r="AJ194" s="53"/>
      <c r="AK194" s="54"/>
      <c r="AL194" s="52"/>
      <c r="AM194" s="52"/>
      <c r="AN194" s="52"/>
      <c r="AO194" s="52"/>
      <c r="AP194" s="52"/>
      <c r="AQ194" s="55"/>
      <c r="AR194" s="52"/>
      <c r="AS194" s="52"/>
      <c r="AT194" s="52"/>
      <c r="AU194" s="52"/>
      <c r="AV194" s="52"/>
      <c r="AW194" s="56"/>
      <c r="AX194" s="52"/>
      <c r="AY194" s="52"/>
      <c r="AZ194" s="52"/>
      <c r="BA194" s="52"/>
      <c r="BB194" s="52"/>
      <c r="BC194" s="25" t="str">
        <f t="shared" si="16"/>
        <v/>
      </c>
      <c r="BD194" s="25" t="str">
        <f t="shared" si="17"/>
        <v/>
      </c>
      <c r="BE194" s="25" t="str">
        <f t="shared" si="18"/>
        <v/>
      </c>
      <c r="BF194" s="25" t="str">
        <f>IF($U194="","",IFERROR(INDEX(Referències!$F$5:$F$9,MATCH(IF(I194="",$U194,IFERROR(INDEX(Referències!$D$5:$D$9,SUMPRODUCT(MAX((($I$5:$I$504=I194)*($I$5:$I$504&lt;&gt;""))*(IFERROR(MATCH($U$5:$U$504,Referències!$D$5:$D$9,0),0))))),$U194)),Referències!$D$5:$D$9,0)),""))</f>
        <v/>
      </c>
      <c r="BG194" s="25" t="str">
        <f>IF($U194="","",IFERROR(INDEX(Referències!$G$5:$G$9,MATCH(IF(I194="",$U194,IFERROR(INDEX(Referències!$D$5:$D$9,SUMPRODUCT(MAX((($I$5:$I$504=I194)*($I$5:$I$504&lt;&gt;""))*(IFERROR(MATCH($U$5:$U$504,Referències!$D$5:$D$9,0),0))))),$U194)),Referències!$D$5:$D$9,0)),""))</f>
        <v/>
      </c>
      <c r="BH194" s="25" t="str">
        <f>IF($U194="","",IFERROR(INDEX(Referències!$H$5:$H$9,MATCH(IF(I194="",$U194,IFERROR(INDEX(Referències!$D$5:$D$9,SUMPRODUCT(MAX((($I$5:$I$504=I194)*($I$5:$I$504&lt;&gt;""))*(IFERROR(MATCH($U$5:$U$504,Referències!$D$5:$D$9,0),0))))),$U194)),Referències!$D$5:$D$9,0)),""))</f>
        <v/>
      </c>
      <c r="BI194" s="18" t="str">
        <f t="shared" si="19"/>
        <v/>
      </c>
      <c r="BJ194" s="26" t="str">
        <f t="shared" si="20"/>
        <v/>
      </c>
      <c r="BK194" s="52"/>
      <c r="BL194" s="27"/>
    </row>
    <row r="195" spans="1:64" x14ac:dyDescent="0.25">
      <c r="A195" s="27"/>
      <c r="B195" s="27"/>
      <c r="C195" s="27"/>
      <c r="D195" s="27"/>
      <c r="E195" s="53"/>
      <c r="F195" s="28"/>
      <c r="G195" s="27"/>
      <c r="H195" s="52"/>
      <c r="I195" s="28"/>
      <c r="J195" s="27"/>
      <c r="K195" s="28"/>
      <c r="L195" s="28"/>
      <c r="M195" s="28"/>
      <c r="N195" s="52"/>
      <c r="O195" s="18" t="str">
        <f t="shared" si="14"/>
        <v/>
      </c>
      <c r="P195" s="29"/>
      <c r="Q195" s="30"/>
      <c r="R195" s="31"/>
      <c r="S195" s="32"/>
      <c r="T195" s="33"/>
      <c r="U195" s="18" t="str">
        <f t="shared" si="15"/>
        <v/>
      </c>
      <c r="V195" s="28"/>
      <c r="W195" s="51"/>
      <c r="X195" s="52"/>
      <c r="Y195" s="53"/>
      <c r="Z195" s="52"/>
      <c r="AA195" s="53"/>
      <c r="AB195" s="53"/>
      <c r="AC195" s="52"/>
      <c r="AD195" s="53"/>
      <c r="AE195" s="53"/>
      <c r="AF195" s="52"/>
      <c r="AG195" s="53"/>
      <c r="AH195" s="52"/>
      <c r="AI195" s="53"/>
      <c r="AJ195" s="53"/>
      <c r="AK195" s="54"/>
      <c r="AL195" s="52"/>
      <c r="AM195" s="52"/>
      <c r="AN195" s="52"/>
      <c r="AO195" s="52"/>
      <c r="AP195" s="52"/>
      <c r="AQ195" s="55"/>
      <c r="AR195" s="52"/>
      <c r="AS195" s="52"/>
      <c r="AT195" s="52"/>
      <c r="AU195" s="52"/>
      <c r="AV195" s="52"/>
      <c r="AW195" s="56"/>
      <c r="AX195" s="52"/>
      <c r="AY195" s="52"/>
      <c r="AZ195" s="52"/>
      <c r="BA195" s="52"/>
      <c r="BB195" s="52"/>
      <c r="BC195" s="25" t="str">
        <f t="shared" si="16"/>
        <v/>
      </c>
      <c r="BD195" s="25" t="str">
        <f t="shared" si="17"/>
        <v/>
      </c>
      <c r="BE195" s="25" t="str">
        <f t="shared" si="18"/>
        <v/>
      </c>
      <c r="BF195" s="25" t="str">
        <f>IF($U195="","",IFERROR(INDEX(Referències!$F$5:$F$9,MATCH(IF(I195="",$U195,IFERROR(INDEX(Referències!$D$5:$D$9,SUMPRODUCT(MAX((($I$5:$I$504=I195)*($I$5:$I$504&lt;&gt;""))*(IFERROR(MATCH($U$5:$U$504,Referències!$D$5:$D$9,0),0))))),$U195)),Referències!$D$5:$D$9,0)),""))</f>
        <v/>
      </c>
      <c r="BG195" s="25" t="str">
        <f>IF($U195="","",IFERROR(INDEX(Referències!$G$5:$G$9,MATCH(IF(I195="",$U195,IFERROR(INDEX(Referències!$D$5:$D$9,SUMPRODUCT(MAX((($I$5:$I$504=I195)*($I$5:$I$504&lt;&gt;""))*(IFERROR(MATCH($U$5:$U$504,Referències!$D$5:$D$9,0),0))))),$U195)),Referències!$D$5:$D$9,0)),""))</f>
        <v/>
      </c>
      <c r="BH195" s="25" t="str">
        <f>IF($U195="","",IFERROR(INDEX(Referències!$H$5:$H$9,MATCH(IF(I195="",$U195,IFERROR(INDEX(Referències!$D$5:$D$9,SUMPRODUCT(MAX((($I$5:$I$504=I195)*($I$5:$I$504&lt;&gt;""))*(IFERROR(MATCH($U$5:$U$504,Referències!$D$5:$D$9,0),0))))),$U195)),Referències!$D$5:$D$9,0)),""))</f>
        <v/>
      </c>
      <c r="BI195" s="18" t="str">
        <f t="shared" si="19"/>
        <v/>
      </c>
      <c r="BJ195" s="26" t="str">
        <f t="shared" si="20"/>
        <v/>
      </c>
      <c r="BK195" s="52"/>
      <c r="BL195" s="27"/>
    </row>
    <row r="196" spans="1:64" x14ac:dyDescent="0.25">
      <c r="A196" s="27"/>
      <c r="B196" s="27"/>
      <c r="C196" s="27"/>
      <c r="D196" s="27"/>
      <c r="E196" s="53"/>
      <c r="F196" s="28"/>
      <c r="G196" s="27"/>
      <c r="H196" s="52"/>
      <c r="I196" s="28"/>
      <c r="J196" s="27"/>
      <c r="K196" s="28"/>
      <c r="L196" s="28"/>
      <c r="M196" s="28"/>
      <c r="N196" s="52"/>
      <c r="O196" s="18" t="str">
        <f t="shared" si="14"/>
        <v/>
      </c>
      <c r="P196" s="29"/>
      <c r="Q196" s="30"/>
      <c r="R196" s="31"/>
      <c r="S196" s="32"/>
      <c r="T196" s="33"/>
      <c r="U196" s="18" t="str">
        <f t="shared" si="15"/>
        <v/>
      </c>
      <c r="V196" s="28"/>
      <c r="W196" s="51"/>
      <c r="X196" s="52"/>
      <c r="Y196" s="53"/>
      <c r="Z196" s="52"/>
      <c r="AA196" s="53"/>
      <c r="AB196" s="53"/>
      <c r="AC196" s="52"/>
      <c r="AD196" s="53"/>
      <c r="AE196" s="53"/>
      <c r="AF196" s="52"/>
      <c r="AG196" s="53"/>
      <c r="AH196" s="52"/>
      <c r="AI196" s="53"/>
      <c r="AJ196" s="53"/>
      <c r="AK196" s="54"/>
      <c r="AL196" s="52"/>
      <c r="AM196" s="52"/>
      <c r="AN196" s="52"/>
      <c r="AO196" s="52"/>
      <c r="AP196" s="52"/>
      <c r="AQ196" s="55"/>
      <c r="AR196" s="52"/>
      <c r="AS196" s="52"/>
      <c r="AT196" s="52"/>
      <c r="AU196" s="52"/>
      <c r="AV196" s="52"/>
      <c r="AW196" s="56"/>
      <c r="AX196" s="52"/>
      <c r="AY196" s="52"/>
      <c r="AZ196" s="52"/>
      <c r="BA196" s="52"/>
      <c r="BB196" s="52"/>
      <c r="BC196" s="25" t="str">
        <f t="shared" si="16"/>
        <v/>
      </c>
      <c r="BD196" s="25" t="str">
        <f t="shared" si="17"/>
        <v/>
      </c>
      <c r="BE196" s="25" t="str">
        <f t="shared" si="18"/>
        <v/>
      </c>
      <c r="BF196" s="25" t="str">
        <f>IF($U196="","",IFERROR(INDEX(Referències!$F$5:$F$9,MATCH(IF(I196="",$U196,IFERROR(INDEX(Referències!$D$5:$D$9,SUMPRODUCT(MAX((($I$5:$I$504=I196)*($I$5:$I$504&lt;&gt;""))*(IFERROR(MATCH($U$5:$U$504,Referències!$D$5:$D$9,0),0))))),$U196)),Referències!$D$5:$D$9,0)),""))</f>
        <v/>
      </c>
      <c r="BG196" s="25" t="str">
        <f>IF($U196="","",IFERROR(INDEX(Referències!$G$5:$G$9,MATCH(IF(I196="",$U196,IFERROR(INDEX(Referències!$D$5:$D$9,SUMPRODUCT(MAX((($I$5:$I$504=I196)*($I$5:$I$504&lt;&gt;""))*(IFERROR(MATCH($U$5:$U$504,Referències!$D$5:$D$9,0),0))))),$U196)),Referències!$D$5:$D$9,0)),""))</f>
        <v/>
      </c>
      <c r="BH196" s="25" t="str">
        <f>IF($U196="","",IFERROR(INDEX(Referències!$H$5:$H$9,MATCH(IF(I196="",$U196,IFERROR(INDEX(Referències!$D$5:$D$9,SUMPRODUCT(MAX((($I$5:$I$504=I196)*($I$5:$I$504&lt;&gt;""))*(IFERROR(MATCH($U$5:$U$504,Referències!$D$5:$D$9,0),0))))),$U196)),Referències!$D$5:$D$9,0)),""))</f>
        <v/>
      </c>
      <c r="BI196" s="18" t="str">
        <f t="shared" si="19"/>
        <v/>
      </c>
      <c r="BJ196" s="26" t="str">
        <f t="shared" si="20"/>
        <v/>
      </c>
      <c r="BK196" s="52"/>
      <c r="BL196" s="27"/>
    </row>
    <row r="197" spans="1:64" x14ac:dyDescent="0.25">
      <c r="A197" s="27"/>
      <c r="B197" s="27"/>
      <c r="C197" s="27"/>
      <c r="D197" s="27"/>
      <c r="E197" s="53"/>
      <c r="F197" s="28"/>
      <c r="G197" s="27"/>
      <c r="H197" s="52"/>
      <c r="I197" s="28"/>
      <c r="J197" s="27"/>
      <c r="K197" s="28"/>
      <c r="L197" s="28"/>
      <c r="M197" s="28"/>
      <c r="N197" s="52"/>
      <c r="O197" s="18" t="str">
        <f t="shared" ref="O197:O260" si="21">IF(OR(A197="",G197="",I197=""),"","PR-"&amp;IF(A197="","",UPPER(LEFT(TRIM(MID(SUBSTITUTE(TRIM(A197)," ",REPT(" ",100)),(1-1)*100+1,100)),1)&amp;LEFT(TRIM(MID(SUBSTITUTE(TRIM(A197)," ",REPT(" ",100)),(MAX(1,(LEN(TRIM(A197))-LEN(SUBSTITUTE(TRIM(A197)," ",""))+1)-1)-1)*100+1,100)),1)&amp;LEFT(TRIM(MID(SUBSTITUTE(TRIM(A197)," ",REPT(" ",100)),((LEN(TRIM(A197))-LEN(SUBSTITUTE(TRIM(A197)," ",""))+1)-1)*100+1,100)),1)))&amp;"-"&amp;IF(G197="","",UPPER(IF(ISNUMBER(SEARCH(" SAT "," "&amp;TRIM(G197)&amp;" ")),LEFT(TRIM(MID(SUBSTITUTE(TRIM(G197)," ",REPT(" ",100)),(1-1)*100+1,100)),1)&amp;LEFT(TRIM(MID(SUBSTITUTE(TRIM(G197)," ",REPT(" ",100)),(MIN(2,(LEN(TRIM(G197))-LEN(SUBSTITUTE(TRIM(G197)," ",""))+1))-1)*100+1,100)),1)&amp;"0",IF(ISNUMBER(SEARCH(" SL "," "&amp;TRIM(G197)&amp;" ")),LEFT(TRIM(MID(SUBSTITUTE(TRIM(G197)," ",REPT(" ",100)),(1-1)*100+1,100)),1)&amp;LEFT(TRIM(MID(SUBSTITUTE(TRIM(G197)," ",REPT(" ",100)),(MIN(2,(LEN(TRIM(G197))-LEN(SUBSTITUTE(TRIM(G197)," ",""))+1))-1)*100+1,100)),1)&amp;"1",LEFT(TRIM(MID(SUBSTITUTE(TRIM(G197)," ",REPT(" ",100)),(1-1)*100+1,100)),1)&amp;LEFT(TRIM(MID(SUBSTITUTE(TRIM(G197)," ",REPT(" ",100)),(MAX(1,(LEN(TRIM(G197))-LEN(SUBSTITUTE(TRIM(G197)," ",""))+1)-1)-1)*100+1,100)),1)&amp;LEFT(TRIM(MID(SUBSTITUTE(TRIM(G197)," ",REPT(" ",100)),((LEN(TRIM(G197))-LEN(SUBSTITUTE(TRIM(G197)," ",""))+1)-1)*100+1,100)),1)))))&amp;"-"&amp;I197&amp;IF(N197="","","-"&amp;N197))</f>
        <v/>
      </c>
      <c r="P197" s="29"/>
      <c r="Q197" s="30"/>
      <c r="R197" s="31"/>
      <c r="S197" s="32"/>
      <c r="T197" s="33"/>
      <c r="U197" s="18" t="str">
        <f t="shared" ref="U197:U260" si="22">IF(S197="","",IF(S197&lt;190,"NP",IF(S197&lt;=450,"B1",IF(S197&lt;=1000,"B2",IF(S197&lt;=5000,"Mitjà","Alt")))))</f>
        <v/>
      </c>
      <c r="V197" s="28"/>
      <c r="W197" s="51"/>
      <c r="X197" s="52"/>
      <c r="Y197" s="53"/>
      <c r="Z197" s="52"/>
      <c r="AA197" s="53"/>
      <c r="AB197" s="53"/>
      <c r="AC197" s="52"/>
      <c r="AD197" s="53"/>
      <c r="AE197" s="53"/>
      <c r="AF197" s="52"/>
      <c r="AG197" s="53"/>
      <c r="AH197" s="52"/>
      <c r="AI197" s="53"/>
      <c r="AJ197" s="53"/>
      <c r="AK197" s="54"/>
      <c r="AL197" s="52"/>
      <c r="AM197" s="52"/>
      <c r="AN197" s="52"/>
      <c r="AO197" s="52"/>
      <c r="AP197" s="52"/>
      <c r="AQ197" s="55"/>
      <c r="AR197" s="52"/>
      <c r="AS197" s="52"/>
      <c r="AT197" s="52"/>
      <c r="AU197" s="52"/>
      <c r="AV197" s="52"/>
      <c r="AW197" s="56"/>
      <c r="AX197" s="52"/>
      <c r="AY197" s="52"/>
      <c r="AZ197" s="52"/>
      <c r="BA197" s="52"/>
      <c r="BB197" s="52"/>
      <c r="BC197" s="25" t="str">
        <f t="shared" ref="BC197:BC260" si="23">IF(O197="","",IF(W197="Sí",1,0)+IF(AK197="Sí",1,0)+IF(AQ197="Sí",1,0)+IF(AW197="Sí",1,0))</f>
        <v/>
      </c>
      <c r="BD197" s="25" t="str">
        <f t="shared" ref="BD197:BD260" si="24">IF(O197="","",IF(OR(Z197="",Z197="No"),0,1)+IF(OR(AM197="",AM197="No"),0,1)+IF(OR(AS197="",AS197="No"),0,1)+IF(OR(AY197="",AY197="No"),0,1))</f>
        <v/>
      </c>
      <c r="BE197" s="25" t="str">
        <f t="shared" ref="BE197:BE260" si="25">IF(O197="","",IF(AH197="Sí",1,0)+IF(AP197="Sí",1,0)+IF(AV197="Sí",1,0)+IF(BB197="Sí",1,0))</f>
        <v/>
      </c>
      <c r="BF197" s="25" t="str">
        <f>IF($U197="","",IFERROR(INDEX(Referències!$F$5:$F$9,MATCH(IF(I197="",$U197,IFERROR(INDEX(Referències!$D$5:$D$9,SUMPRODUCT(MAX((($I$5:$I$504=I197)*($I$5:$I$504&lt;&gt;""))*(IFERROR(MATCH($U$5:$U$504,Referències!$D$5:$D$9,0),0))))),$U197)),Referències!$D$5:$D$9,0)),""))</f>
        <v/>
      </c>
      <c r="BG197" s="25" t="str">
        <f>IF($U197="","",IFERROR(INDEX(Referències!$G$5:$G$9,MATCH(IF(I197="",$U197,IFERROR(INDEX(Referències!$D$5:$D$9,SUMPRODUCT(MAX((($I$5:$I$504=I197)*($I$5:$I$504&lt;&gt;""))*(IFERROR(MATCH($U$5:$U$504,Referències!$D$5:$D$9,0),0))))),$U197)),Referències!$D$5:$D$9,0)),""))</f>
        <v/>
      </c>
      <c r="BH197" s="25" t="str">
        <f>IF($U197="","",IFERROR(INDEX(Referències!$H$5:$H$9,MATCH(IF(I197="",$U197,IFERROR(INDEX(Referències!$D$5:$D$9,SUMPRODUCT(MAX((($I$5:$I$504=I197)*($I$5:$I$504&lt;&gt;""))*(IFERROR(MATCH($U$5:$U$504,Referències!$D$5:$D$9,0),0))))),$U197)),Referències!$D$5:$D$9,0)),""))</f>
        <v/>
      </c>
      <c r="BI197" s="18" t="str">
        <f t="shared" ref="BI197:BI260" si="26">IF(O197="","",IF($U197="","Falta anàlisi",IF($U197="NP","NO ENTRA AL PLA",IF(AND(BC197&lt;=BF197,BD197&gt;=BG197,BE197&gt;=BH197),"COMPLEIX","NO COMPLEIX"))))</f>
        <v/>
      </c>
      <c r="BJ197" s="26" t="str">
        <f t="shared" ref="BJ197:BJ260" si="27">IF(OR(O197="",$U197=""),"",IF($U197="NP",IF(COUNTA(W197:BB197)=0,"Nivell NP (&lt; 190 ous/100 g): per sota del llindar de dany econòmic. El recinte no entra al pla i no escau declarar rotació.","Nivell NP: el recinte no entra al pla. Esborri la declaració dels 4 anys."),IF(BI197="COMPLEIX","",TRIM(IF(BC197&gt;BF197,"Excedeix els anys amb patata permesos. ","")&amp;IF(BD197&lt;BG197,"Falten cicles de cultiu parany. ","")&amp;IF(BE197&lt;BH197,"Falten anys d'efecte tèrmic estival. ","")))))</f>
        <v/>
      </c>
      <c r="BK197" s="52"/>
      <c r="BL197" s="27"/>
    </row>
    <row r="198" spans="1:64" x14ac:dyDescent="0.25">
      <c r="A198" s="27"/>
      <c r="B198" s="27"/>
      <c r="C198" s="27"/>
      <c r="D198" s="27"/>
      <c r="E198" s="53"/>
      <c r="F198" s="28"/>
      <c r="G198" s="27"/>
      <c r="H198" s="52"/>
      <c r="I198" s="28"/>
      <c r="J198" s="27"/>
      <c r="K198" s="28"/>
      <c r="L198" s="28"/>
      <c r="M198" s="28"/>
      <c r="N198" s="52"/>
      <c r="O198" s="18" t="str">
        <f t="shared" si="21"/>
        <v/>
      </c>
      <c r="P198" s="29"/>
      <c r="Q198" s="30"/>
      <c r="R198" s="31"/>
      <c r="S198" s="32"/>
      <c r="T198" s="33"/>
      <c r="U198" s="18" t="str">
        <f t="shared" si="22"/>
        <v/>
      </c>
      <c r="V198" s="28"/>
      <c r="W198" s="51"/>
      <c r="X198" s="52"/>
      <c r="Y198" s="53"/>
      <c r="Z198" s="52"/>
      <c r="AA198" s="53"/>
      <c r="AB198" s="53"/>
      <c r="AC198" s="52"/>
      <c r="AD198" s="53"/>
      <c r="AE198" s="53"/>
      <c r="AF198" s="52"/>
      <c r="AG198" s="53"/>
      <c r="AH198" s="52"/>
      <c r="AI198" s="53"/>
      <c r="AJ198" s="53"/>
      <c r="AK198" s="54"/>
      <c r="AL198" s="52"/>
      <c r="AM198" s="52"/>
      <c r="AN198" s="52"/>
      <c r="AO198" s="52"/>
      <c r="AP198" s="52"/>
      <c r="AQ198" s="55"/>
      <c r="AR198" s="52"/>
      <c r="AS198" s="52"/>
      <c r="AT198" s="52"/>
      <c r="AU198" s="52"/>
      <c r="AV198" s="52"/>
      <c r="AW198" s="56"/>
      <c r="AX198" s="52"/>
      <c r="AY198" s="52"/>
      <c r="AZ198" s="52"/>
      <c r="BA198" s="52"/>
      <c r="BB198" s="52"/>
      <c r="BC198" s="25" t="str">
        <f t="shared" si="23"/>
        <v/>
      </c>
      <c r="BD198" s="25" t="str">
        <f t="shared" si="24"/>
        <v/>
      </c>
      <c r="BE198" s="25" t="str">
        <f t="shared" si="25"/>
        <v/>
      </c>
      <c r="BF198" s="25" t="str">
        <f>IF($U198="","",IFERROR(INDEX(Referències!$F$5:$F$9,MATCH(IF(I198="",$U198,IFERROR(INDEX(Referències!$D$5:$D$9,SUMPRODUCT(MAX((($I$5:$I$504=I198)*($I$5:$I$504&lt;&gt;""))*(IFERROR(MATCH($U$5:$U$504,Referències!$D$5:$D$9,0),0))))),$U198)),Referències!$D$5:$D$9,0)),""))</f>
        <v/>
      </c>
      <c r="BG198" s="25" t="str">
        <f>IF($U198="","",IFERROR(INDEX(Referències!$G$5:$G$9,MATCH(IF(I198="",$U198,IFERROR(INDEX(Referències!$D$5:$D$9,SUMPRODUCT(MAX((($I$5:$I$504=I198)*($I$5:$I$504&lt;&gt;""))*(IFERROR(MATCH($U$5:$U$504,Referències!$D$5:$D$9,0),0))))),$U198)),Referències!$D$5:$D$9,0)),""))</f>
        <v/>
      </c>
      <c r="BH198" s="25" t="str">
        <f>IF($U198="","",IFERROR(INDEX(Referències!$H$5:$H$9,MATCH(IF(I198="",$U198,IFERROR(INDEX(Referències!$D$5:$D$9,SUMPRODUCT(MAX((($I$5:$I$504=I198)*($I$5:$I$504&lt;&gt;""))*(IFERROR(MATCH($U$5:$U$504,Referències!$D$5:$D$9,0),0))))),$U198)),Referències!$D$5:$D$9,0)),""))</f>
        <v/>
      </c>
      <c r="BI198" s="18" t="str">
        <f t="shared" si="26"/>
        <v/>
      </c>
      <c r="BJ198" s="26" t="str">
        <f t="shared" si="27"/>
        <v/>
      </c>
      <c r="BK198" s="52"/>
      <c r="BL198" s="27"/>
    </row>
    <row r="199" spans="1:64" x14ac:dyDescent="0.25">
      <c r="A199" s="27"/>
      <c r="B199" s="27"/>
      <c r="C199" s="27"/>
      <c r="D199" s="27"/>
      <c r="E199" s="53"/>
      <c r="F199" s="28"/>
      <c r="G199" s="27"/>
      <c r="H199" s="52"/>
      <c r="I199" s="28"/>
      <c r="J199" s="27"/>
      <c r="K199" s="28"/>
      <c r="L199" s="28"/>
      <c r="M199" s="28"/>
      <c r="N199" s="52"/>
      <c r="O199" s="18" t="str">
        <f t="shared" si="21"/>
        <v/>
      </c>
      <c r="P199" s="29"/>
      <c r="Q199" s="30"/>
      <c r="R199" s="31"/>
      <c r="S199" s="32"/>
      <c r="T199" s="33"/>
      <c r="U199" s="18" t="str">
        <f t="shared" si="22"/>
        <v/>
      </c>
      <c r="V199" s="28"/>
      <c r="W199" s="51"/>
      <c r="X199" s="52"/>
      <c r="Y199" s="53"/>
      <c r="Z199" s="52"/>
      <c r="AA199" s="53"/>
      <c r="AB199" s="53"/>
      <c r="AC199" s="52"/>
      <c r="AD199" s="53"/>
      <c r="AE199" s="53"/>
      <c r="AF199" s="52"/>
      <c r="AG199" s="53"/>
      <c r="AH199" s="52"/>
      <c r="AI199" s="53"/>
      <c r="AJ199" s="53"/>
      <c r="AK199" s="54"/>
      <c r="AL199" s="52"/>
      <c r="AM199" s="52"/>
      <c r="AN199" s="52"/>
      <c r="AO199" s="52"/>
      <c r="AP199" s="52"/>
      <c r="AQ199" s="55"/>
      <c r="AR199" s="52"/>
      <c r="AS199" s="52"/>
      <c r="AT199" s="52"/>
      <c r="AU199" s="52"/>
      <c r="AV199" s="52"/>
      <c r="AW199" s="56"/>
      <c r="AX199" s="52"/>
      <c r="AY199" s="52"/>
      <c r="AZ199" s="52"/>
      <c r="BA199" s="52"/>
      <c r="BB199" s="52"/>
      <c r="BC199" s="25" t="str">
        <f t="shared" si="23"/>
        <v/>
      </c>
      <c r="BD199" s="25" t="str">
        <f t="shared" si="24"/>
        <v/>
      </c>
      <c r="BE199" s="25" t="str">
        <f t="shared" si="25"/>
        <v/>
      </c>
      <c r="BF199" s="25" t="str">
        <f>IF($U199="","",IFERROR(INDEX(Referències!$F$5:$F$9,MATCH(IF(I199="",$U199,IFERROR(INDEX(Referències!$D$5:$D$9,SUMPRODUCT(MAX((($I$5:$I$504=I199)*($I$5:$I$504&lt;&gt;""))*(IFERROR(MATCH($U$5:$U$504,Referències!$D$5:$D$9,0),0))))),$U199)),Referències!$D$5:$D$9,0)),""))</f>
        <v/>
      </c>
      <c r="BG199" s="25" t="str">
        <f>IF($U199="","",IFERROR(INDEX(Referències!$G$5:$G$9,MATCH(IF(I199="",$U199,IFERROR(INDEX(Referències!$D$5:$D$9,SUMPRODUCT(MAX((($I$5:$I$504=I199)*($I$5:$I$504&lt;&gt;""))*(IFERROR(MATCH($U$5:$U$504,Referències!$D$5:$D$9,0),0))))),$U199)),Referències!$D$5:$D$9,0)),""))</f>
        <v/>
      </c>
      <c r="BH199" s="25" t="str">
        <f>IF($U199="","",IFERROR(INDEX(Referències!$H$5:$H$9,MATCH(IF(I199="",$U199,IFERROR(INDEX(Referències!$D$5:$D$9,SUMPRODUCT(MAX((($I$5:$I$504=I199)*($I$5:$I$504&lt;&gt;""))*(IFERROR(MATCH($U$5:$U$504,Referències!$D$5:$D$9,0),0))))),$U199)),Referències!$D$5:$D$9,0)),""))</f>
        <v/>
      </c>
      <c r="BI199" s="18" t="str">
        <f t="shared" si="26"/>
        <v/>
      </c>
      <c r="BJ199" s="26" t="str">
        <f t="shared" si="27"/>
        <v/>
      </c>
      <c r="BK199" s="52"/>
      <c r="BL199" s="27"/>
    </row>
    <row r="200" spans="1:64" x14ac:dyDescent="0.25">
      <c r="A200" s="27"/>
      <c r="B200" s="27"/>
      <c r="C200" s="27"/>
      <c r="D200" s="27"/>
      <c r="E200" s="53"/>
      <c r="F200" s="28"/>
      <c r="G200" s="27"/>
      <c r="H200" s="52"/>
      <c r="I200" s="28"/>
      <c r="J200" s="27"/>
      <c r="K200" s="28"/>
      <c r="L200" s="28"/>
      <c r="M200" s="28"/>
      <c r="N200" s="52"/>
      <c r="O200" s="18" t="str">
        <f t="shared" si="21"/>
        <v/>
      </c>
      <c r="P200" s="29"/>
      <c r="Q200" s="30"/>
      <c r="R200" s="31"/>
      <c r="S200" s="32"/>
      <c r="T200" s="33"/>
      <c r="U200" s="18" t="str">
        <f t="shared" si="22"/>
        <v/>
      </c>
      <c r="V200" s="28"/>
      <c r="W200" s="51"/>
      <c r="X200" s="52"/>
      <c r="Y200" s="53"/>
      <c r="Z200" s="52"/>
      <c r="AA200" s="53"/>
      <c r="AB200" s="53"/>
      <c r="AC200" s="52"/>
      <c r="AD200" s="53"/>
      <c r="AE200" s="53"/>
      <c r="AF200" s="52"/>
      <c r="AG200" s="53"/>
      <c r="AH200" s="52"/>
      <c r="AI200" s="53"/>
      <c r="AJ200" s="53"/>
      <c r="AK200" s="54"/>
      <c r="AL200" s="52"/>
      <c r="AM200" s="52"/>
      <c r="AN200" s="52"/>
      <c r="AO200" s="52"/>
      <c r="AP200" s="52"/>
      <c r="AQ200" s="55"/>
      <c r="AR200" s="52"/>
      <c r="AS200" s="52"/>
      <c r="AT200" s="52"/>
      <c r="AU200" s="52"/>
      <c r="AV200" s="52"/>
      <c r="AW200" s="56"/>
      <c r="AX200" s="52"/>
      <c r="AY200" s="52"/>
      <c r="AZ200" s="52"/>
      <c r="BA200" s="52"/>
      <c r="BB200" s="52"/>
      <c r="BC200" s="25" t="str">
        <f t="shared" si="23"/>
        <v/>
      </c>
      <c r="BD200" s="25" t="str">
        <f t="shared" si="24"/>
        <v/>
      </c>
      <c r="BE200" s="25" t="str">
        <f t="shared" si="25"/>
        <v/>
      </c>
      <c r="BF200" s="25" t="str">
        <f>IF($U200="","",IFERROR(INDEX(Referències!$F$5:$F$9,MATCH(IF(I200="",$U200,IFERROR(INDEX(Referències!$D$5:$D$9,SUMPRODUCT(MAX((($I$5:$I$504=I200)*($I$5:$I$504&lt;&gt;""))*(IFERROR(MATCH($U$5:$U$504,Referències!$D$5:$D$9,0),0))))),$U200)),Referències!$D$5:$D$9,0)),""))</f>
        <v/>
      </c>
      <c r="BG200" s="25" t="str">
        <f>IF($U200="","",IFERROR(INDEX(Referències!$G$5:$G$9,MATCH(IF(I200="",$U200,IFERROR(INDEX(Referències!$D$5:$D$9,SUMPRODUCT(MAX((($I$5:$I$504=I200)*($I$5:$I$504&lt;&gt;""))*(IFERROR(MATCH($U$5:$U$504,Referències!$D$5:$D$9,0),0))))),$U200)),Referències!$D$5:$D$9,0)),""))</f>
        <v/>
      </c>
      <c r="BH200" s="25" t="str">
        <f>IF($U200="","",IFERROR(INDEX(Referències!$H$5:$H$9,MATCH(IF(I200="",$U200,IFERROR(INDEX(Referències!$D$5:$D$9,SUMPRODUCT(MAX((($I$5:$I$504=I200)*($I$5:$I$504&lt;&gt;""))*(IFERROR(MATCH($U$5:$U$504,Referències!$D$5:$D$9,0),0))))),$U200)),Referències!$D$5:$D$9,0)),""))</f>
        <v/>
      </c>
      <c r="BI200" s="18" t="str">
        <f t="shared" si="26"/>
        <v/>
      </c>
      <c r="BJ200" s="26" t="str">
        <f t="shared" si="27"/>
        <v/>
      </c>
      <c r="BK200" s="52"/>
      <c r="BL200" s="27"/>
    </row>
    <row r="201" spans="1:64" x14ac:dyDescent="0.25">
      <c r="A201" s="27"/>
      <c r="B201" s="27"/>
      <c r="C201" s="27"/>
      <c r="D201" s="27"/>
      <c r="E201" s="53"/>
      <c r="F201" s="28"/>
      <c r="G201" s="27"/>
      <c r="H201" s="52"/>
      <c r="I201" s="28"/>
      <c r="J201" s="27"/>
      <c r="K201" s="28"/>
      <c r="L201" s="28"/>
      <c r="M201" s="28"/>
      <c r="N201" s="52"/>
      <c r="O201" s="18" t="str">
        <f t="shared" si="21"/>
        <v/>
      </c>
      <c r="P201" s="29"/>
      <c r="Q201" s="30"/>
      <c r="R201" s="31"/>
      <c r="S201" s="32"/>
      <c r="T201" s="33"/>
      <c r="U201" s="18" t="str">
        <f t="shared" si="22"/>
        <v/>
      </c>
      <c r="V201" s="28"/>
      <c r="W201" s="51"/>
      <c r="X201" s="52"/>
      <c r="Y201" s="53"/>
      <c r="Z201" s="52"/>
      <c r="AA201" s="53"/>
      <c r="AB201" s="53"/>
      <c r="AC201" s="52"/>
      <c r="AD201" s="53"/>
      <c r="AE201" s="53"/>
      <c r="AF201" s="52"/>
      <c r="AG201" s="53"/>
      <c r="AH201" s="52"/>
      <c r="AI201" s="53"/>
      <c r="AJ201" s="53"/>
      <c r="AK201" s="54"/>
      <c r="AL201" s="52"/>
      <c r="AM201" s="52"/>
      <c r="AN201" s="52"/>
      <c r="AO201" s="52"/>
      <c r="AP201" s="52"/>
      <c r="AQ201" s="55"/>
      <c r="AR201" s="52"/>
      <c r="AS201" s="52"/>
      <c r="AT201" s="52"/>
      <c r="AU201" s="52"/>
      <c r="AV201" s="52"/>
      <c r="AW201" s="56"/>
      <c r="AX201" s="52"/>
      <c r="AY201" s="52"/>
      <c r="AZ201" s="52"/>
      <c r="BA201" s="52"/>
      <c r="BB201" s="52"/>
      <c r="BC201" s="25" t="str">
        <f t="shared" si="23"/>
        <v/>
      </c>
      <c r="BD201" s="25" t="str">
        <f t="shared" si="24"/>
        <v/>
      </c>
      <c r="BE201" s="25" t="str">
        <f t="shared" si="25"/>
        <v/>
      </c>
      <c r="BF201" s="25" t="str">
        <f>IF($U201="","",IFERROR(INDEX(Referències!$F$5:$F$9,MATCH(IF(I201="",$U201,IFERROR(INDEX(Referències!$D$5:$D$9,SUMPRODUCT(MAX((($I$5:$I$504=I201)*($I$5:$I$504&lt;&gt;""))*(IFERROR(MATCH($U$5:$U$504,Referències!$D$5:$D$9,0),0))))),$U201)),Referències!$D$5:$D$9,0)),""))</f>
        <v/>
      </c>
      <c r="BG201" s="25" t="str">
        <f>IF($U201="","",IFERROR(INDEX(Referències!$G$5:$G$9,MATCH(IF(I201="",$U201,IFERROR(INDEX(Referències!$D$5:$D$9,SUMPRODUCT(MAX((($I$5:$I$504=I201)*($I$5:$I$504&lt;&gt;""))*(IFERROR(MATCH($U$5:$U$504,Referències!$D$5:$D$9,0),0))))),$U201)),Referències!$D$5:$D$9,0)),""))</f>
        <v/>
      </c>
      <c r="BH201" s="25" t="str">
        <f>IF($U201="","",IFERROR(INDEX(Referències!$H$5:$H$9,MATCH(IF(I201="",$U201,IFERROR(INDEX(Referències!$D$5:$D$9,SUMPRODUCT(MAX((($I$5:$I$504=I201)*($I$5:$I$504&lt;&gt;""))*(IFERROR(MATCH($U$5:$U$504,Referències!$D$5:$D$9,0),0))))),$U201)),Referències!$D$5:$D$9,0)),""))</f>
        <v/>
      </c>
      <c r="BI201" s="18" t="str">
        <f t="shared" si="26"/>
        <v/>
      </c>
      <c r="BJ201" s="26" t="str">
        <f t="shared" si="27"/>
        <v/>
      </c>
      <c r="BK201" s="52"/>
      <c r="BL201" s="27"/>
    </row>
    <row r="202" spans="1:64" x14ac:dyDescent="0.25">
      <c r="A202" s="27"/>
      <c r="B202" s="27"/>
      <c r="C202" s="27"/>
      <c r="D202" s="27"/>
      <c r="E202" s="53"/>
      <c r="F202" s="28"/>
      <c r="G202" s="27"/>
      <c r="H202" s="52"/>
      <c r="I202" s="28"/>
      <c r="J202" s="27"/>
      <c r="K202" s="28"/>
      <c r="L202" s="28"/>
      <c r="M202" s="28"/>
      <c r="N202" s="52"/>
      <c r="O202" s="18" t="str">
        <f t="shared" si="21"/>
        <v/>
      </c>
      <c r="P202" s="29"/>
      <c r="Q202" s="30"/>
      <c r="R202" s="31"/>
      <c r="S202" s="32"/>
      <c r="T202" s="33"/>
      <c r="U202" s="18" t="str">
        <f t="shared" si="22"/>
        <v/>
      </c>
      <c r="V202" s="28"/>
      <c r="W202" s="51"/>
      <c r="X202" s="52"/>
      <c r="Y202" s="53"/>
      <c r="Z202" s="52"/>
      <c r="AA202" s="53"/>
      <c r="AB202" s="53"/>
      <c r="AC202" s="52"/>
      <c r="AD202" s="53"/>
      <c r="AE202" s="53"/>
      <c r="AF202" s="52"/>
      <c r="AG202" s="53"/>
      <c r="AH202" s="52"/>
      <c r="AI202" s="53"/>
      <c r="AJ202" s="53"/>
      <c r="AK202" s="54"/>
      <c r="AL202" s="52"/>
      <c r="AM202" s="52"/>
      <c r="AN202" s="52"/>
      <c r="AO202" s="52"/>
      <c r="AP202" s="52"/>
      <c r="AQ202" s="55"/>
      <c r="AR202" s="52"/>
      <c r="AS202" s="52"/>
      <c r="AT202" s="52"/>
      <c r="AU202" s="52"/>
      <c r="AV202" s="52"/>
      <c r="AW202" s="56"/>
      <c r="AX202" s="52"/>
      <c r="AY202" s="52"/>
      <c r="AZ202" s="52"/>
      <c r="BA202" s="52"/>
      <c r="BB202" s="52"/>
      <c r="BC202" s="25" t="str">
        <f t="shared" si="23"/>
        <v/>
      </c>
      <c r="BD202" s="25" t="str">
        <f t="shared" si="24"/>
        <v/>
      </c>
      <c r="BE202" s="25" t="str">
        <f t="shared" si="25"/>
        <v/>
      </c>
      <c r="BF202" s="25" t="str">
        <f>IF($U202="","",IFERROR(INDEX(Referències!$F$5:$F$9,MATCH(IF(I202="",$U202,IFERROR(INDEX(Referències!$D$5:$D$9,SUMPRODUCT(MAX((($I$5:$I$504=I202)*($I$5:$I$504&lt;&gt;""))*(IFERROR(MATCH($U$5:$U$504,Referències!$D$5:$D$9,0),0))))),$U202)),Referències!$D$5:$D$9,0)),""))</f>
        <v/>
      </c>
      <c r="BG202" s="25" t="str">
        <f>IF($U202="","",IFERROR(INDEX(Referències!$G$5:$G$9,MATCH(IF(I202="",$U202,IFERROR(INDEX(Referències!$D$5:$D$9,SUMPRODUCT(MAX((($I$5:$I$504=I202)*($I$5:$I$504&lt;&gt;""))*(IFERROR(MATCH($U$5:$U$504,Referències!$D$5:$D$9,0),0))))),$U202)),Referències!$D$5:$D$9,0)),""))</f>
        <v/>
      </c>
      <c r="BH202" s="25" t="str">
        <f>IF($U202="","",IFERROR(INDEX(Referències!$H$5:$H$9,MATCH(IF(I202="",$U202,IFERROR(INDEX(Referències!$D$5:$D$9,SUMPRODUCT(MAX((($I$5:$I$504=I202)*($I$5:$I$504&lt;&gt;""))*(IFERROR(MATCH($U$5:$U$504,Referències!$D$5:$D$9,0),0))))),$U202)),Referències!$D$5:$D$9,0)),""))</f>
        <v/>
      </c>
      <c r="BI202" s="18" t="str">
        <f t="shared" si="26"/>
        <v/>
      </c>
      <c r="BJ202" s="26" t="str">
        <f t="shared" si="27"/>
        <v/>
      </c>
      <c r="BK202" s="52"/>
      <c r="BL202" s="27"/>
    </row>
    <row r="203" spans="1:64" x14ac:dyDescent="0.25">
      <c r="A203" s="27"/>
      <c r="B203" s="27"/>
      <c r="C203" s="27"/>
      <c r="D203" s="27"/>
      <c r="E203" s="53"/>
      <c r="F203" s="28"/>
      <c r="G203" s="27"/>
      <c r="H203" s="52"/>
      <c r="I203" s="28"/>
      <c r="J203" s="27"/>
      <c r="K203" s="28"/>
      <c r="L203" s="28"/>
      <c r="M203" s="28"/>
      <c r="N203" s="52"/>
      <c r="O203" s="18" t="str">
        <f t="shared" si="21"/>
        <v/>
      </c>
      <c r="P203" s="29"/>
      <c r="Q203" s="30"/>
      <c r="R203" s="31"/>
      <c r="S203" s="32"/>
      <c r="T203" s="33"/>
      <c r="U203" s="18" t="str">
        <f t="shared" si="22"/>
        <v/>
      </c>
      <c r="V203" s="28"/>
      <c r="W203" s="51"/>
      <c r="X203" s="52"/>
      <c r="Y203" s="53"/>
      <c r="Z203" s="52"/>
      <c r="AA203" s="53"/>
      <c r="AB203" s="53"/>
      <c r="AC203" s="52"/>
      <c r="AD203" s="53"/>
      <c r="AE203" s="53"/>
      <c r="AF203" s="52"/>
      <c r="AG203" s="53"/>
      <c r="AH203" s="52"/>
      <c r="AI203" s="53"/>
      <c r="AJ203" s="53"/>
      <c r="AK203" s="54"/>
      <c r="AL203" s="52"/>
      <c r="AM203" s="52"/>
      <c r="AN203" s="52"/>
      <c r="AO203" s="52"/>
      <c r="AP203" s="52"/>
      <c r="AQ203" s="55"/>
      <c r="AR203" s="52"/>
      <c r="AS203" s="52"/>
      <c r="AT203" s="52"/>
      <c r="AU203" s="52"/>
      <c r="AV203" s="52"/>
      <c r="AW203" s="56"/>
      <c r="AX203" s="52"/>
      <c r="AY203" s="52"/>
      <c r="AZ203" s="52"/>
      <c r="BA203" s="52"/>
      <c r="BB203" s="52"/>
      <c r="BC203" s="25" t="str">
        <f t="shared" si="23"/>
        <v/>
      </c>
      <c r="BD203" s="25" t="str">
        <f t="shared" si="24"/>
        <v/>
      </c>
      <c r="BE203" s="25" t="str">
        <f t="shared" si="25"/>
        <v/>
      </c>
      <c r="BF203" s="25" t="str">
        <f>IF($U203="","",IFERROR(INDEX(Referències!$F$5:$F$9,MATCH(IF(I203="",$U203,IFERROR(INDEX(Referències!$D$5:$D$9,SUMPRODUCT(MAX((($I$5:$I$504=I203)*($I$5:$I$504&lt;&gt;""))*(IFERROR(MATCH($U$5:$U$504,Referències!$D$5:$D$9,0),0))))),$U203)),Referències!$D$5:$D$9,0)),""))</f>
        <v/>
      </c>
      <c r="BG203" s="25" t="str">
        <f>IF($U203="","",IFERROR(INDEX(Referències!$G$5:$G$9,MATCH(IF(I203="",$U203,IFERROR(INDEX(Referències!$D$5:$D$9,SUMPRODUCT(MAX((($I$5:$I$504=I203)*($I$5:$I$504&lt;&gt;""))*(IFERROR(MATCH($U$5:$U$504,Referències!$D$5:$D$9,0),0))))),$U203)),Referències!$D$5:$D$9,0)),""))</f>
        <v/>
      </c>
      <c r="BH203" s="25" t="str">
        <f>IF($U203="","",IFERROR(INDEX(Referències!$H$5:$H$9,MATCH(IF(I203="",$U203,IFERROR(INDEX(Referències!$D$5:$D$9,SUMPRODUCT(MAX((($I$5:$I$504=I203)*($I$5:$I$504&lt;&gt;""))*(IFERROR(MATCH($U$5:$U$504,Referències!$D$5:$D$9,0),0))))),$U203)),Referències!$D$5:$D$9,0)),""))</f>
        <v/>
      </c>
      <c r="BI203" s="18" t="str">
        <f t="shared" si="26"/>
        <v/>
      </c>
      <c r="BJ203" s="26" t="str">
        <f t="shared" si="27"/>
        <v/>
      </c>
      <c r="BK203" s="52"/>
      <c r="BL203" s="27"/>
    </row>
    <row r="204" spans="1:64" x14ac:dyDescent="0.25">
      <c r="A204" s="27"/>
      <c r="B204" s="27"/>
      <c r="C204" s="27"/>
      <c r="D204" s="27"/>
      <c r="E204" s="53"/>
      <c r="F204" s="28"/>
      <c r="G204" s="27"/>
      <c r="H204" s="52"/>
      <c r="I204" s="28"/>
      <c r="J204" s="27"/>
      <c r="K204" s="28"/>
      <c r="L204" s="28"/>
      <c r="M204" s="28"/>
      <c r="N204" s="52"/>
      <c r="O204" s="18" t="str">
        <f t="shared" si="21"/>
        <v/>
      </c>
      <c r="P204" s="29"/>
      <c r="Q204" s="30"/>
      <c r="R204" s="31"/>
      <c r="S204" s="32"/>
      <c r="T204" s="33"/>
      <c r="U204" s="18" t="str">
        <f t="shared" si="22"/>
        <v/>
      </c>
      <c r="V204" s="28"/>
      <c r="W204" s="51"/>
      <c r="X204" s="52"/>
      <c r="Y204" s="53"/>
      <c r="Z204" s="52"/>
      <c r="AA204" s="53"/>
      <c r="AB204" s="53"/>
      <c r="AC204" s="52"/>
      <c r="AD204" s="53"/>
      <c r="AE204" s="53"/>
      <c r="AF204" s="52"/>
      <c r="AG204" s="53"/>
      <c r="AH204" s="52"/>
      <c r="AI204" s="53"/>
      <c r="AJ204" s="53"/>
      <c r="AK204" s="54"/>
      <c r="AL204" s="52"/>
      <c r="AM204" s="52"/>
      <c r="AN204" s="52"/>
      <c r="AO204" s="52"/>
      <c r="AP204" s="52"/>
      <c r="AQ204" s="55"/>
      <c r="AR204" s="52"/>
      <c r="AS204" s="52"/>
      <c r="AT204" s="52"/>
      <c r="AU204" s="52"/>
      <c r="AV204" s="52"/>
      <c r="AW204" s="56"/>
      <c r="AX204" s="52"/>
      <c r="AY204" s="52"/>
      <c r="AZ204" s="52"/>
      <c r="BA204" s="52"/>
      <c r="BB204" s="52"/>
      <c r="BC204" s="25" t="str">
        <f t="shared" si="23"/>
        <v/>
      </c>
      <c r="BD204" s="25" t="str">
        <f t="shared" si="24"/>
        <v/>
      </c>
      <c r="BE204" s="25" t="str">
        <f t="shared" si="25"/>
        <v/>
      </c>
      <c r="BF204" s="25" t="str">
        <f>IF($U204="","",IFERROR(INDEX(Referències!$F$5:$F$9,MATCH(IF(I204="",$U204,IFERROR(INDEX(Referències!$D$5:$D$9,SUMPRODUCT(MAX((($I$5:$I$504=I204)*($I$5:$I$504&lt;&gt;""))*(IFERROR(MATCH($U$5:$U$504,Referències!$D$5:$D$9,0),0))))),$U204)),Referències!$D$5:$D$9,0)),""))</f>
        <v/>
      </c>
      <c r="BG204" s="25" t="str">
        <f>IF($U204="","",IFERROR(INDEX(Referències!$G$5:$G$9,MATCH(IF(I204="",$U204,IFERROR(INDEX(Referències!$D$5:$D$9,SUMPRODUCT(MAX((($I$5:$I$504=I204)*($I$5:$I$504&lt;&gt;""))*(IFERROR(MATCH($U$5:$U$504,Referències!$D$5:$D$9,0),0))))),$U204)),Referències!$D$5:$D$9,0)),""))</f>
        <v/>
      </c>
      <c r="BH204" s="25" t="str">
        <f>IF($U204="","",IFERROR(INDEX(Referències!$H$5:$H$9,MATCH(IF(I204="",$U204,IFERROR(INDEX(Referències!$D$5:$D$9,SUMPRODUCT(MAX((($I$5:$I$504=I204)*($I$5:$I$504&lt;&gt;""))*(IFERROR(MATCH($U$5:$U$504,Referències!$D$5:$D$9,0),0))))),$U204)),Referències!$D$5:$D$9,0)),""))</f>
        <v/>
      </c>
      <c r="BI204" s="18" t="str">
        <f t="shared" si="26"/>
        <v/>
      </c>
      <c r="BJ204" s="26" t="str">
        <f t="shared" si="27"/>
        <v/>
      </c>
      <c r="BK204" s="52"/>
      <c r="BL204" s="27"/>
    </row>
    <row r="205" spans="1:64" x14ac:dyDescent="0.25">
      <c r="A205" s="27"/>
      <c r="B205" s="27"/>
      <c r="C205" s="27"/>
      <c r="D205" s="27"/>
      <c r="E205" s="53"/>
      <c r="F205" s="28"/>
      <c r="G205" s="27"/>
      <c r="H205" s="52"/>
      <c r="I205" s="28"/>
      <c r="J205" s="27"/>
      <c r="K205" s="28"/>
      <c r="L205" s="28"/>
      <c r="M205" s="28"/>
      <c r="N205" s="52"/>
      <c r="O205" s="18" t="str">
        <f t="shared" si="21"/>
        <v/>
      </c>
      <c r="P205" s="29"/>
      <c r="Q205" s="30"/>
      <c r="R205" s="31"/>
      <c r="S205" s="32"/>
      <c r="T205" s="33"/>
      <c r="U205" s="18" t="str">
        <f t="shared" si="22"/>
        <v/>
      </c>
      <c r="V205" s="28"/>
      <c r="W205" s="51"/>
      <c r="X205" s="52"/>
      <c r="Y205" s="53"/>
      <c r="Z205" s="52"/>
      <c r="AA205" s="53"/>
      <c r="AB205" s="53"/>
      <c r="AC205" s="52"/>
      <c r="AD205" s="53"/>
      <c r="AE205" s="53"/>
      <c r="AF205" s="52"/>
      <c r="AG205" s="53"/>
      <c r="AH205" s="52"/>
      <c r="AI205" s="53"/>
      <c r="AJ205" s="53"/>
      <c r="AK205" s="54"/>
      <c r="AL205" s="52"/>
      <c r="AM205" s="52"/>
      <c r="AN205" s="52"/>
      <c r="AO205" s="52"/>
      <c r="AP205" s="52"/>
      <c r="AQ205" s="55"/>
      <c r="AR205" s="52"/>
      <c r="AS205" s="52"/>
      <c r="AT205" s="52"/>
      <c r="AU205" s="52"/>
      <c r="AV205" s="52"/>
      <c r="AW205" s="56"/>
      <c r="AX205" s="52"/>
      <c r="AY205" s="52"/>
      <c r="AZ205" s="52"/>
      <c r="BA205" s="52"/>
      <c r="BB205" s="52"/>
      <c r="BC205" s="25" t="str">
        <f t="shared" si="23"/>
        <v/>
      </c>
      <c r="BD205" s="25" t="str">
        <f t="shared" si="24"/>
        <v/>
      </c>
      <c r="BE205" s="25" t="str">
        <f t="shared" si="25"/>
        <v/>
      </c>
      <c r="BF205" s="25" t="str">
        <f>IF($U205="","",IFERROR(INDEX(Referències!$F$5:$F$9,MATCH(IF(I205="",$U205,IFERROR(INDEX(Referències!$D$5:$D$9,SUMPRODUCT(MAX((($I$5:$I$504=I205)*($I$5:$I$504&lt;&gt;""))*(IFERROR(MATCH($U$5:$U$504,Referències!$D$5:$D$9,0),0))))),$U205)),Referències!$D$5:$D$9,0)),""))</f>
        <v/>
      </c>
      <c r="BG205" s="25" t="str">
        <f>IF($U205="","",IFERROR(INDEX(Referències!$G$5:$G$9,MATCH(IF(I205="",$U205,IFERROR(INDEX(Referències!$D$5:$D$9,SUMPRODUCT(MAX((($I$5:$I$504=I205)*($I$5:$I$504&lt;&gt;""))*(IFERROR(MATCH($U$5:$U$504,Referències!$D$5:$D$9,0),0))))),$U205)),Referències!$D$5:$D$9,0)),""))</f>
        <v/>
      </c>
      <c r="BH205" s="25" t="str">
        <f>IF($U205="","",IFERROR(INDEX(Referències!$H$5:$H$9,MATCH(IF(I205="",$U205,IFERROR(INDEX(Referències!$D$5:$D$9,SUMPRODUCT(MAX((($I$5:$I$504=I205)*($I$5:$I$504&lt;&gt;""))*(IFERROR(MATCH($U$5:$U$504,Referències!$D$5:$D$9,0),0))))),$U205)),Referències!$D$5:$D$9,0)),""))</f>
        <v/>
      </c>
      <c r="BI205" s="18" t="str">
        <f t="shared" si="26"/>
        <v/>
      </c>
      <c r="BJ205" s="26" t="str">
        <f t="shared" si="27"/>
        <v/>
      </c>
      <c r="BK205" s="52"/>
      <c r="BL205" s="27"/>
    </row>
    <row r="206" spans="1:64" x14ac:dyDescent="0.25">
      <c r="A206" s="27"/>
      <c r="B206" s="27"/>
      <c r="C206" s="27"/>
      <c r="D206" s="27"/>
      <c r="E206" s="53"/>
      <c r="F206" s="28"/>
      <c r="G206" s="27"/>
      <c r="H206" s="52"/>
      <c r="I206" s="28"/>
      <c r="J206" s="27"/>
      <c r="K206" s="28"/>
      <c r="L206" s="28"/>
      <c r="M206" s="28"/>
      <c r="N206" s="52"/>
      <c r="O206" s="18" t="str">
        <f t="shared" si="21"/>
        <v/>
      </c>
      <c r="P206" s="29"/>
      <c r="Q206" s="30"/>
      <c r="R206" s="31"/>
      <c r="S206" s="32"/>
      <c r="T206" s="33"/>
      <c r="U206" s="18" t="str">
        <f t="shared" si="22"/>
        <v/>
      </c>
      <c r="V206" s="28"/>
      <c r="W206" s="51"/>
      <c r="X206" s="52"/>
      <c r="Y206" s="53"/>
      <c r="Z206" s="52"/>
      <c r="AA206" s="53"/>
      <c r="AB206" s="53"/>
      <c r="AC206" s="52"/>
      <c r="AD206" s="53"/>
      <c r="AE206" s="53"/>
      <c r="AF206" s="52"/>
      <c r="AG206" s="53"/>
      <c r="AH206" s="52"/>
      <c r="AI206" s="53"/>
      <c r="AJ206" s="53"/>
      <c r="AK206" s="54"/>
      <c r="AL206" s="52"/>
      <c r="AM206" s="52"/>
      <c r="AN206" s="52"/>
      <c r="AO206" s="52"/>
      <c r="AP206" s="52"/>
      <c r="AQ206" s="55"/>
      <c r="AR206" s="52"/>
      <c r="AS206" s="52"/>
      <c r="AT206" s="52"/>
      <c r="AU206" s="52"/>
      <c r="AV206" s="52"/>
      <c r="AW206" s="56"/>
      <c r="AX206" s="52"/>
      <c r="AY206" s="52"/>
      <c r="AZ206" s="52"/>
      <c r="BA206" s="52"/>
      <c r="BB206" s="52"/>
      <c r="BC206" s="25" t="str">
        <f t="shared" si="23"/>
        <v/>
      </c>
      <c r="BD206" s="25" t="str">
        <f t="shared" si="24"/>
        <v/>
      </c>
      <c r="BE206" s="25" t="str">
        <f t="shared" si="25"/>
        <v/>
      </c>
      <c r="BF206" s="25" t="str">
        <f>IF($U206="","",IFERROR(INDEX(Referències!$F$5:$F$9,MATCH(IF(I206="",$U206,IFERROR(INDEX(Referències!$D$5:$D$9,SUMPRODUCT(MAX((($I$5:$I$504=I206)*($I$5:$I$504&lt;&gt;""))*(IFERROR(MATCH($U$5:$U$504,Referències!$D$5:$D$9,0),0))))),$U206)),Referències!$D$5:$D$9,0)),""))</f>
        <v/>
      </c>
      <c r="BG206" s="25" t="str">
        <f>IF($U206="","",IFERROR(INDEX(Referències!$G$5:$G$9,MATCH(IF(I206="",$U206,IFERROR(INDEX(Referències!$D$5:$D$9,SUMPRODUCT(MAX((($I$5:$I$504=I206)*($I$5:$I$504&lt;&gt;""))*(IFERROR(MATCH($U$5:$U$504,Referències!$D$5:$D$9,0),0))))),$U206)),Referències!$D$5:$D$9,0)),""))</f>
        <v/>
      </c>
      <c r="BH206" s="25" t="str">
        <f>IF($U206="","",IFERROR(INDEX(Referències!$H$5:$H$9,MATCH(IF(I206="",$U206,IFERROR(INDEX(Referències!$D$5:$D$9,SUMPRODUCT(MAX((($I$5:$I$504=I206)*($I$5:$I$504&lt;&gt;""))*(IFERROR(MATCH($U$5:$U$504,Referències!$D$5:$D$9,0),0))))),$U206)),Referències!$D$5:$D$9,0)),""))</f>
        <v/>
      </c>
      <c r="BI206" s="18" t="str">
        <f t="shared" si="26"/>
        <v/>
      </c>
      <c r="BJ206" s="26" t="str">
        <f t="shared" si="27"/>
        <v/>
      </c>
      <c r="BK206" s="52"/>
      <c r="BL206" s="27"/>
    </row>
    <row r="207" spans="1:64" x14ac:dyDescent="0.25">
      <c r="A207" s="27"/>
      <c r="B207" s="27"/>
      <c r="C207" s="27"/>
      <c r="D207" s="27"/>
      <c r="E207" s="53"/>
      <c r="F207" s="28"/>
      <c r="G207" s="27"/>
      <c r="H207" s="52"/>
      <c r="I207" s="28"/>
      <c r="J207" s="27"/>
      <c r="K207" s="28"/>
      <c r="L207" s="28"/>
      <c r="M207" s="28"/>
      <c r="N207" s="52"/>
      <c r="O207" s="18" t="str">
        <f t="shared" si="21"/>
        <v/>
      </c>
      <c r="P207" s="29"/>
      <c r="Q207" s="30"/>
      <c r="R207" s="31"/>
      <c r="S207" s="32"/>
      <c r="T207" s="33"/>
      <c r="U207" s="18" t="str">
        <f t="shared" si="22"/>
        <v/>
      </c>
      <c r="V207" s="28"/>
      <c r="W207" s="51"/>
      <c r="X207" s="52"/>
      <c r="Y207" s="53"/>
      <c r="Z207" s="52"/>
      <c r="AA207" s="53"/>
      <c r="AB207" s="53"/>
      <c r="AC207" s="52"/>
      <c r="AD207" s="53"/>
      <c r="AE207" s="53"/>
      <c r="AF207" s="52"/>
      <c r="AG207" s="53"/>
      <c r="AH207" s="52"/>
      <c r="AI207" s="53"/>
      <c r="AJ207" s="53"/>
      <c r="AK207" s="54"/>
      <c r="AL207" s="52"/>
      <c r="AM207" s="52"/>
      <c r="AN207" s="52"/>
      <c r="AO207" s="52"/>
      <c r="AP207" s="52"/>
      <c r="AQ207" s="55"/>
      <c r="AR207" s="52"/>
      <c r="AS207" s="52"/>
      <c r="AT207" s="52"/>
      <c r="AU207" s="52"/>
      <c r="AV207" s="52"/>
      <c r="AW207" s="56"/>
      <c r="AX207" s="52"/>
      <c r="AY207" s="52"/>
      <c r="AZ207" s="52"/>
      <c r="BA207" s="52"/>
      <c r="BB207" s="52"/>
      <c r="BC207" s="25" t="str">
        <f t="shared" si="23"/>
        <v/>
      </c>
      <c r="BD207" s="25" t="str">
        <f t="shared" si="24"/>
        <v/>
      </c>
      <c r="BE207" s="25" t="str">
        <f t="shared" si="25"/>
        <v/>
      </c>
      <c r="BF207" s="25" t="str">
        <f>IF($U207="","",IFERROR(INDEX(Referències!$F$5:$F$9,MATCH(IF(I207="",$U207,IFERROR(INDEX(Referències!$D$5:$D$9,SUMPRODUCT(MAX((($I$5:$I$504=I207)*($I$5:$I$504&lt;&gt;""))*(IFERROR(MATCH($U$5:$U$504,Referències!$D$5:$D$9,0),0))))),$U207)),Referències!$D$5:$D$9,0)),""))</f>
        <v/>
      </c>
      <c r="BG207" s="25" t="str">
        <f>IF($U207="","",IFERROR(INDEX(Referències!$G$5:$G$9,MATCH(IF(I207="",$U207,IFERROR(INDEX(Referències!$D$5:$D$9,SUMPRODUCT(MAX((($I$5:$I$504=I207)*($I$5:$I$504&lt;&gt;""))*(IFERROR(MATCH($U$5:$U$504,Referències!$D$5:$D$9,0),0))))),$U207)),Referències!$D$5:$D$9,0)),""))</f>
        <v/>
      </c>
      <c r="BH207" s="25" t="str">
        <f>IF($U207="","",IFERROR(INDEX(Referències!$H$5:$H$9,MATCH(IF(I207="",$U207,IFERROR(INDEX(Referències!$D$5:$D$9,SUMPRODUCT(MAX((($I$5:$I$504=I207)*($I$5:$I$504&lt;&gt;""))*(IFERROR(MATCH($U$5:$U$504,Referències!$D$5:$D$9,0),0))))),$U207)),Referències!$D$5:$D$9,0)),""))</f>
        <v/>
      </c>
      <c r="BI207" s="18" t="str">
        <f t="shared" si="26"/>
        <v/>
      </c>
      <c r="BJ207" s="26" t="str">
        <f t="shared" si="27"/>
        <v/>
      </c>
      <c r="BK207" s="52"/>
      <c r="BL207" s="27"/>
    </row>
    <row r="208" spans="1:64" x14ac:dyDescent="0.25">
      <c r="A208" s="27"/>
      <c r="B208" s="27"/>
      <c r="C208" s="27"/>
      <c r="D208" s="27"/>
      <c r="E208" s="53"/>
      <c r="F208" s="28"/>
      <c r="G208" s="27"/>
      <c r="H208" s="52"/>
      <c r="I208" s="28"/>
      <c r="J208" s="27"/>
      <c r="K208" s="28"/>
      <c r="L208" s="28"/>
      <c r="M208" s="28"/>
      <c r="N208" s="52"/>
      <c r="O208" s="18" t="str">
        <f t="shared" si="21"/>
        <v/>
      </c>
      <c r="P208" s="29"/>
      <c r="Q208" s="30"/>
      <c r="R208" s="31"/>
      <c r="S208" s="32"/>
      <c r="T208" s="33"/>
      <c r="U208" s="18" t="str">
        <f t="shared" si="22"/>
        <v/>
      </c>
      <c r="V208" s="28"/>
      <c r="W208" s="51"/>
      <c r="X208" s="52"/>
      <c r="Y208" s="53"/>
      <c r="Z208" s="52"/>
      <c r="AA208" s="53"/>
      <c r="AB208" s="53"/>
      <c r="AC208" s="52"/>
      <c r="AD208" s="53"/>
      <c r="AE208" s="53"/>
      <c r="AF208" s="52"/>
      <c r="AG208" s="53"/>
      <c r="AH208" s="52"/>
      <c r="AI208" s="53"/>
      <c r="AJ208" s="53"/>
      <c r="AK208" s="54"/>
      <c r="AL208" s="52"/>
      <c r="AM208" s="52"/>
      <c r="AN208" s="52"/>
      <c r="AO208" s="52"/>
      <c r="AP208" s="52"/>
      <c r="AQ208" s="55"/>
      <c r="AR208" s="52"/>
      <c r="AS208" s="52"/>
      <c r="AT208" s="52"/>
      <c r="AU208" s="52"/>
      <c r="AV208" s="52"/>
      <c r="AW208" s="56"/>
      <c r="AX208" s="52"/>
      <c r="AY208" s="52"/>
      <c r="AZ208" s="52"/>
      <c r="BA208" s="52"/>
      <c r="BB208" s="52"/>
      <c r="BC208" s="25" t="str">
        <f t="shared" si="23"/>
        <v/>
      </c>
      <c r="BD208" s="25" t="str">
        <f t="shared" si="24"/>
        <v/>
      </c>
      <c r="BE208" s="25" t="str">
        <f t="shared" si="25"/>
        <v/>
      </c>
      <c r="BF208" s="25" t="str">
        <f>IF($U208="","",IFERROR(INDEX(Referències!$F$5:$F$9,MATCH(IF(I208="",$U208,IFERROR(INDEX(Referències!$D$5:$D$9,SUMPRODUCT(MAX((($I$5:$I$504=I208)*($I$5:$I$504&lt;&gt;""))*(IFERROR(MATCH($U$5:$U$504,Referències!$D$5:$D$9,0),0))))),$U208)),Referències!$D$5:$D$9,0)),""))</f>
        <v/>
      </c>
      <c r="BG208" s="25" t="str">
        <f>IF($U208="","",IFERROR(INDEX(Referències!$G$5:$G$9,MATCH(IF(I208="",$U208,IFERROR(INDEX(Referències!$D$5:$D$9,SUMPRODUCT(MAX((($I$5:$I$504=I208)*($I$5:$I$504&lt;&gt;""))*(IFERROR(MATCH($U$5:$U$504,Referències!$D$5:$D$9,0),0))))),$U208)),Referències!$D$5:$D$9,0)),""))</f>
        <v/>
      </c>
      <c r="BH208" s="25" t="str">
        <f>IF($U208="","",IFERROR(INDEX(Referències!$H$5:$H$9,MATCH(IF(I208="",$U208,IFERROR(INDEX(Referències!$D$5:$D$9,SUMPRODUCT(MAX((($I$5:$I$504=I208)*($I$5:$I$504&lt;&gt;""))*(IFERROR(MATCH($U$5:$U$504,Referències!$D$5:$D$9,0),0))))),$U208)),Referències!$D$5:$D$9,0)),""))</f>
        <v/>
      </c>
      <c r="BI208" s="18" t="str">
        <f t="shared" si="26"/>
        <v/>
      </c>
      <c r="BJ208" s="26" t="str">
        <f t="shared" si="27"/>
        <v/>
      </c>
      <c r="BK208" s="52"/>
      <c r="BL208" s="27"/>
    </row>
    <row r="209" spans="1:64" x14ac:dyDescent="0.25">
      <c r="A209" s="27"/>
      <c r="B209" s="27"/>
      <c r="C209" s="27"/>
      <c r="D209" s="27"/>
      <c r="E209" s="53"/>
      <c r="F209" s="28"/>
      <c r="G209" s="27"/>
      <c r="H209" s="52"/>
      <c r="I209" s="28"/>
      <c r="J209" s="27"/>
      <c r="K209" s="28"/>
      <c r="L209" s="28"/>
      <c r="M209" s="28"/>
      <c r="N209" s="52"/>
      <c r="O209" s="18" t="str">
        <f t="shared" si="21"/>
        <v/>
      </c>
      <c r="P209" s="29"/>
      <c r="Q209" s="30"/>
      <c r="R209" s="31"/>
      <c r="S209" s="32"/>
      <c r="T209" s="33"/>
      <c r="U209" s="18" t="str">
        <f t="shared" si="22"/>
        <v/>
      </c>
      <c r="V209" s="28"/>
      <c r="W209" s="51"/>
      <c r="X209" s="52"/>
      <c r="Y209" s="53"/>
      <c r="Z209" s="52"/>
      <c r="AA209" s="53"/>
      <c r="AB209" s="53"/>
      <c r="AC209" s="52"/>
      <c r="AD209" s="53"/>
      <c r="AE209" s="53"/>
      <c r="AF209" s="52"/>
      <c r="AG209" s="53"/>
      <c r="AH209" s="52"/>
      <c r="AI209" s="53"/>
      <c r="AJ209" s="53"/>
      <c r="AK209" s="54"/>
      <c r="AL209" s="52"/>
      <c r="AM209" s="52"/>
      <c r="AN209" s="52"/>
      <c r="AO209" s="52"/>
      <c r="AP209" s="52"/>
      <c r="AQ209" s="55"/>
      <c r="AR209" s="52"/>
      <c r="AS209" s="52"/>
      <c r="AT209" s="52"/>
      <c r="AU209" s="52"/>
      <c r="AV209" s="52"/>
      <c r="AW209" s="56"/>
      <c r="AX209" s="52"/>
      <c r="AY209" s="52"/>
      <c r="AZ209" s="52"/>
      <c r="BA209" s="52"/>
      <c r="BB209" s="52"/>
      <c r="BC209" s="25" t="str">
        <f t="shared" si="23"/>
        <v/>
      </c>
      <c r="BD209" s="25" t="str">
        <f t="shared" si="24"/>
        <v/>
      </c>
      <c r="BE209" s="25" t="str">
        <f t="shared" si="25"/>
        <v/>
      </c>
      <c r="BF209" s="25" t="str">
        <f>IF($U209="","",IFERROR(INDEX(Referències!$F$5:$F$9,MATCH(IF(I209="",$U209,IFERROR(INDEX(Referències!$D$5:$D$9,SUMPRODUCT(MAX((($I$5:$I$504=I209)*($I$5:$I$504&lt;&gt;""))*(IFERROR(MATCH($U$5:$U$504,Referències!$D$5:$D$9,0),0))))),$U209)),Referències!$D$5:$D$9,0)),""))</f>
        <v/>
      </c>
      <c r="BG209" s="25" t="str">
        <f>IF($U209="","",IFERROR(INDEX(Referències!$G$5:$G$9,MATCH(IF(I209="",$U209,IFERROR(INDEX(Referències!$D$5:$D$9,SUMPRODUCT(MAX((($I$5:$I$504=I209)*($I$5:$I$504&lt;&gt;""))*(IFERROR(MATCH($U$5:$U$504,Referències!$D$5:$D$9,0),0))))),$U209)),Referències!$D$5:$D$9,0)),""))</f>
        <v/>
      </c>
      <c r="BH209" s="25" t="str">
        <f>IF($U209="","",IFERROR(INDEX(Referències!$H$5:$H$9,MATCH(IF(I209="",$U209,IFERROR(INDEX(Referències!$D$5:$D$9,SUMPRODUCT(MAX((($I$5:$I$504=I209)*($I$5:$I$504&lt;&gt;""))*(IFERROR(MATCH($U$5:$U$504,Referències!$D$5:$D$9,0),0))))),$U209)),Referències!$D$5:$D$9,0)),""))</f>
        <v/>
      </c>
      <c r="BI209" s="18" t="str">
        <f t="shared" si="26"/>
        <v/>
      </c>
      <c r="BJ209" s="26" t="str">
        <f t="shared" si="27"/>
        <v/>
      </c>
      <c r="BK209" s="52"/>
      <c r="BL209" s="27"/>
    </row>
    <row r="210" spans="1:64" x14ac:dyDescent="0.25">
      <c r="A210" s="27"/>
      <c r="B210" s="27"/>
      <c r="C210" s="27"/>
      <c r="D210" s="27"/>
      <c r="E210" s="53"/>
      <c r="F210" s="28"/>
      <c r="G210" s="27"/>
      <c r="H210" s="52"/>
      <c r="I210" s="28"/>
      <c r="J210" s="27"/>
      <c r="K210" s="28"/>
      <c r="L210" s="28"/>
      <c r="M210" s="28"/>
      <c r="N210" s="52"/>
      <c r="O210" s="18" t="str">
        <f t="shared" si="21"/>
        <v/>
      </c>
      <c r="P210" s="29"/>
      <c r="Q210" s="30"/>
      <c r="R210" s="31"/>
      <c r="S210" s="32"/>
      <c r="T210" s="33"/>
      <c r="U210" s="18" t="str">
        <f t="shared" si="22"/>
        <v/>
      </c>
      <c r="V210" s="28"/>
      <c r="W210" s="51"/>
      <c r="X210" s="52"/>
      <c r="Y210" s="53"/>
      <c r="Z210" s="52"/>
      <c r="AA210" s="53"/>
      <c r="AB210" s="53"/>
      <c r="AC210" s="52"/>
      <c r="AD210" s="53"/>
      <c r="AE210" s="53"/>
      <c r="AF210" s="52"/>
      <c r="AG210" s="53"/>
      <c r="AH210" s="52"/>
      <c r="AI210" s="53"/>
      <c r="AJ210" s="53"/>
      <c r="AK210" s="54"/>
      <c r="AL210" s="52"/>
      <c r="AM210" s="52"/>
      <c r="AN210" s="52"/>
      <c r="AO210" s="52"/>
      <c r="AP210" s="52"/>
      <c r="AQ210" s="55"/>
      <c r="AR210" s="52"/>
      <c r="AS210" s="52"/>
      <c r="AT210" s="52"/>
      <c r="AU210" s="52"/>
      <c r="AV210" s="52"/>
      <c r="AW210" s="56"/>
      <c r="AX210" s="52"/>
      <c r="AY210" s="52"/>
      <c r="AZ210" s="52"/>
      <c r="BA210" s="52"/>
      <c r="BB210" s="52"/>
      <c r="BC210" s="25" t="str">
        <f t="shared" si="23"/>
        <v/>
      </c>
      <c r="BD210" s="25" t="str">
        <f t="shared" si="24"/>
        <v/>
      </c>
      <c r="BE210" s="25" t="str">
        <f t="shared" si="25"/>
        <v/>
      </c>
      <c r="BF210" s="25" t="str">
        <f>IF($U210="","",IFERROR(INDEX(Referències!$F$5:$F$9,MATCH(IF(I210="",$U210,IFERROR(INDEX(Referències!$D$5:$D$9,SUMPRODUCT(MAX((($I$5:$I$504=I210)*($I$5:$I$504&lt;&gt;""))*(IFERROR(MATCH($U$5:$U$504,Referències!$D$5:$D$9,0),0))))),$U210)),Referències!$D$5:$D$9,0)),""))</f>
        <v/>
      </c>
      <c r="BG210" s="25" t="str">
        <f>IF($U210="","",IFERROR(INDEX(Referències!$G$5:$G$9,MATCH(IF(I210="",$U210,IFERROR(INDEX(Referències!$D$5:$D$9,SUMPRODUCT(MAX((($I$5:$I$504=I210)*($I$5:$I$504&lt;&gt;""))*(IFERROR(MATCH($U$5:$U$504,Referències!$D$5:$D$9,0),0))))),$U210)),Referències!$D$5:$D$9,0)),""))</f>
        <v/>
      </c>
      <c r="BH210" s="25" t="str">
        <f>IF($U210="","",IFERROR(INDEX(Referències!$H$5:$H$9,MATCH(IF(I210="",$U210,IFERROR(INDEX(Referències!$D$5:$D$9,SUMPRODUCT(MAX((($I$5:$I$504=I210)*($I$5:$I$504&lt;&gt;""))*(IFERROR(MATCH($U$5:$U$504,Referències!$D$5:$D$9,0),0))))),$U210)),Referències!$D$5:$D$9,0)),""))</f>
        <v/>
      </c>
      <c r="BI210" s="18" t="str">
        <f t="shared" si="26"/>
        <v/>
      </c>
      <c r="BJ210" s="26" t="str">
        <f t="shared" si="27"/>
        <v/>
      </c>
      <c r="BK210" s="52"/>
      <c r="BL210" s="27"/>
    </row>
    <row r="211" spans="1:64" x14ac:dyDescent="0.25">
      <c r="A211" s="27"/>
      <c r="B211" s="27"/>
      <c r="C211" s="27"/>
      <c r="D211" s="27"/>
      <c r="E211" s="53"/>
      <c r="F211" s="28"/>
      <c r="G211" s="27"/>
      <c r="H211" s="52"/>
      <c r="I211" s="28"/>
      <c r="J211" s="27"/>
      <c r="K211" s="28"/>
      <c r="L211" s="28"/>
      <c r="M211" s="28"/>
      <c r="N211" s="52"/>
      <c r="O211" s="18" t="str">
        <f t="shared" si="21"/>
        <v/>
      </c>
      <c r="P211" s="29"/>
      <c r="Q211" s="30"/>
      <c r="R211" s="31"/>
      <c r="S211" s="32"/>
      <c r="T211" s="33"/>
      <c r="U211" s="18" t="str">
        <f t="shared" si="22"/>
        <v/>
      </c>
      <c r="V211" s="28"/>
      <c r="W211" s="51"/>
      <c r="X211" s="52"/>
      <c r="Y211" s="53"/>
      <c r="Z211" s="52"/>
      <c r="AA211" s="53"/>
      <c r="AB211" s="53"/>
      <c r="AC211" s="52"/>
      <c r="AD211" s="53"/>
      <c r="AE211" s="53"/>
      <c r="AF211" s="52"/>
      <c r="AG211" s="53"/>
      <c r="AH211" s="52"/>
      <c r="AI211" s="53"/>
      <c r="AJ211" s="53"/>
      <c r="AK211" s="54"/>
      <c r="AL211" s="52"/>
      <c r="AM211" s="52"/>
      <c r="AN211" s="52"/>
      <c r="AO211" s="52"/>
      <c r="AP211" s="52"/>
      <c r="AQ211" s="55"/>
      <c r="AR211" s="52"/>
      <c r="AS211" s="52"/>
      <c r="AT211" s="52"/>
      <c r="AU211" s="52"/>
      <c r="AV211" s="52"/>
      <c r="AW211" s="56"/>
      <c r="AX211" s="52"/>
      <c r="AY211" s="52"/>
      <c r="AZ211" s="52"/>
      <c r="BA211" s="52"/>
      <c r="BB211" s="52"/>
      <c r="BC211" s="25" t="str">
        <f t="shared" si="23"/>
        <v/>
      </c>
      <c r="BD211" s="25" t="str">
        <f t="shared" si="24"/>
        <v/>
      </c>
      <c r="BE211" s="25" t="str">
        <f t="shared" si="25"/>
        <v/>
      </c>
      <c r="BF211" s="25" t="str">
        <f>IF($U211="","",IFERROR(INDEX(Referències!$F$5:$F$9,MATCH(IF(I211="",$U211,IFERROR(INDEX(Referències!$D$5:$D$9,SUMPRODUCT(MAX((($I$5:$I$504=I211)*($I$5:$I$504&lt;&gt;""))*(IFERROR(MATCH($U$5:$U$504,Referències!$D$5:$D$9,0),0))))),$U211)),Referències!$D$5:$D$9,0)),""))</f>
        <v/>
      </c>
      <c r="BG211" s="25" t="str">
        <f>IF($U211="","",IFERROR(INDEX(Referències!$G$5:$G$9,MATCH(IF(I211="",$U211,IFERROR(INDEX(Referències!$D$5:$D$9,SUMPRODUCT(MAX((($I$5:$I$504=I211)*($I$5:$I$504&lt;&gt;""))*(IFERROR(MATCH($U$5:$U$504,Referències!$D$5:$D$9,0),0))))),$U211)),Referències!$D$5:$D$9,0)),""))</f>
        <v/>
      </c>
      <c r="BH211" s="25" t="str">
        <f>IF($U211="","",IFERROR(INDEX(Referències!$H$5:$H$9,MATCH(IF(I211="",$U211,IFERROR(INDEX(Referències!$D$5:$D$9,SUMPRODUCT(MAX((($I$5:$I$504=I211)*($I$5:$I$504&lt;&gt;""))*(IFERROR(MATCH($U$5:$U$504,Referències!$D$5:$D$9,0),0))))),$U211)),Referències!$D$5:$D$9,0)),""))</f>
        <v/>
      </c>
      <c r="BI211" s="18" t="str">
        <f t="shared" si="26"/>
        <v/>
      </c>
      <c r="BJ211" s="26" t="str">
        <f t="shared" si="27"/>
        <v/>
      </c>
      <c r="BK211" s="52"/>
      <c r="BL211" s="27"/>
    </row>
    <row r="212" spans="1:64" x14ac:dyDescent="0.25">
      <c r="A212" s="27"/>
      <c r="B212" s="27"/>
      <c r="C212" s="27"/>
      <c r="D212" s="27"/>
      <c r="E212" s="53"/>
      <c r="F212" s="28"/>
      <c r="G212" s="27"/>
      <c r="H212" s="52"/>
      <c r="I212" s="28"/>
      <c r="J212" s="27"/>
      <c r="K212" s="28"/>
      <c r="L212" s="28"/>
      <c r="M212" s="28"/>
      <c r="N212" s="52"/>
      <c r="O212" s="18" t="str">
        <f t="shared" si="21"/>
        <v/>
      </c>
      <c r="P212" s="29"/>
      <c r="Q212" s="30"/>
      <c r="R212" s="31"/>
      <c r="S212" s="32"/>
      <c r="T212" s="33"/>
      <c r="U212" s="18" t="str">
        <f t="shared" si="22"/>
        <v/>
      </c>
      <c r="V212" s="28"/>
      <c r="W212" s="51"/>
      <c r="X212" s="52"/>
      <c r="Y212" s="53"/>
      <c r="Z212" s="52"/>
      <c r="AA212" s="53"/>
      <c r="AB212" s="53"/>
      <c r="AC212" s="52"/>
      <c r="AD212" s="53"/>
      <c r="AE212" s="53"/>
      <c r="AF212" s="52"/>
      <c r="AG212" s="53"/>
      <c r="AH212" s="52"/>
      <c r="AI212" s="53"/>
      <c r="AJ212" s="53"/>
      <c r="AK212" s="54"/>
      <c r="AL212" s="52"/>
      <c r="AM212" s="52"/>
      <c r="AN212" s="52"/>
      <c r="AO212" s="52"/>
      <c r="AP212" s="52"/>
      <c r="AQ212" s="55"/>
      <c r="AR212" s="52"/>
      <c r="AS212" s="52"/>
      <c r="AT212" s="52"/>
      <c r="AU212" s="52"/>
      <c r="AV212" s="52"/>
      <c r="AW212" s="56"/>
      <c r="AX212" s="52"/>
      <c r="AY212" s="52"/>
      <c r="AZ212" s="52"/>
      <c r="BA212" s="52"/>
      <c r="BB212" s="52"/>
      <c r="BC212" s="25" t="str">
        <f t="shared" si="23"/>
        <v/>
      </c>
      <c r="BD212" s="25" t="str">
        <f t="shared" si="24"/>
        <v/>
      </c>
      <c r="BE212" s="25" t="str">
        <f t="shared" si="25"/>
        <v/>
      </c>
      <c r="BF212" s="25" t="str">
        <f>IF($U212="","",IFERROR(INDEX(Referències!$F$5:$F$9,MATCH(IF(I212="",$U212,IFERROR(INDEX(Referències!$D$5:$D$9,SUMPRODUCT(MAX((($I$5:$I$504=I212)*($I$5:$I$504&lt;&gt;""))*(IFERROR(MATCH($U$5:$U$504,Referències!$D$5:$D$9,0),0))))),$U212)),Referències!$D$5:$D$9,0)),""))</f>
        <v/>
      </c>
      <c r="BG212" s="25" t="str">
        <f>IF($U212="","",IFERROR(INDEX(Referències!$G$5:$G$9,MATCH(IF(I212="",$U212,IFERROR(INDEX(Referències!$D$5:$D$9,SUMPRODUCT(MAX((($I$5:$I$504=I212)*($I$5:$I$504&lt;&gt;""))*(IFERROR(MATCH($U$5:$U$504,Referències!$D$5:$D$9,0),0))))),$U212)),Referències!$D$5:$D$9,0)),""))</f>
        <v/>
      </c>
      <c r="BH212" s="25" t="str">
        <f>IF($U212="","",IFERROR(INDEX(Referències!$H$5:$H$9,MATCH(IF(I212="",$U212,IFERROR(INDEX(Referències!$D$5:$D$9,SUMPRODUCT(MAX((($I$5:$I$504=I212)*($I$5:$I$504&lt;&gt;""))*(IFERROR(MATCH($U$5:$U$504,Referències!$D$5:$D$9,0),0))))),$U212)),Referències!$D$5:$D$9,0)),""))</f>
        <v/>
      </c>
      <c r="BI212" s="18" t="str">
        <f t="shared" si="26"/>
        <v/>
      </c>
      <c r="BJ212" s="26" t="str">
        <f t="shared" si="27"/>
        <v/>
      </c>
      <c r="BK212" s="52"/>
      <c r="BL212" s="27"/>
    </row>
    <row r="213" spans="1:64" x14ac:dyDescent="0.25">
      <c r="A213" s="27"/>
      <c r="B213" s="27"/>
      <c r="C213" s="27"/>
      <c r="D213" s="27"/>
      <c r="E213" s="53"/>
      <c r="F213" s="28"/>
      <c r="G213" s="27"/>
      <c r="H213" s="52"/>
      <c r="I213" s="28"/>
      <c r="J213" s="27"/>
      <c r="K213" s="28"/>
      <c r="L213" s="28"/>
      <c r="M213" s="28"/>
      <c r="N213" s="52"/>
      <c r="O213" s="18" t="str">
        <f t="shared" si="21"/>
        <v/>
      </c>
      <c r="P213" s="29"/>
      <c r="Q213" s="30"/>
      <c r="R213" s="31"/>
      <c r="S213" s="32"/>
      <c r="T213" s="33"/>
      <c r="U213" s="18" t="str">
        <f t="shared" si="22"/>
        <v/>
      </c>
      <c r="V213" s="28"/>
      <c r="W213" s="51"/>
      <c r="X213" s="52"/>
      <c r="Y213" s="53"/>
      <c r="Z213" s="52"/>
      <c r="AA213" s="53"/>
      <c r="AB213" s="53"/>
      <c r="AC213" s="52"/>
      <c r="AD213" s="53"/>
      <c r="AE213" s="53"/>
      <c r="AF213" s="52"/>
      <c r="AG213" s="53"/>
      <c r="AH213" s="52"/>
      <c r="AI213" s="53"/>
      <c r="AJ213" s="53"/>
      <c r="AK213" s="54"/>
      <c r="AL213" s="52"/>
      <c r="AM213" s="52"/>
      <c r="AN213" s="52"/>
      <c r="AO213" s="52"/>
      <c r="AP213" s="52"/>
      <c r="AQ213" s="55"/>
      <c r="AR213" s="52"/>
      <c r="AS213" s="52"/>
      <c r="AT213" s="52"/>
      <c r="AU213" s="52"/>
      <c r="AV213" s="52"/>
      <c r="AW213" s="56"/>
      <c r="AX213" s="52"/>
      <c r="AY213" s="52"/>
      <c r="AZ213" s="52"/>
      <c r="BA213" s="52"/>
      <c r="BB213" s="52"/>
      <c r="BC213" s="25" t="str">
        <f t="shared" si="23"/>
        <v/>
      </c>
      <c r="BD213" s="25" t="str">
        <f t="shared" si="24"/>
        <v/>
      </c>
      <c r="BE213" s="25" t="str">
        <f t="shared" si="25"/>
        <v/>
      </c>
      <c r="BF213" s="25" t="str">
        <f>IF($U213="","",IFERROR(INDEX(Referències!$F$5:$F$9,MATCH(IF(I213="",$U213,IFERROR(INDEX(Referències!$D$5:$D$9,SUMPRODUCT(MAX((($I$5:$I$504=I213)*($I$5:$I$504&lt;&gt;""))*(IFERROR(MATCH($U$5:$U$504,Referències!$D$5:$D$9,0),0))))),$U213)),Referències!$D$5:$D$9,0)),""))</f>
        <v/>
      </c>
      <c r="BG213" s="25" t="str">
        <f>IF($U213="","",IFERROR(INDEX(Referències!$G$5:$G$9,MATCH(IF(I213="",$U213,IFERROR(INDEX(Referències!$D$5:$D$9,SUMPRODUCT(MAX((($I$5:$I$504=I213)*($I$5:$I$504&lt;&gt;""))*(IFERROR(MATCH($U$5:$U$504,Referències!$D$5:$D$9,0),0))))),$U213)),Referències!$D$5:$D$9,0)),""))</f>
        <v/>
      </c>
      <c r="BH213" s="25" t="str">
        <f>IF($U213="","",IFERROR(INDEX(Referències!$H$5:$H$9,MATCH(IF(I213="",$U213,IFERROR(INDEX(Referències!$D$5:$D$9,SUMPRODUCT(MAX((($I$5:$I$504=I213)*($I$5:$I$504&lt;&gt;""))*(IFERROR(MATCH($U$5:$U$504,Referències!$D$5:$D$9,0),0))))),$U213)),Referències!$D$5:$D$9,0)),""))</f>
        <v/>
      </c>
      <c r="BI213" s="18" t="str">
        <f t="shared" si="26"/>
        <v/>
      </c>
      <c r="BJ213" s="26" t="str">
        <f t="shared" si="27"/>
        <v/>
      </c>
      <c r="BK213" s="52"/>
      <c r="BL213" s="27"/>
    </row>
    <row r="214" spans="1:64" x14ac:dyDescent="0.25">
      <c r="A214" s="27"/>
      <c r="B214" s="27"/>
      <c r="C214" s="27"/>
      <c r="D214" s="27"/>
      <c r="E214" s="53"/>
      <c r="F214" s="28"/>
      <c r="G214" s="27"/>
      <c r="H214" s="52"/>
      <c r="I214" s="28"/>
      <c r="J214" s="27"/>
      <c r="K214" s="28"/>
      <c r="L214" s="28"/>
      <c r="M214" s="28"/>
      <c r="N214" s="52"/>
      <c r="O214" s="18" t="str">
        <f t="shared" si="21"/>
        <v/>
      </c>
      <c r="P214" s="29"/>
      <c r="Q214" s="30"/>
      <c r="R214" s="31"/>
      <c r="S214" s="32"/>
      <c r="T214" s="33"/>
      <c r="U214" s="18" t="str">
        <f t="shared" si="22"/>
        <v/>
      </c>
      <c r="V214" s="28"/>
      <c r="W214" s="51"/>
      <c r="X214" s="52"/>
      <c r="Y214" s="53"/>
      <c r="Z214" s="52"/>
      <c r="AA214" s="53"/>
      <c r="AB214" s="53"/>
      <c r="AC214" s="52"/>
      <c r="AD214" s="53"/>
      <c r="AE214" s="53"/>
      <c r="AF214" s="52"/>
      <c r="AG214" s="53"/>
      <c r="AH214" s="52"/>
      <c r="AI214" s="53"/>
      <c r="AJ214" s="53"/>
      <c r="AK214" s="54"/>
      <c r="AL214" s="52"/>
      <c r="AM214" s="52"/>
      <c r="AN214" s="52"/>
      <c r="AO214" s="52"/>
      <c r="AP214" s="52"/>
      <c r="AQ214" s="55"/>
      <c r="AR214" s="52"/>
      <c r="AS214" s="52"/>
      <c r="AT214" s="52"/>
      <c r="AU214" s="52"/>
      <c r="AV214" s="52"/>
      <c r="AW214" s="56"/>
      <c r="AX214" s="52"/>
      <c r="AY214" s="52"/>
      <c r="AZ214" s="52"/>
      <c r="BA214" s="52"/>
      <c r="BB214" s="52"/>
      <c r="BC214" s="25" t="str">
        <f t="shared" si="23"/>
        <v/>
      </c>
      <c r="BD214" s="25" t="str">
        <f t="shared" si="24"/>
        <v/>
      </c>
      <c r="BE214" s="25" t="str">
        <f t="shared" si="25"/>
        <v/>
      </c>
      <c r="BF214" s="25" t="str">
        <f>IF($U214="","",IFERROR(INDEX(Referències!$F$5:$F$9,MATCH(IF(I214="",$U214,IFERROR(INDEX(Referències!$D$5:$D$9,SUMPRODUCT(MAX((($I$5:$I$504=I214)*($I$5:$I$504&lt;&gt;""))*(IFERROR(MATCH($U$5:$U$504,Referències!$D$5:$D$9,0),0))))),$U214)),Referències!$D$5:$D$9,0)),""))</f>
        <v/>
      </c>
      <c r="BG214" s="25" t="str">
        <f>IF($U214="","",IFERROR(INDEX(Referències!$G$5:$G$9,MATCH(IF(I214="",$U214,IFERROR(INDEX(Referències!$D$5:$D$9,SUMPRODUCT(MAX((($I$5:$I$504=I214)*($I$5:$I$504&lt;&gt;""))*(IFERROR(MATCH($U$5:$U$504,Referències!$D$5:$D$9,0),0))))),$U214)),Referències!$D$5:$D$9,0)),""))</f>
        <v/>
      </c>
      <c r="BH214" s="25" t="str">
        <f>IF($U214="","",IFERROR(INDEX(Referències!$H$5:$H$9,MATCH(IF(I214="",$U214,IFERROR(INDEX(Referències!$D$5:$D$9,SUMPRODUCT(MAX((($I$5:$I$504=I214)*($I$5:$I$504&lt;&gt;""))*(IFERROR(MATCH($U$5:$U$504,Referències!$D$5:$D$9,0),0))))),$U214)),Referències!$D$5:$D$9,0)),""))</f>
        <v/>
      </c>
      <c r="BI214" s="18" t="str">
        <f t="shared" si="26"/>
        <v/>
      </c>
      <c r="BJ214" s="26" t="str">
        <f t="shared" si="27"/>
        <v/>
      </c>
      <c r="BK214" s="52"/>
      <c r="BL214" s="27"/>
    </row>
    <row r="215" spans="1:64" x14ac:dyDescent="0.25">
      <c r="A215" s="27"/>
      <c r="B215" s="27"/>
      <c r="C215" s="27"/>
      <c r="D215" s="27"/>
      <c r="E215" s="53"/>
      <c r="F215" s="28"/>
      <c r="G215" s="27"/>
      <c r="H215" s="52"/>
      <c r="I215" s="28"/>
      <c r="J215" s="27"/>
      <c r="K215" s="28"/>
      <c r="L215" s="28"/>
      <c r="M215" s="28"/>
      <c r="N215" s="52"/>
      <c r="O215" s="18" t="str">
        <f t="shared" si="21"/>
        <v/>
      </c>
      <c r="P215" s="29"/>
      <c r="Q215" s="30"/>
      <c r="R215" s="31"/>
      <c r="S215" s="32"/>
      <c r="T215" s="33"/>
      <c r="U215" s="18" t="str">
        <f t="shared" si="22"/>
        <v/>
      </c>
      <c r="V215" s="28"/>
      <c r="W215" s="51"/>
      <c r="X215" s="52"/>
      <c r="Y215" s="53"/>
      <c r="Z215" s="52"/>
      <c r="AA215" s="53"/>
      <c r="AB215" s="53"/>
      <c r="AC215" s="52"/>
      <c r="AD215" s="53"/>
      <c r="AE215" s="53"/>
      <c r="AF215" s="52"/>
      <c r="AG215" s="53"/>
      <c r="AH215" s="52"/>
      <c r="AI215" s="53"/>
      <c r="AJ215" s="53"/>
      <c r="AK215" s="54"/>
      <c r="AL215" s="52"/>
      <c r="AM215" s="52"/>
      <c r="AN215" s="52"/>
      <c r="AO215" s="52"/>
      <c r="AP215" s="52"/>
      <c r="AQ215" s="55"/>
      <c r="AR215" s="52"/>
      <c r="AS215" s="52"/>
      <c r="AT215" s="52"/>
      <c r="AU215" s="52"/>
      <c r="AV215" s="52"/>
      <c r="AW215" s="56"/>
      <c r="AX215" s="52"/>
      <c r="AY215" s="52"/>
      <c r="AZ215" s="52"/>
      <c r="BA215" s="52"/>
      <c r="BB215" s="52"/>
      <c r="BC215" s="25" t="str">
        <f t="shared" si="23"/>
        <v/>
      </c>
      <c r="BD215" s="25" t="str">
        <f t="shared" si="24"/>
        <v/>
      </c>
      <c r="BE215" s="25" t="str">
        <f t="shared" si="25"/>
        <v/>
      </c>
      <c r="BF215" s="25" t="str">
        <f>IF($U215="","",IFERROR(INDEX(Referències!$F$5:$F$9,MATCH(IF(I215="",$U215,IFERROR(INDEX(Referències!$D$5:$D$9,SUMPRODUCT(MAX((($I$5:$I$504=I215)*($I$5:$I$504&lt;&gt;""))*(IFERROR(MATCH($U$5:$U$504,Referències!$D$5:$D$9,0),0))))),$U215)),Referències!$D$5:$D$9,0)),""))</f>
        <v/>
      </c>
      <c r="BG215" s="25" t="str">
        <f>IF($U215="","",IFERROR(INDEX(Referències!$G$5:$G$9,MATCH(IF(I215="",$U215,IFERROR(INDEX(Referències!$D$5:$D$9,SUMPRODUCT(MAX((($I$5:$I$504=I215)*($I$5:$I$504&lt;&gt;""))*(IFERROR(MATCH($U$5:$U$504,Referències!$D$5:$D$9,0),0))))),$U215)),Referències!$D$5:$D$9,0)),""))</f>
        <v/>
      </c>
      <c r="BH215" s="25" t="str">
        <f>IF($U215="","",IFERROR(INDEX(Referències!$H$5:$H$9,MATCH(IF(I215="",$U215,IFERROR(INDEX(Referències!$D$5:$D$9,SUMPRODUCT(MAX((($I$5:$I$504=I215)*($I$5:$I$504&lt;&gt;""))*(IFERROR(MATCH($U$5:$U$504,Referències!$D$5:$D$9,0),0))))),$U215)),Referències!$D$5:$D$9,0)),""))</f>
        <v/>
      </c>
      <c r="BI215" s="18" t="str">
        <f t="shared" si="26"/>
        <v/>
      </c>
      <c r="BJ215" s="26" t="str">
        <f t="shared" si="27"/>
        <v/>
      </c>
      <c r="BK215" s="52"/>
      <c r="BL215" s="27"/>
    </row>
    <row r="216" spans="1:64" x14ac:dyDescent="0.25">
      <c r="A216" s="27"/>
      <c r="B216" s="27"/>
      <c r="C216" s="27"/>
      <c r="D216" s="27"/>
      <c r="E216" s="53"/>
      <c r="F216" s="28"/>
      <c r="G216" s="27"/>
      <c r="H216" s="52"/>
      <c r="I216" s="28"/>
      <c r="J216" s="27"/>
      <c r="K216" s="28"/>
      <c r="L216" s="28"/>
      <c r="M216" s="28"/>
      <c r="N216" s="52"/>
      <c r="O216" s="18" t="str">
        <f t="shared" si="21"/>
        <v/>
      </c>
      <c r="P216" s="29"/>
      <c r="Q216" s="30"/>
      <c r="R216" s="31"/>
      <c r="S216" s="32"/>
      <c r="T216" s="33"/>
      <c r="U216" s="18" t="str">
        <f t="shared" si="22"/>
        <v/>
      </c>
      <c r="V216" s="28"/>
      <c r="W216" s="51"/>
      <c r="X216" s="52"/>
      <c r="Y216" s="53"/>
      <c r="Z216" s="52"/>
      <c r="AA216" s="53"/>
      <c r="AB216" s="53"/>
      <c r="AC216" s="52"/>
      <c r="AD216" s="53"/>
      <c r="AE216" s="53"/>
      <c r="AF216" s="52"/>
      <c r="AG216" s="53"/>
      <c r="AH216" s="52"/>
      <c r="AI216" s="53"/>
      <c r="AJ216" s="53"/>
      <c r="AK216" s="54"/>
      <c r="AL216" s="52"/>
      <c r="AM216" s="52"/>
      <c r="AN216" s="52"/>
      <c r="AO216" s="52"/>
      <c r="AP216" s="52"/>
      <c r="AQ216" s="55"/>
      <c r="AR216" s="52"/>
      <c r="AS216" s="52"/>
      <c r="AT216" s="52"/>
      <c r="AU216" s="52"/>
      <c r="AV216" s="52"/>
      <c r="AW216" s="56"/>
      <c r="AX216" s="52"/>
      <c r="AY216" s="52"/>
      <c r="AZ216" s="52"/>
      <c r="BA216" s="52"/>
      <c r="BB216" s="52"/>
      <c r="BC216" s="25" t="str">
        <f t="shared" si="23"/>
        <v/>
      </c>
      <c r="BD216" s="25" t="str">
        <f t="shared" si="24"/>
        <v/>
      </c>
      <c r="BE216" s="25" t="str">
        <f t="shared" si="25"/>
        <v/>
      </c>
      <c r="BF216" s="25" t="str">
        <f>IF($U216="","",IFERROR(INDEX(Referències!$F$5:$F$9,MATCH(IF(I216="",$U216,IFERROR(INDEX(Referències!$D$5:$D$9,SUMPRODUCT(MAX((($I$5:$I$504=I216)*($I$5:$I$504&lt;&gt;""))*(IFERROR(MATCH($U$5:$U$504,Referències!$D$5:$D$9,0),0))))),$U216)),Referències!$D$5:$D$9,0)),""))</f>
        <v/>
      </c>
      <c r="BG216" s="25" t="str">
        <f>IF($U216="","",IFERROR(INDEX(Referències!$G$5:$G$9,MATCH(IF(I216="",$U216,IFERROR(INDEX(Referències!$D$5:$D$9,SUMPRODUCT(MAX((($I$5:$I$504=I216)*($I$5:$I$504&lt;&gt;""))*(IFERROR(MATCH($U$5:$U$504,Referències!$D$5:$D$9,0),0))))),$U216)),Referències!$D$5:$D$9,0)),""))</f>
        <v/>
      </c>
      <c r="BH216" s="25" t="str">
        <f>IF($U216="","",IFERROR(INDEX(Referències!$H$5:$H$9,MATCH(IF(I216="",$U216,IFERROR(INDEX(Referències!$D$5:$D$9,SUMPRODUCT(MAX((($I$5:$I$504=I216)*($I$5:$I$504&lt;&gt;""))*(IFERROR(MATCH($U$5:$U$504,Referències!$D$5:$D$9,0),0))))),$U216)),Referències!$D$5:$D$9,0)),""))</f>
        <v/>
      </c>
      <c r="BI216" s="18" t="str">
        <f t="shared" si="26"/>
        <v/>
      </c>
      <c r="BJ216" s="26" t="str">
        <f t="shared" si="27"/>
        <v/>
      </c>
      <c r="BK216" s="52"/>
      <c r="BL216" s="27"/>
    </row>
    <row r="217" spans="1:64" x14ac:dyDescent="0.25">
      <c r="A217" s="27"/>
      <c r="B217" s="27"/>
      <c r="C217" s="27"/>
      <c r="D217" s="27"/>
      <c r="E217" s="53"/>
      <c r="F217" s="28"/>
      <c r="G217" s="27"/>
      <c r="H217" s="52"/>
      <c r="I217" s="28"/>
      <c r="J217" s="27"/>
      <c r="K217" s="28"/>
      <c r="L217" s="28"/>
      <c r="M217" s="28"/>
      <c r="N217" s="52"/>
      <c r="O217" s="18" t="str">
        <f t="shared" si="21"/>
        <v/>
      </c>
      <c r="P217" s="29"/>
      <c r="Q217" s="30"/>
      <c r="R217" s="31"/>
      <c r="S217" s="32"/>
      <c r="T217" s="33"/>
      <c r="U217" s="18" t="str">
        <f t="shared" si="22"/>
        <v/>
      </c>
      <c r="V217" s="28"/>
      <c r="W217" s="51"/>
      <c r="X217" s="52"/>
      <c r="Y217" s="53"/>
      <c r="Z217" s="52"/>
      <c r="AA217" s="53"/>
      <c r="AB217" s="53"/>
      <c r="AC217" s="52"/>
      <c r="AD217" s="53"/>
      <c r="AE217" s="53"/>
      <c r="AF217" s="52"/>
      <c r="AG217" s="53"/>
      <c r="AH217" s="52"/>
      <c r="AI217" s="53"/>
      <c r="AJ217" s="53"/>
      <c r="AK217" s="54"/>
      <c r="AL217" s="52"/>
      <c r="AM217" s="52"/>
      <c r="AN217" s="52"/>
      <c r="AO217" s="52"/>
      <c r="AP217" s="52"/>
      <c r="AQ217" s="55"/>
      <c r="AR217" s="52"/>
      <c r="AS217" s="52"/>
      <c r="AT217" s="52"/>
      <c r="AU217" s="52"/>
      <c r="AV217" s="52"/>
      <c r="AW217" s="56"/>
      <c r="AX217" s="52"/>
      <c r="AY217" s="52"/>
      <c r="AZ217" s="52"/>
      <c r="BA217" s="52"/>
      <c r="BB217" s="52"/>
      <c r="BC217" s="25" t="str">
        <f t="shared" si="23"/>
        <v/>
      </c>
      <c r="BD217" s="25" t="str">
        <f t="shared" si="24"/>
        <v/>
      </c>
      <c r="BE217" s="25" t="str">
        <f t="shared" si="25"/>
        <v/>
      </c>
      <c r="BF217" s="25" t="str">
        <f>IF($U217="","",IFERROR(INDEX(Referències!$F$5:$F$9,MATCH(IF(I217="",$U217,IFERROR(INDEX(Referències!$D$5:$D$9,SUMPRODUCT(MAX((($I$5:$I$504=I217)*($I$5:$I$504&lt;&gt;""))*(IFERROR(MATCH($U$5:$U$504,Referències!$D$5:$D$9,0),0))))),$U217)),Referències!$D$5:$D$9,0)),""))</f>
        <v/>
      </c>
      <c r="BG217" s="25" t="str">
        <f>IF($U217="","",IFERROR(INDEX(Referències!$G$5:$G$9,MATCH(IF(I217="",$U217,IFERROR(INDEX(Referències!$D$5:$D$9,SUMPRODUCT(MAX((($I$5:$I$504=I217)*($I$5:$I$504&lt;&gt;""))*(IFERROR(MATCH($U$5:$U$504,Referències!$D$5:$D$9,0),0))))),$U217)),Referències!$D$5:$D$9,0)),""))</f>
        <v/>
      </c>
      <c r="BH217" s="25" t="str">
        <f>IF($U217="","",IFERROR(INDEX(Referències!$H$5:$H$9,MATCH(IF(I217="",$U217,IFERROR(INDEX(Referències!$D$5:$D$9,SUMPRODUCT(MAX((($I$5:$I$504=I217)*($I$5:$I$504&lt;&gt;""))*(IFERROR(MATCH($U$5:$U$504,Referències!$D$5:$D$9,0),0))))),$U217)),Referències!$D$5:$D$9,0)),""))</f>
        <v/>
      </c>
      <c r="BI217" s="18" t="str">
        <f t="shared" si="26"/>
        <v/>
      </c>
      <c r="BJ217" s="26" t="str">
        <f t="shared" si="27"/>
        <v/>
      </c>
      <c r="BK217" s="52"/>
      <c r="BL217" s="27"/>
    </row>
    <row r="218" spans="1:64" x14ac:dyDescent="0.25">
      <c r="A218" s="27"/>
      <c r="B218" s="27"/>
      <c r="C218" s="27"/>
      <c r="D218" s="27"/>
      <c r="E218" s="53"/>
      <c r="F218" s="28"/>
      <c r="G218" s="27"/>
      <c r="H218" s="52"/>
      <c r="I218" s="28"/>
      <c r="J218" s="27"/>
      <c r="K218" s="28"/>
      <c r="L218" s="28"/>
      <c r="M218" s="28"/>
      <c r="N218" s="52"/>
      <c r="O218" s="18" t="str">
        <f t="shared" si="21"/>
        <v/>
      </c>
      <c r="P218" s="29"/>
      <c r="Q218" s="30"/>
      <c r="R218" s="31"/>
      <c r="S218" s="32"/>
      <c r="T218" s="33"/>
      <c r="U218" s="18" t="str">
        <f t="shared" si="22"/>
        <v/>
      </c>
      <c r="V218" s="28"/>
      <c r="W218" s="51"/>
      <c r="X218" s="52"/>
      <c r="Y218" s="53"/>
      <c r="Z218" s="52"/>
      <c r="AA218" s="53"/>
      <c r="AB218" s="53"/>
      <c r="AC218" s="52"/>
      <c r="AD218" s="53"/>
      <c r="AE218" s="53"/>
      <c r="AF218" s="52"/>
      <c r="AG218" s="53"/>
      <c r="AH218" s="52"/>
      <c r="AI218" s="53"/>
      <c r="AJ218" s="53"/>
      <c r="AK218" s="54"/>
      <c r="AL218" s="52"/>
      <c r="AM218" s="52"/>
      <c r="AN218" s="52"/>
      <c r="AO218" s="52"/>
      <c r="AP218" s="52"/>
      <c r="AQ218" s="55"/>
      <c r="AR218" s="52"/>
      <c r="AS218" s="52"/>
      <c r="AT218" s="52"/>
      <c r="AU218" s="52"/>
      <c r="AV218" s="52"/>
      <c r="AW218" s="56"/>
      <c r="AX218" s="52"/>
      <c r="AY218" s="52"/>
      <c r="AZ218" s="52"/>
      <c r="BA218" s="52"/>
      <c r="BB218" s="52"/>
      <c r="BC218" s="25" t="str">
        <f t="shared" si="23"/>
        <v/>
      </c>
      <c r="BD218" s="25" t="str">
        <f t="shared" si="24"/>
        <v/>
      </c>
      <c r="BE218" s="25" t="str">
        <f t="shared" si="25"/>
        <v/>
      </c>
      <c r="BF218" s="25" t="str">
        <f>IF($U218="","",IFERROR(INDEX(Referències!$F$5:$F$9,MATCH(IF(I218="",$U218,IFERROR(INDEX(Referències!$D$5:$D$9,SUMPRODUCT(MAX((($I$5:$I$504=I218)*($I$5:$I$504&lt;&gt;""))*(IFERROR(MATCH($U$5:$U$504,Referències!$D$5:$D$9,0),0))))),$U218)),Referències!$D$5:$D$9,0)),""))</f>
        <v/>
      </c>
      <c r="BG218" s="25" t="str">
        <f>IF($U218="","",IFERROR(INDEX(Referències!$G$5:$G$9,MATCH(IF(I218="",$U218,IFERROR(INDEX(Referències!$D$5:$D$9,SUMPRODUCT(MAX((($I$5:$I$504=I218)*($I$5:$I$504&lt;&gt;""))*(IFERROR(MATCH($U$5:$U$504,Referències!$D$5:$D$9,0),0))))),$U218)),Referències!$D$5:$D$9,0)),""))</f>
        <v/>
      </c>
      <c r="BH218" s="25" t="str">
        <f>IF($U218="","",IFERROR(INDEX(Referències!$H$5:$H$9,MATCH(IF(I218="",$U218,IFERROR(INDEX(Referències!$D$5:$D$9,SUMPRODUCT(MAX((($I$5:$I$504=I218)*($I$5:$I$504&lt;&gt;""))*(IFERROR(MATCH($U$5:$U$504,Referències!$D$5:$D$9,0),0))))),$U218)),Referències!$D$5:$D$9,0)),""))</f>
        <v/>
      </c>
      <c r="BI218" s="18" t="str">
        <f t="shared" si="26"/>
        <v/>
      </c>
      <c r="BJ218" s="26" t="str">
        <f t="shared" si="27"/>
        <v/>
      </c>
      <c r="BK218" s="52"/>
      <c r="BL218" s="27"/>
    </row>
    <row r="219" spans="1:64" x14ac:dyDescent="0.25">
      <c r="A219" s="27"/>
      <c r="B219" s="27"/>
      <c r="C219" s="27"/>
      <c r="D219" s="27"/>
      <c r="E219" s="53"/>
      <c r="F219" s="28"/>
      <c r="G219" s="27"/>
      <c r="H219" s="52"/>
      <c r="I219" s="28"/>
      <c r="J219" s="27"/>
      <c r="K219" s="28"/>
      <c r="L219" s="28"/>
      <c r="M219" s="28"/>
      <c r="N219" s="52"/>
      <c r="O219" s="18" t="str">
        <f t="shared" si="21"/>
        <v/>
      </c>
      <c r="P219" s="29"/>
      <c r="Q219" s="30"/>
      <c r="R219" s="31"/>
      <c r="S219" s="32"/>
      <c r="T219" s="33"/>
      <c r="U219" s="18" t="str">
        <f t="shared" si="22"/>
        <v/>
      </c>
      <c r="V219" s="28"/>
      <c r="W219" s="51"/>
      <c r="X219" s="52"/>
      <c r="Y219" s="53"/>
      <c r="Z219" s="52"/>
      <c r="AA219" s="53"/>
      <c r="AB219" s="53"/>
      <c r="AC219" s="52"/>
      <c r="AD219" s="53"/>
      <c r="AE219" s="53"/>
      <c r="AF219" s="52"/>
      <c r="AG219" s="53"/>
      <c r="AH219" s="52"/>
      <c r="AI219" s="53"/>
      <c r="AJ219" s="53"/>
      <c r="AK219" s="54"/>
      <c r="AL219" s="52"/>
      <c r="AM219" s="52"/>
      <c r="AN219" s="52"/>
      <c r="AO219" s="52"/>
      <c r="AP219" s="52"/>
      <c r="AQ219" s="55"/>
      <c r="AR219" s="52"/>
      <c r="AS219" s="52"/>
      <c r="AT219" s="52"/>
      <c r="AU219" s="52"/>
      <c r="AV219" s="52"/>
      <c r="AW219" s="56"/>
      <c r="AX219" s="52"/>
      <c r="AY219" s="52"/>
      <c r="AZ219" s="52"/>
      <c r="BA219" s="52"/>
      <c r="BB219" s="52"/>
      <c r="BC219" s="25" t="str">
        <f t="shared" si="23"/>
        <v/>
      </c>
      <c r="BD219" s="25" t="str">
        <f t="shared" si="24"/>
        <v/>
      </c>
      <c r="BE219" s="25" t="str">
        <f t="shared" si="25"/>
        <v/>
      </c>
      <c r="BF219" s="25" t="str">
        <f>IF($U219="","",IFERROR(INDEX(Referències!$F$5:$F$9,MATCH(IF(I219="",$U219,IFERROR(INDEX(Referències!$D$5:$D$9,SUMPRODUCT(MAX((($I$5:$I$504=I219)*($I$5:$I$504&lt;&gt;""))*(IFERROR(MATCH($U$5:$U$504,Referències!$D$5:$D$9,0),0))))),$U219)),Referències!$D$5:$D$9,0)),""))</f>
        <v/>
      </c>
      <c r="BG219" s="25" t="str">
        <f>IF($U219="","",IFERROR(INDEX(Referències!$G$5:$G$9,MATCH(IF(I219="",$U219,IFERROR(INDEX(Referències!$D$5:$D$9,SUMPRODUCT(MAX((($I$5:$I$504=I219)*($I$5:$I$504&lt;&gt;""))*(IFERROR(MATCH($U$5:$U$504,Referències!$D$5:$D$9,0),0))))),$U219)),Referències!$D$5:$D$9,0)),""))</f>
        <v/>
      </c>
      <c r="BH219" s="25" t="str">
        <f>IF($U219="","",IFERROR(INDEX(Referències!$H$5:$H$9,MATCH(IF(I219="",$U219,IFERROR(INDEX(Referències!$D$5:$D$9,SUMPRODUCT(MAX((($I$5:$I$504=I219)*($I$5:$I$504&lt;&gt;""))*(IFERROR(MATCH($U$5:$U$504,Referències!$D$5:$D$9,0),0))))),$U219)),Referències!$D$5:$D$9,0)),""))</f>
        <v/>
      </c>
      <c r="BI219" s="18" t="str">
        <f t="shared" si="26"/>
        <v/>
      </c>
      <c r="BJ219" s="26" t="str">
        <f t="shared" si="27"/>
        <v/>
      </c>
      <c r="BK219" s="52"/>
      <c r="BL219" s="27"/>
    </row>
    <row r="220" spans="1:64" x14ac:dyDescent="0.25">
      <c r="A220" s="27"/>
      <c r="B220" s="27"/>
      <c r="C220" s="27"/>
      <c r="D220" s="27"/>
      <c r="E220" s="53"/>
      <c r="F220" s="28"/>
      <c r="G220" s="27"/>
      <c r="H220" s="52"/>
      <c r="I220" s="28"/>
      <c r="J220" s="27"/>
      <c r="K220" s="28"/>
      <c r="L220" s="28"/>
      <c r="M220" s="28"/>
      <c r="N220" s="52"/>
      <c r="O220" s="18" t="str">
        <f t="shared" si="21"/>
        <v/>
      </c>
      <c r="P220" s="29"/>
      <c r="Q220" s="30"/>
      <c r="R220" s="31"/>
      <c r="S220" s="32"/>
      <c r="T220" s="33"/>
      <c r="U220" s="18" t="str">
        <f t="shared" si="22"/>
        <v/>
      </c>
      <c r="V220" s="28"/>
      <c r="W220" s="51"/>
      <c r="X220" s="52"/>
      <c r="Y220" s="53"/>
      <c r="Z220" s="52"/>
      <c r="AA220" s="53"/>
      <c r="AB220" s="53"/>
      <c r="AC220" s="52"/>
      <c r="AD220" s="53"/>
      <c r="AE220" s="53"/>
      <c r="AF220" s="52"/>
      <c r="AG220" s="53"/>
      <c r="AH220" s="52"/>
      <c r="AI220" s="53"/>
      <c r="AJ220" s="53"/>
      <c r="AK220" s="54"/>
      <c r="AL220" s="52"/>
      <c r="AM220" s="52"/>
      <c r="AN220" s="52"/>
      <c r="AO220" s="52"/>
      <c r="AP220" s="52"/>
      <c r="AQ220" s="55"/>
      <c r="AR220" s="52"/>
      <c r="AS220" s="52"/>
      <c r="AT220" s="52"/>
      <c r="AU220" s="52"/>
      <c r="AV220" s="52"/>
      <c r="AW220" s="56"/>
      <c r="AX220" s="52"/>
      <c r="AY220" s="52"/>
      <c r="AZ220" s="52"/>
      <c r="BA220" s="52"/>
      <c r="BB220" s="52"/>
      <c r="BC220" s="25" t="str">
        <f t="shared" si="23"/>
        <v/>
      </c>
      <c r="BD220" s="25" t="str">
        <f t="shared" si="24"/>
        <v/>
      </c>
      <c r="BE220" s="25" t="str">
        <f t="shared" si="25"/>
        <v/>
      </c>
      <c r="BF220" s="25" t="str">
        <f>IF($U220="","",IFERROR(INDEX(Referències!$F$5:$F$9,MATCH(IF(I220="",$U220,IFERROR(INDEX(Referències!$D$5:$D$9,SUMPRODUCT(MAX((($I$5:$I$504=I220)*($I$5:$I$504&lt;&gt;""))*(IFERROR(MATCH($U$5:$U$504,Referències!$D$5:$D$9,0),0))))),$U220)),Referències!$D$5:$D$9,0)),""))</f>
        <v/>
      </c>
      <c r="BG220" s="25" t="str">
        <f>IF($U220="","",IFERROR(INDEX(Referències!$G$5:$G$9,MATCH(IF(I220="",$U220,IFERROR(INDEX(Referències!$D$5:$D$9,SUMPRODUCT(MAX((($I$5:$I$504=I220)*($I$5:$I$504&lt;&gt;""))*(IFERROR(MATCH($U$5:$U$504,Referències!$D$5:$D$9,0),0))))),$U220)),Referències!$D$5:$D$9,0)),""))</f>
        <v/>
      </c>
      <c r="BH220" s="25" t="str">
        <f>IF($U220="","",IFERROR(INDEX(Referències!$H$5:$H$9,MATCH(IF(I220="",$U220,IFERROR(INDEX(Referències!$D$5:$D$9,SUMPRODUCT(MAX((($I$5:$I$504=I220)*($I$5:$I$504&lt;&gt;""))*(IFERROR(MATCH($U$5:$U$504,Referències!$D$5:$D$9,0),0))))),$U220)),Referències!$D$5:$D$9,0)),""))</f>
        <v/>
      </c>
      <c r="BI220" s="18" t="str">
        <f t="shared" si="26"/>
        <v/>
      </c>
      <c r="BJ220" s="26" t="str">
        <f t="shared" si="27"/>
        <v/>
      </c>
      <c r="BK220" s="52"/>
      <c r="BL220" s="27"/>
    </row>
    <row r="221" spans="1:64" x14ac:dyDescent="0.25">
      <c r="A221" s="27"/>
      <c r="B221" s="27"/>
      <c r="C221" s="27"/>
      <c r="D221" s="27"/>
      <c r="E221" s="53"/>
      <c r="F221" s="28"/>
      <c r="G221" s="27"/>
      <c r="H221" s="52"/>
      <c r="I221" s="28"/>
      <c r="J221" s="27"/>
      <c r="K221" s="28"/>
      <c r="L221" s="28"/>
      <c r="M221" s="28"/>
      <c r="N221" s="52"/>
      <c r="O221" s="18" t="str">
        <f t="shared" si="21"/>
        <v/>
      </c>
      <c r="P221" s="29"/>
      <c r="Q221" s="30"/>
      <c r="R221" s="31"/>
      <c r="S221" s="32"/>
      <c r="T221" s="33"/>
      <c r="U221" s="18" t="str">
        <f t="shared" si="22"/>
        <v/>
      </c>
      <c r="V221" s="28"/>
      <c r="W221" s="51"/>
      <c r="X221" s="52"/>
      <c r="Y221" s="53"/>
      <c r="Z221" s="52"/>
      <c r="AA221" s="53"/>
      <c r="AB221" s="53"/>
      <c r="AC221" s="52"/>
      <c r="AD221" s="53"/>
      <c r="AE221" s="53"/>
      <c r="AF221" s="52"/>
      <c r="AG221" s="53"/>
      <c r="AH221" s="52"/>
      <c r="AI221" s="53"/>
      <c r="AJ221" s="53"/>
      <c r="AK221" s="54"/>
      <c r="AL221" s="52"/>
      <c r="AM221" s="52"/>
      <c r="AN221" s="52"/>
      <c r="AO221" s="52"/>
      <c r="AP221" s="52"/>
      <c r="AQ221" s="55"/>
      <c r="AR221" s="52"/>
      <c r="AS221" s="52"/>
      <c r="AT221" s="52"/>
      <c r="AU221" s="52"/>
      <c r="AV221" s="52"/>
      <c r="AW221" s="56"/>
      <c r="AX221" s="52"/>
      <c r="AY221" s="52"/>
      <c r="AZ221" s="52"/>
      <c r="BA221" s="52"/>
      <c r="BB221" s="52"/>
      <c r="BC221" s="25" t="str">
        <f t="shared" si="23"/>
        <v/>
      </c>
      <c r="BD221" s="25" t="str">
        <f t="shared" si="24"/>
        <v/>
      </c>
      <c r="BE221" s="25" t="str">
        <f t="shared" si="25"/>
        <v/>
      </c>
      <c r="BF221" s="25" t="str">
        <f>IF($U221="","",IFERROR(INDEX(Referències!$F$5:$F$9,MATCH(IF(I221="",$U221,IFERROR(INDEX(Referències!$D$5:$D$9,SUMPRODUCT(MAX((($I$5:$I$504=I221)*($I$5:$I$504&lt;&gt;""))*(IFERROR(MATCH($U$5:$U$504,Referències!$D$5:$D$9,0),0))))),$U221)),Referències!$D$5:$D$9,0)),""))</f>
        <v/>
      </c>
      <c r="BG221" s="25" t="str">
        <f>IF($U221="","",IFERROR(INDEX(Referències!$G$5:$G$9,MATCH(IF(I221="",$U221,IFERROR(INDEX(Referències!$D$5:$D$9,SUMPRODUCT(MAX((($I$5:$I$504=I221)*($I$5:$I$504&lt;&gt;""))*(IFERROR(MATCH($U$5:$U$504,Referències!$D$5:$D$9,0),0))))),$U221)),Referències!$D$5:$D$9,0)),""))</f>
        <v/>
      </c>
      <c r="BH221" s="25" t="str">
        <f>IF($U221="","",IFERROR(INDEX(Referències!$H$5:$H$9,MATCH(IF(I221="",$U221,IFERROR(INDEX(Referències!$D$5:$D$9,SUMPRODUCT(MAX((($I$5:$I$504=I221)*($I$5:$I$504&lt;&gt;""))*(IFERROR(MATCH($U$5:$U$504,Referències!$D$5:$D$9,0),0))))),$U221)),Referències!$D$5:$D$9,0)),""))</f>
        <v/>
      </c>
      <c r="BI221" s="18" t="str">
        <f t="shared" si="26"/>
        <v/>
      </c>
      <c r="BJ221" s="26" t="str">
        <f t="shared" si="27"/>
        <v/>
      </c>
      <c r="BK221" s="52"/>
      <c r="BL221" s="27"/>
    </row>
    <row r="222" spans="1:64" x14ac:dyDescent="0.25">
      <c r="A222" s="27"/>
      <c r="B222" s="27"/>
      <c r="C222" s="27"/>
      <c r="D222" s="27"/>
      <c r="E222" s="53"/>
      <c r="F222" s="28"/>
      <c r="G222" s="27"/>
      <c r="H222" s="52"/>
      <c r="I222" s="28"/>
      <c r="J222" s="27"/>
      <c r="K222" s="28"/>
      <c r="L222" s="28"/>
      <c r="M222" s="28"/>
      <c r="N222" s="52"/>
      <c r="O222" s="18" t="str">
        <f t="shared" si="21"/>
        <v/>
      </c>
      <c r="P222" s="29"/>
      <c r="Q222" s="30"/>
      <c r="R222" s="31"/>
      <c r="S222" s="32"/>
      <c r="T222" s="33"/>
      <c r="U222" s="18" t="str">
        <f t="shared" si="22"/>
        <v/>
      </c>
      <c r="V222" s="28"/>
      <c r="W222" s="51"/>
      <c r="X222" s="52"/>
      <c r="Y222" s="53"/>
      <c r="Z222" s="52"/>
      <c r="AA222" s="53"/>
      <c r="AB222" s="53"/>
      <c r="AC222" s="52"/>
      <c r="AD222" s="53"/>
      <c r="AE222" s="53"/>
      <c r="AF222" s="52"/>
      <c r="AG222" s="53"/>
      <c r="AH222" s="52"/>
      <c r="AI222" s="53"/>
      <c r="AJ222" s="53"/>
      <c r="AK222" s="54"/>
      <c r="AL222" s="52"/>
      <c r="AM222" s="52"/>
      <c r="AN222" s="52"/>
      <c r="AO222" s="52"/>
      <c r="AP222" s="52"/>
      <c r="AQ222" s="55"/>
      <c r="AR222" s="52"/>
      <c r="AS222" s="52"/>
      <c r="AT222" s="52"/>
      <c r="AU222" s="52"/>
      <c r="AV222" s="52"/>
      <c r="AW222" s="56"/>
      <c r="AX222" s="52"/>
      <c r="AY222" s="52"/>
      <c r="AZ222" s="52"/>
      <c r="BA222" s="52"/>
      <c r="BB222" s="52"/>
      <c r="BC222" s="25" t="str">
        <f t="shared" si="23"/>
        <v/>
      </c>
      <c r="BD222" s="25" t="str">
        <f t="shared" si="24"/>
        <v/>
      </c>
      <c r="BE222" s="25" t="str">
        <f t="shared" si="25"/>
        <v/>
      </c>
      <c r="BF222" s="25" t="str">
        <f>IF($U222="","",IFERROR(INDEX(Referències!$F$5:$F$9,MATCH(IF(I222="",$U222,IFERROR(INDEX(Referències!$D$5:$D$9,SUMPRODUCT(MAX((($I$5:$I$504=I222)*($I$5:$I$504&lt;&gt;""))*(IFERROR(MATCH($U$5:$U$504,Referències!$D$5:$D$9,0),0))))),$U222)),Referències!$D$5:$D$9,0)),""))</f>
        <v/>
      </c>
      <c r="BG222" s="25" t="str">
        <f>IF($U222="","",IFERROR(INDEX(Referències!$G$5:$G$9,MATCH(IF(I222="",$U222,IFERROR(INDEX(Referències!$D$5:$D$9,SUMPRODUCT(MAX((($I$5:$I$504=I222)*($I$5:$I$504&lt;&gt;""))*(IFERROR(MATCH($U$5:$U$504,Referències!$D$5:$D$9,0),0))))),$U222)),Referències!$D$5:$D$9,0)),""))</f>
        <v/>
      </c>
      <c r="BH222" s="25" t="str">
        <f>IF($U222="","",IFERROR(INDEX(Referències!$H$5:$H$9,MATCH(IF(I222="",$U222,IFERROR(INDEX(Referències!$D$5:$D$9,SUMPRODUCT(MAX((($I$5:$I$504=I222)*($I$5:$I$504&lt;&gt;""))*(IFERROR(MATCH($U$5:$U$504,Referències!$D$5:$D$9,0),0))))),$U222)),Referències!$D$5:$D$9,0)),""))</f>
        <v/>
      </c>
      <c r="BI222" s="18" t="str">
        <f t="shared" si="26"/>
        <v/>
      </c>
      <c r="BJ222" s="26" t="str">
        <f t="shared" si="27"/>
        <v/>
      </c>
      <c r="BK222" s="52"/>
      <c r="BL222" s="27"/>
    </row>
    <row r="223" spans="1:64" x14ac:dyDescent="0.25">
      <c r="A223" s="27"/>
      <c r="B223" s="27"/>
      <c r="C223" s="27"/>
      <c r="D223" s="27"/>
      <c r="E223" s="53"/>
      <c r="F223" s="28"/>
      <c r="G223" s="27"/>
      <c r="H223" s="52"/>
      <c r="I223" s="28"/>
      <c r="J223" s="27"/>
      <c r="K223" s="28"/>
      <c r="L223" s="28"/>
      <c r="M223" s="28"/>
      <c r="N223" s="52"/>
      <c r="O223" s="18" t="str">
        <f t="shared" si="21"/>
        <v/>
      </c>
      <c r="P223" s="29"/>
      <c r="Q223" s="30"/>
      <c r="R223" s="31"/>
      <c r="S223" s="32"/>
      <c r="T223" s="33"/>
      <c r="U223" s="18" t="str">
        <f t="shared" si="22"/>
        <v/>
      </c>
      <c r="V223" s="28"/>
      <c r="W223" s="51"/>
      <c r="X223" s="52"/>
      <c r="Y223" s="53"/>
      <c r="Z223" s="52"/>
      <c r="AA223" s="53"/>
      <c r="AB223" s="53"/>
      <c r="AC223" s="52"/>
      <c r="AD223" s="53"/>
      <c r="AE223" s="53"/>
      <c r="AF223" s="52"/>
      <c r="AG223" s="53"/>
      <c r="AH223" s="52"/>
      <c r="AI223" s="53"/>
      <c r="AJ223" s="53"/>
      <c r="AK223" s="54"/>
      <c r="AL223" s="52"/>
      <c r="AM223" s="52"/>
      <c r="AN223" s="52"/>
      <c r="AO223" s="52"/>
      <c r="AP223" s="52"/>
      <c r="AQ223" s="55"/>
      <c r="AR223" s="52"/>
      <c r="AS223" s="52"/>
      <c r="AT223" s="52"/>
      <c r="AU223" s="52"/>
      <c r="AV223" s="52"/>
      <c r="AW223" s="56"/>
      <c r="AX223" s="52"/>
      <c r="AY223" s="52"/>
      <c r="AZ223" s="52"/>
      <c r="BA223" s="52"/>
      <c r="BB223" s="52"/>
      <c r="BC223" s="25" t="str">
        <f t="shared" si="23"/>
        <v/>
      </c>
      <c r="BD223" s="25" t="str">
        <f t="shared" si="24"/>
        <v/>
      </c>
      <c r="BE223" s="25" t="str">
        <f t="shared" si="25"/>
        <v/>
      </c>
      <c r="BF223" s="25" t="str">
        <f>IF($U223="","",IFERROR(INDEX(Referències!$F$5:$F$9,MATCH(IF(I223="",$U223,IFERROR(INDEX(Referències!$D$5:$D$9,SUMPRODUCT(MAX((($I$5:$I$504=I223)*($I$5:$I$504&lt;&gt;""))*(IFERROR(MATCH($U$5:$U$504,Referències!$D$5:$D$9,0),0))))),$U223)),Referències!$D$5:$D$9,0)),""))</f>
        <v/>
      </c>
      <c r="BG223" s="25" t="str">
        <f>IF($U223="","",IFERROR(INDEX(Referències!$G$5:$G$9,MATCH(IF(I223="",$U223,IFERROR(INDEX(Referències!$D$5:$D$9,SUMPRODUCT(MAX((($I$5:$I$504=I223)*($I$5:$I$504&lt;&gt;""))*(IFERROR(MATCH($U$5:$U$504,Referències!$D$5:$D$9,0),0))))),$U223)),Referències!$D$5:$D$9,0)),""))</f>
        <v/>
      </c>
      <c r="BH223" s="25" t="str">
        <f>IF($U223="","",IFERROR(INDEX(Referències!$H$5:$H$9,MATCH(IF(I223="",$U223,IFERROR(INDEX(Referències!$D$5:$D$9,SUMPRODUCT(MAX((($I$5:$I$504=I223)*($I$5:$I$504&lt;&gt;""))*(IFERROR(MATCH($U$5:$U$504,Referències!$D$5:$D$9,0),0))))),$U223)),Referències!$D$5:$D$9,0)),""))</f>
        <v/>
      </c>
      <c r="BI223" s="18" t="str">
        <f t="shared" si="26"/>
        <v/>
      </c>
      <c r="BJ223" s="26" t="str">
        <f t="shared" si="27"/>
        <v/>
      </c>
      <c r="BK223" s="52"/>
      <c r="BL223" s="27"/>
    </row>
    <row r="224" spans="1:64" x14ac:dyDescent="0.25">
      <c r="A224" s="27"/>
      <c r="B224" s="27"/>
      <c r="C224" s="27"/>
      <c r="D224" s="27"/>
      <c r="E224" s="53"/>
      <c r="F224" s="28"/>
      <c r="G224" s="27"/>
      <c r="H224" s="52"/>
      <c r="I224" s="28"/>
      <c r="J224" s="27"/>
      <c r="K224" s="28"/>
      <c r="L224" s="28"/>
      <c r="M224" s="28"/>
      <c r="N224" s="52"/>
      <c r="O224" s="18" t="str">
        <f t="shared" si="21"/>
        <v/>
      </c>
      <c r="P224" s="29"/>
      <c r="Q224" s="30"/>
      <c r="R224" s="31"/>
      <c r="S224" s="32"/>
      <c r="T224" s="33"/>
      <c r="U224" s="18" t="str">
        <f t="shared" si="22"/>
        <v/>
      </c>
      <c r="V224" s="28"/>
      <c r="W224" s="51"/>
      <c r="X224" s="52"/>
      <c r="Y224" s="53"/>
      <c r="Z224" s="52"/>
      <c r="AA224" s="53"/>
      <c r="AB224" s="53"/>
      <c r="AC224" s="52"/>
      <c r="AD224" s="53"/>
      <c r="AE224" s="53"/>
      <c r="AF224" s="52"/>
      <c r="AG224" s="53"/>
      <c r="AH224" s="52"/>
      <c r="AI224" s="53"/>
      <c r="AJ224" s="53"/>
      <c r="AK224" s="54"/>
      <c r="AL224" s="52"/>
      <c r="AM224" s="52"/>
      <c r="AN224" s="52"/>
      <c r="AO224" s="52"/>
      <c r="AP224" s="52"/>
      <c r="AQ224" s="55"/>
      <c r="AR224" s="52"/>
      <c r="AS224" s="52"/>
      <c r="AT224" s="52"/>
      <c r="AU224" s="52"/>
      <c r="AV224" s="52"/>
      <c r="AW224" s="56"/>
      <c r="AX224" s="52"/>
      <c r="AY224" s="52"/>
      <c r="AZ224" s="52"/>
      <c r="BA224" s="52"/>
      <c r="BB224" s="52"/>
      <c r="BC224" s="25" t="str">
        <f t="shared" si="23"/>
        <v/>
      </c>
      <c r="BD224" s="25" t="str">
        <f t="shared" si="24"/>
        <v/>
      </c>
      <c r="BE224" s="25" t="str">
        <f t="shared" si="25"/>
        <v/>
      </c>
      <c r="BF224" s="25" t="str">
        <f>IF($U224="","",IFERROR(INDEX(Referències!$F$5:$F$9,MATCH(IF(I224="",$U224,IFERROR(INDEX(Referències!$D$5:$D$9,SUMPRODUCT(MAX((($I$5:$I$504=I224)*($I$5:$I$504&lt;&gt;""))*(IFERROR(MATCH($U$5:$U$504,Referències!$D$5:$D$9,0),0))))),$U224)),Referències!$D$5:$D$9,0)),""))</f>
        <v/>
      </c>
      <c r="BG224" s="25" t="str">
        <f>IF($U224="","",IFERROR(INDEX(Referències!$G$5:$G$9,MATCH(IF(I224="",$U224,IFERROR(INDEX(Referències!$D$5:$D$9,SUMPRODUCT(MAX((($I$5:$I$504=I224)*($I$5:$I$504&lt;&gt;""))*(IFERROR(MATCH($U$5:$U$504,Referències!$D$5:$D$9,0),0))))),$U224)),Referències!$D$5:$D$9,0)),""))</f>
        <v/>
      </c>
      <c r="BH224" s="25" t="str">
        <f>IF($U224="","",IFERROR(INDEX(Referències!$H$5:$H$9,MATCH(IF(I224="",$U224,IFERROR(INDEX(Referències!$D$5:$D$9,SUMPRODUCT(MAX((($I$5:$I$504=I224)*($I$5:$I$504&lt;&gt;""))*(IFERROR(MATCH($U$5:$U$504,Referències!$D$5:$D$9,0),0))))),$U224)),Referències!$D$5:$D$9,0)),""))</f>
        <v/>
      </c>
      <c r="BI224" s="18" t="str">
        <f t="shared" si="26"/>
        <v/>
      </c>
      <c r="BJ224" s="26" t="str">
        <f t="shared" si="27"/>
        <v/>
      </c>
      <c r="BK224" s="52"/>
      <c r="BL224" s="27"/>
    </row>
    <row r="225" spans="1:64" x14ac:dyDescent="0.25">
      <c r="A225" s="27"/>
      <c r="B225" s="27"/>
      <c r="C225" s="27"/>
      <c r="D225" s="27"/>
      <c r="E225" s="53"/>
      <c r="F225" s="28"/>
      <c r="G225" s="27"/>
      <c r="H225" s="52"/>
      <c r="I225" s="28"/>
      <c r="J225" s="27"/>
      <c r="K225" s="28"/>
      <c r="L225" s="28"/>
      <c r="M225" s="28"/>
      <c r="N225" s="52"/>
      <c r="O225" s="18" t="str">
        <f t="shared" si="21"/>
        <v/>
      </c>
      <c r="P225" s="29"/>
      <c r="Q225" s="30"/>
      <c r="R225" s="31"/>
      <c r="S225" s="32"/>
      <c r="T225" s="33"/>
      <c r="U225" s="18" t="str">
        <f t="shared" si="22"/>
        <v/>
      </c>
      <c r="V225" s="28"/>
      <c r="W225" s="51"/>
      <c r="X225" s="52"/>
      <c r="Y225" s="53"/>
      <c r="Z225" s="52"/>
      <c r="AA225" s="53"/>
      <c r="AB225" s="53"/>
      <c r="AC225" s="52"/>
      <c r="AD225" s="53"/>
      <c r="AE225" s="53"/>
      <c r="AF225" s="52"/>
      <c r="AG225" s="53"/>
      <c r="AH225" s="52"/>
      <c r="AI225" s="53"/>
      <c r="AJ225" s="53"/>
      <c r="AK225" s="54"/>
      <c r="AL225" s="52"/>
      <c r="AM225" s="52"/>
      <c r="AN225" s="52"/>
      <c r="AO225" s="52"/>
      <c r="AP225" s="52"/>
      <c r="AQ225" s="55"/>
      <c r="AR225" s="52"/>
      <c r="AS225" s="52"/>
      <c r="AT225" s="52"/>
      <c r="AU225" s="52"/>
      <c r="AV225" s="52"/>
      <c r="AW225" s="56"/>
      <c r="AX225" s="52"/>
      <c r="AY225" s="52"/>
      <c r="AZ225" s="52"/>
      <c r="BA225" s="52"/>
      <c r="BB225" s="52"/>
      <c r="BC225" s="25" t="str">
        <f t="shared" si="23"/>
        <v/>
      </c>
      <c r="BD225" s="25" t="str">
        <f t="shared" si="24"/>
        <v/>
      </c>
      <c r="BE225" s="25" t="str">
        <f t="shared" si="25"/>
        <v/>
      </c>
      <c r="BF225" s="25" t="str">
        <f>IF($U225="","",IFERROR(INDEX(Referències!$F$5:$F$9,MATCH(IF(I225="",$U225,IFERROR(INDEX(Referències!$D$5:$D$9,SUMPRODUCT(MAX((($I$5:$I$504=I225)*($I$5:$I$504&lt;&gt;""))*(IFERROR(MATCH($U$5:$U$504,Referències!$D$5:$D$9,0),0))))),$U225)),Referències!$D$5:$D$9,0)),""))</f>
        <v/>
      </c>
      <c r="BG225" s="25" t="str">
        <f>IF($U225="","",IFERROR(INDEX(Referències!$G$5:$G$9,MATCH(IF(I225="",$U225,IFERROR(INDEX(Referències!$D$5:$D$9,SUMPRODUCT(MAX((($I$5:$I$504=I225)*($I$5:$I$504&lt;&gt;""))*(IFERROR(MATCH($U$5:$U$504,Referències!$D$5:$D$9,0),0))))),$U225)),Referències!$D$5:$D$9,0)),""))</f>
        <v/>
      </c>
      <c r="BH225" s="25" t="str">
        <f>IF($U225="","",IFERROR(INDEX(Referències!$H$5:$H$9,MATCH(IF(I225="",$U225,IFERROR(INDEX(Referències!$D$5:$D$9,SUMPRODUCT(MAX((($I$5:$I$504=I225)*($I$5:$I$504&lt;&gt;""))*(IFERROR(MATCH($U$5:$U$504,Referències!$D$5:$D$9,0),0))))),$U225)),Referències!$D$5:$D$9,0)),""))</f>
        <v/>
      </c>
      <c r="BI225" s="18" t="str">
        <f t="shared" si="26"/>
        <v/>
      </c>
      <c r="BJ225" s="26" t="str">
        <f t="shared" si="27"/>
        <v/>
      </c>
      <c r="BK225" s="52"/>
      <c r="BL225" s="27"/>
    </row>
    <row r="226" spans="1:64" x14ac:dyDescent="0.25">
      <c r="A226" s="27"/>
      <c r="B226" s="27"/>
      <c r="C226" s="27"/>
      <c r="D226" s="27"/>
      <c r="E226" s="53"/>
      <c r="F226" s="28"/>
      <c r="G226" s="27"/>
      <c r="H226" s="52"/>
      <c r="I226" s="28"/>
      <c r="J226" s="27"/>
      <c r="K226" s="28"/>
      <c r="L226" s="28"/>
      <c r="M226" s="28"/>
      <c r="N226" s="52"/>
      <c r="O226" s="18" t="str">
        <f t="shared" si="21"/>
        <v/>
      </c>
      <c r="P226" s="29"/>
      <c r="Q226" s="30"/>
      <c r="R226" s="31"/>
      <c r="S226" s="32"/>
      <c r="T226" s="33"/>
      <c r="U226" s="18" t="str">
        <f t="shared" si="22"/>
        <v/>
      </c>
      <c r="V226" s="28"/>
      <c r="W226" s="51"/>
      <c r="X226" s="52"/>
      <c r="Y226" s="53"/>
      <c r="Z226" s="52"/>
      <c r="AA226" s="53"/>
      <c r="AB226" s="53"/>
      <c r="AC226" s="52"/>
      <c r="AD226" s="53"/>
      <c r="AE226" s="53"/>
      <c r="AF226" s="52"/>
      <c r="AG226" s="53"/>
      <c r="AH226" s="52"/>
      <c r="AI226" s="53"/>
      <c r="AJ226" s="53"/>
      <c r="AK226" s="54"/>
      <c r="AL226" s="52"/>
      <c r="AM226" s="52"/>
      <c r="AN226" s="52"/>
      <c r="AO226" s="52"/>
      <c r="AP226" s="52"/>
      <c r="AQ226" s="55"/>
      <c r="AR226" s="52"/>
      <c r="AS226" s="52"/>
      <c r="AT226" s="52"/>
      <c r="AU226" s="52"/>
      <c r="AV226" s="52"/>
      <c r="AW226" s="56"/>
      <c r="AX226" s="52"/>
      <c r="AY226" s="52"/>
      <c r="AZ226" s="52"/>
      <c r="BA226" s="52"/>
      <c r="BB226" s="52"/>
      <c r="BC226" s="25" t="str">
        <f t="shared" si="23"/>
        <v/>
      </c>
      <c r="BD226" s="25" t="str">
        <f t="shared" si="24"/>
        <v/>
      </c>
      <c r="BE226" s="25" t="str">
        <f t="shared" si="25"/>
        <v/>
      </c>
      <c r="BF226" s="25" t="str">
        <f>IF($U226="","",IFERROR(INDEX(Referències!$F$5:$F$9,MATCH(IF(I226="",$U226,IFERROR(INDEX(Referències!$D$5:$D$9,SUMPRODUCT(MAX((($I$5:$I$504=I226)*($I$5:$I$504&lt;&gt;""))*(IFERROR(MATCH($U$5:$U$504,Referències!$D$5:$D$9,0),0))))),$U226)),Referències!$D$5:$D$9,0)),""))</f>
        <v/>
      </c>
      <c r="BG226" s="25" t="str">
        <f>IF($U226="","",IFERROR(INDEX(Referències!$G$5:$G$9,MATCH(IF(I226="",$U226,IFERROR(INDEX(Referències!$D$5:$D$9,SUMPRODUCT(MAX((($I$5:$I$504=I226)*($I$5:$I$504&lt;&gt;""))*(IFERROR(MATCH($U$5:$U$504,Referències!$D$5:$D$9,0),0))))),$U226)),Referències!$D$5:$D$9,0)),""))</f>
        <v/>
      </c>
      <c r="BH226" s="25" t="str">
        <f>IF($U226="","",IFERROR(INDEX(Referències!$H$5:$H$9,MATCH(IF(I226="",$U226,IFERROR(INDEX(Referències!$D$5:$D$9,SUMPRODUCT(MAX((($I$5:$I$504=I226)*($I$5:$I$504&lt;&gt;""))*(IFERROR(MATCH($U$5:$U$504,Referències!$D$5:$D$9,0),0))))),$U226)),Referències!$D$5:$D$9,0)),""))</f>
        <v/>
      </c>
      <c r="BI226" s="18" t="str">
        <f t="shared" si="26"/>
        <v/>
      </c>
      <c r="BJ226" s="26" t="str">
        <f t="shared" si="27"/>
        <v/>
      </c>
      <c r="BK226" s="52"/>
      <c r="BL226" s="27"/>
    </row>
    <row r="227" spans="1:64" x14ac:dyDescent="0.25">
      <c r="A227" s="27"/>
      <c r="B227" s="27"/>
      <c r="C227" s="27"/>
      <c r="D227" s="27"/>
      <c r="E227" s="53"/>
      <c r="F227" s="28"/>
      <c r="G227" s="27"/>
      <c r="H227" s="52"/>
      <c r="I227" s="28"/>
      <c r="J227" s="27"/>
      <c r="K227" s="28"/>
      <c r="L227" s="28"/>
      <c r="M227" s="28"/>
      <c r="N227" s="52"/>
      <c r="O227" s="18" t="str">
        <f t="shared" si="21"/>
        <v/>
      </c>
      <c r="P227" s="29"/>
      <c r="Q227" s="30"/>
      <c r="R227" s="31"/>
      <c r="S227" s="32"/>
      <c r="T227" s="33"/>
      <c r="U227" s="18" t="str">
        <f t="shared" si="22"/>
        <v/>
      </c>
      <c r="V227" s="28"/>
      <c r="W227" s="51"/>
      <c r="X227" s="52"/>
      <c r="Y227" s="53"/>
      <c r="Z227" s="52"/>
      <c r="AA227" s="53"/>
      <c r="AB227" s="53"/>
      <c r="AC227" s="52"/>
      <c r="AD227" s="53"/>
      <c r="AE227" s="53"/>
      <c r="AF227" s="52"/>
      <c r="AG227" s="53"/>
      <c r="AH227" s="52"/>
      <c r="AI227" s="53"/>
      <c r="AJ227" s="53"/>
      <c r="AK227" s="54"/>
      <c r="AL227" s="52"/>
      <c r="AM227" s="52"/>
      <c r="AN227" s="52"/>
      <c r="AO227" s="52"/>
      <c r="AP227" s="52"/>
      <c r="AQ227" s="55"/>
      <c r="AR227" s="52"/>
      <c r="AS227" s="52"/>
      <c r="AT227" s="52"/>
      <c r="AU227" s="52"/>
      <c r="AV227" s="52"/>
      <c r="AW227" s="56"/>
      <c r="AX227" s="52"/>
      <c r="AY227" s="52"/>
      <c r="AZ227" s="52"/>
      <c r="BA227" s="52"/>
      <c r="BB227" s="52"/>
      <c r="BC227" s="25" t="str">
        <f t="shared" si="23"/>
        <v/>
      </c>
      <c r="BD227" s="25" t="str">
        <f t="shared" si="24"/>
        <v/>
      </c>
      <c r="BE227" s="25" t="str">
        <f t="shared" si="25"/>
        <v/>
      </c>
      <c r="BF227" s="25" t="str">
        <f>IF($U227="","",IFERROR(INDEX(Referències!$F$5:$F$9,MATCH(IF(I227="",$U227,IFERROR(INDEX(Referències!$D$5:$D$9,SUMPRODUCT(MAX((($I$5:$I$504=I227)*($I$5:$I$504&lt;&gt;""))*(IFERROR(MATCH($U$5:$U$504,Referències!$D$5:$D$9,0),0))))),$U227)),Referències!$D$5:$D$9,0)),""))</f>
        <v/>
      </c>
      <c r="BG227" s="25" t="str">
        <f>IF($U227="","",IFERROR(INDEX(Referències!$G$5:$G$9,MATCH(IF(I227="",$U227,IFERROR(INDEX(Referències!$D$5:$D$9,SUMPRODUCT(MAX((($I$5:$I$504=I227)*($I$5:$I$504&lt;&gt;""))*(IFERROR(MATCH($U$5:$U$504,Referències!$D$5:$D$9,0),0))))),$U227)),Referències!$D$5:$D$9,0)),""))</f>
        <v/>
      </c>
      <c r="BH227" s="25" t="str">
        <f>IF($U227="","",IFERROR(INDEX(Referències!$H$5:$H$9,MATCH(IF(I227="",$U227,IFERROR(INDEX(Referències!$D$5:$D$9,SUMPRODUCT(MAX((($I$5:$I$504=I227)*($I$5:$I$504&lt;&gt;""))*(IFERROR(MATCH($U$5:$U$504,Referències!$D$5:$D$9,0),0))))),$U227)),Referències!$D$5:$D$9,0)),""))</f>
        <v/>
      </c>
      <c r="BI227" s="18" t="str">
        <f t="shared" si="26"/>
        <v/>
      </c>
      <c r="BJ227" s="26" t="str">
        <f t="shared" si="27"/>
        <v/>
      </c>
      <c r="BK227" s="52"/>
      <c r="BL227" s="27"/>
    </row>
    <row r="228" spans="1:64" x14ac:dyDescent="0.25">
      <c r="A228" s="27"/>
      <c r="B228" s="27"/>
      <c r="C228" s="27"/>
      <c r="D228" s="27"/>
      <c r="E228" s="53"/>
      <c r="F228" s="28"/>
      <c r="G228" s="27"/>
      <c r="H228" s="52"/>
      <c r="I228" s="28"/>
      <c r="J228" s="27"/>
      <c r="K228" s="28"/>
      <c r="L228" s="28"/>
      <c r="M228" s="28"/>
      <c r="N228" s="52"/>
      <c r="O228" s="18" t="str">
        <f t="shared" si="21"/>
        <v/>
      </c>
      <c r="P228" s="29"/>
      <c r="Q228" s="30"/>
      <c r="R228" s="31"/>
      <c r="S228" s="32"/>
      <c r="T228" s="33"/>
      <c r="U228" s="18" t="str">
        <f t="shared" si="22"/>
        <v/>
      </c>
      <c r="V228" s="28"/>
      <c r="W228" s="51"/>
      <c r="X228" s="52"/>
      <c r="Y228" s="53"/>
      <c r="Z228" s="52"/>
      <c r="AA228" s="53"/>
      <c r="AB228" s="53"/>
      <c r="AC228" s="52"/>
      <c r="AD228" s="53"/>
      <c r="AE228" s="53"/>
      <c r="AF228" s="52"/>
      <c r="AG228" s="53"/>
      <c r="AH228" s="52"/>
      <c r="AI228" s="53"/>
      <c r="AJ228" s="53"/>
      <c r="AK228" s="54"/>
      <c r="AL228" s="52"/>
      <c r="AM228" s="52"/>
      <c r="AN228" s="52"/>
      <c r="AO228" s="52"/>
      <c r="AP228" s="52"/>
      <c r="AQ228" s="55"/>
      <c r="AR228" s="52"/>
      <c r="AS228" s="52"/>
      <c r="AT228" s="52"/>
      <c r="AU228" s="52"/>
      <c r="AV228" s="52"/>
      <c r="AW228" s="56"/>
      <c r="AX228" s="52"/>
      <c r="AY228" s="52"/>
      <c r="AZ228" s="52"/>
      <c r="BA228" s="52"/>
      <c r="BB228" s="52"/>
      <c r="BC228" s="25" t="str">
        <f t="shared" si="23"/>
        <v/>
      </c>
      <c r="BD228" s="25" t="str">
        <f t="shared" si="24"/>
        <v/>
      </c>
      <c r="BE228" s="25" t="str">
        <f t="shared" si="25"/>
        <v/>
      </c>
      <c r="BF228" s="25" t="str">
        <f>IF($U228="","",IFERROR(INDEX(Referències!$F$5:$F$9,MATCH(IF(I228="",$U228,IFERROR(INDEX(Referències!$D$5:$D$9,SUMPRODUCT(MAX((($I$5:$I$504=I228)*($I$5:$I$504&lt;&gt;""))*(IFERROR(MATCH($U$5:$U$504,Referències!$D$5:$D$9,0),0))))),$U228)),Referències!$D$5:$D$9,0)),""))</f>
        <v/>
      </c>
      <c r="BG228" s="25" t="str">
        <f>IF($U228="","",IFERROR(INDEX(Referències!$G$5:$G$9,MATCH(IF(I228="",$U228,IFERROR(INDEX(Referències!$D$5:$D$9,SUMPRODUCT(MAX((($I$5:$I$504=I228)*($I$5:$I$504&lt;&gt;""))*(IFERROR(MATCH($U$5:$U$504,Referències!$D$5:$D$9,0),0))))),$U228)),Referències!$D$5:$D$9,0)),""))</f>
        <v/>
      </c>
      <c r="BH228" s="25" t="str">
        <f>IF($U228="","",IFERROR(INDEX(Referències!$H$5:$H$9,MATCH(IF(I228="",$U228,IFERROR(INDEX(Referències!$D$5:$D$9,SUMPRODUCT(MAX((($I$5:$I$504=I228)*($I$5:$I$504&lt;&gt;""))*(IFERROR(MATCH($U$5:$U$504,Referències!$D$5:$D$9,0),0))))),$U228)),Referències!$D$5:$D$9,0)),""))</f>
        <v/>
      </c>
      <c r="BI228" s="18" t="str">
        <f t="shared" si="26"/>
        <v/>
      </c>
      <c r="BJ228" s="26" t="str">
        <f t="shared" si="27"/>
        <v/>
      </c>
      <c r="BK228" s="52"/>
      <c r="BL228" s="27"/>
    </row>
    <row r="229" spans="1:64" x14ac:dyDescent="0.25">
      <c r="A229" s="27"/>
      <c r="B229" s="27"/>
      <c r="C229" s="27"/>
      <c r="D229" s="27"/>
      <c r="E229" s="53"/>
      <c r="F229" s="28"/>
      <c r="G229" s="27"/>
      <c r="H229" s="52"/>
      <c r="I229" s="28"/>
      <c r="J229" s="27"/>
      <c r="K229" s="28"/>
      <c r="L229" s="28"/>
      <c r="M229" s="28"/>
      <c r="N229" s="52"/>
      <c r="O229" s="18" t="str">
        <f t="shared" si="21"/>
        <v/>
      </c>
      <c r="P229" s="29"/>
      <c r="Q229" s="30"/>
      <c r="R229" s="31"/>
      <c r="S229" s="32"/>
      <c r="T229" s="33"/>
      <c r="U229" s="18" t="str">
        <f t="shared" si="22"/>
        <v/>
      </c>
      <c r="V229" s="28"/>
      <c r="W229" s="51"/>
      <c r="X229" s="52"/>
      <c r="Y229" s="53"/>
      <c r="Z229" s="52"/>
      <c r="AA229" s="53"/>
      <c r="AB229" s="53"/>
      <c r="AC229" s="52"/>
      <c r="AD229" s="53"/>
      <c r="AE229" s="53"/>
      <c r="AF229" s="52"/>
      <c r="AG229" s="53"/>
      <c r="AH229" s="52"/>
      <c r="AI229" s="53"/>
      <c r="AJ229" s="53"/>
      <c r="AK229" s="54"/>
      <c r="AL229" s="52"/>
      <c r="AM229" s="52"/>
      <c r="AN229" s="52"/>
      <c r="AO229" s="52"/>
      <c r="AP229" s="52"/>
      <c r="AQ229" s="55"/>
      <c r="AR229" s="52"/>
      <c r="AS229" s="52"/>
      <c r="AT229" s="52"/>
      <c r="AU229" s="52"/>
      <c r="AV229" s="52"/>
      <c r="AW229" s="56"/>
      <c r="AX229" s="52"/>
      <c r="AY229" s="52"/>
      <c r="AZ229" s="52"/>
      <c r="BA229" s="52"/>
      <c r="BB229" s="52"/>
      <c r="BC229" s="25" t="str">
        <f t="shared" si="23"/>
        <v/>
      </c>
      <c r="BD229" s="25" t="str">
        <f t="shared" si="24"/>
        <v/>
      </c>
      <c r="BE229" s="25" t="str">
        <f t="shared" si="25"/>
        <v/>
      </c>
      <c r="BF229" s="25" t="str">
        <f>IF($U229="","",IFERROR(INDEX(Referències!$F$5:$F$9,MATCH(IF(I229="",$U229,IFERROR(INDEX(Referències!$D$5:$D$9,SUMPRODUCT(MAX((($I$5:$I$504=I229)*($I$5:$I$504&lt;&gt;""))*(IFERROR(MATCH($U$5:$U$504,Referències!$D$5:$D$9,0),0))))),$U229)),Referències!$D$5:$D$9,0)),""))</f>
        <v/>
      </c>
      <c r="BG229" s="25" t="str">
        <f>IF($U229="","",IFERROR(INDEX(Referències!$G$5:$G$9,MATCH(IF(I229="",$U229,IFERROR(INDEX(Referències!$D$5:$D$9,SUMPRODUCT(MAX((($I$5:$I$504=I229)*($I$5:$I$504&lt;&gt;""))*(IFERROR(MATCH($U$5:$U$504,Referències!$D$5:$D$9,0),0))))),$U229)),Referències!$D$5:$D$9,0)),""))</f>
        <v/>
      </c>
      <c r="BH229" s="25" t="str">
        <f>IF($U229="","",IFERROR(INDEX(Referències!$H$5:$H$9,MATCH(IF(I229="",$U229,IFERROR(INDEX(Referències!$D$5:$D$9,SUMPRODUCT(MAX((($I$5:$I$504=I229)*($I$5:$I$504&lt;&gt;""))*(IFERROR(MATCH($U$5:$U$504,Referències!$D$5:$D$9,0),0))))),$U229)),Referències!$D$5:$D$9,0)),""))</f>
        <v/>
      </c>
      <c r="BI229" s="18" t="str">
        <f t="shared" si="26"/>
        <v/>
      </c>
      <c r="BJ229" s="26" t="str">
        <f t="shared" si="27"/>
        <v/>
      </c>
      <c r="BK229" s="52"/>
      <c r="BL229" s="27"/>
    </row>
    <row r="230" spans="1:64" x14ac:dyDescent="0.25">
      <c r="A230" s="27"/>
      <c r="B230" s="27"/>
      <c r="C230" s="27"/>
      <c r="D230" s="27"/>
      <c r="E230" s="53"/>
      <c r="F230" s="28"/>
      <c r="G230" s="27"/>
      <c r="H230" s="52"/>
      <c r="I230" s="28"/>
      <c r="J230" s="27"/>
      <c r="K230" s="28"/>
      <c r="L230" s="28"/>
      <c r="M230" s="28"/>
      <c r="N230" s="52"/>
      <c r="O230" s="18" t="str">
        <f t="shared" si="21"/>
        <v/>
      </c>
      <c r="P230" s="29"/>
      <c r="Q230" s="30"/>
      <c r="R230" s="31"/>
      <c r="S230" s="32"/>
      <c r="T230" s="33"/>
      <c r="U230" s="18" t="str">
        <f t="shared" si="22"/>
        <v/>
      </c>
      <c r="V230" s="28"/>
      <c r="W230" s="51"/>
      <c r="X230" s="52"/>
      <c r="Y230" s="53"/>
      <c r="Z230" s="52"/>
      <c r="AA230" s="53"/>
      <c r="AB230" s="53"/>
      <c r="AC230" s="52"/>
      <c r="AD230" s="53"/>
      <c r="AE230" s="53"/>
      <c r="AF230" s="52"/>
      <c r="AG230" s="53"/>
      <c r="AH230" s="52"/>
      <c r="AI230" s="53"/>
      <c r="AJ230" s="53"/>
      <c r="AK230" s="54"/>
      <c r="AL230" s="52"/>
      <c r="AM230" s="52"/>
      <c r="AN230" s="52"/>
      <c r="AO230" s="52"/>
      <c r="AP230" s="52"/>
      <c r="AQ230" s="55"/>
      <c r="AR230" s="52"/>
      <c r="AS230" s="52"/>
      <c r="AT230" s="52"/>
      <c r="AU230" s="52"/>
      <c r="AV230" s="52"/>
      <c r="AW230" s="56"/>
      <c r="AX230" s="52"/>
      <c r="AY230" s="52"/>
      <c r="AZ230" s="52"/>
      <c r="BA230" s="52"/>
      <c r="BB230" s="52"/>
      <c r="BC230" s="25" t="str">
        <f t="shared" si="23"/>
        <v/>
      </c>
      <c r="BD230" s="25" t="str">
        <f t="shared" si="24"/>
        <v/>
      </c>
      <c r="BE230" s="25" t="str">
        <f t="shared" si="25"/>
        <v/>
      </c>
      <c r="BF230" s="25" t="str">
        <f>IF($U230="","",IFERROR(INDEX(Referències!$F$5:$F$9,MATCH(IF(I230="",$U230,IFERROR(INDEX(Referències!$D$5:$D$9,SUMPRODUCT(MAX((($I$5:$I$504=I230)*($I$5:$I$504&lt;&gt;""))*(IFERROR(MATCH($U$5:$U$504,Referències!$D$5:$D$9,0),0))))),$U230)),Referències!$D$5:$D$9,0)),""))</f>
        <v/>
      </c>
      <c r="BG230" s="25" t="str">
        <f>IF($U230="","",IFERROR(INDEX(Referències!$G$5:$G$9,MATCH(IF(I230="",$U230,IFERROR(INDEX(Referències!$D$5:$D$9,SUMPRODUCT(MAX((($I$5:$I$504=I230)*($I$5:$I$504&lt;&gt;""))*(IFERROR(MATCH($U$5:$U$504,Referències!$D$5:$D$9,0),0))))),$U230)),Referències!$D$5:$D$9,0)),""))</f>
        <v/>
      </c>
      <c r="BH230" s="25" t="str">
        <f>IF($U230="","",IFERROR(INDEX(Referències!$H$5:$H$9,MATCH(IF(I230="",$U230,IFERROR(INDEX(Referències!$D$5:$D$9,SUMPRODUCT(MAX((($I$5:$I$504=I230)*($I$5:$I$504&lt;&gt;""))*(IFERROR(MATCH($U$5:$U$504,Referències!$D$5:$D$9,0),0))))),$U230)),Referències!$D$5:$D$9,0)),""))</f>
        <v/>
      </c>
      <c r="BI230" s="18" t="str">
        <f t="shared" si="26"/>
        <v/>
      </c>
      <c r="BJ230" s="26" t="str">
        <f t="shared" si="27"/>
        <v/>
      </c>
      <c r="BK230" s="52"/>
      <c r="BL230" s="27"/>
    </row>
    <row r="231" spans="1:64" x14ac:dyDescent="0.25">
      <c r="A231" s="27"/>
      <c r="B231" s="27"/>
      <c r="C231" s="27"/>
      <c r="D231" s="27"/>
      <c r="E231" s="53"/>
      <c r="F231" s="28"/>
      <c r="G231" s="27"/>
      <c r="H231" s="52"/>
      <c r="I231" s="28"/>
      <c r="J231" s="27"/>
      <c r="K231" s="28"/>
      <c r="L231" s="28"/>
      <c r="M231" s="28"/>
      <c r="N231" s="52"/>
      <c r="O231" s="18" t="str">
        <f t="shared" si="21"/>
        <v/>
      </c>
      <c r="P231" s="29"/>
      <c r="Q231" s="30"/>
      <c r="R231" s="31"/>
      <c r="S231" s="32"/>
      <c r="T231" s="33"/>
      <c r="U231" s="18" t="str">
        <f t="shared" si="22"/>
        <v/>
      </c>
      <c r="V231" s="28"/>
      <c r="W231" s="51"/>
      <c r="X231" s="52"/>
      <c r="Y231" s="53"/>
      <c r="Z231" s="52"/>
      <c r="AA231" s="53"/>
      <c r="AB231" s="53"/>
      <c r="AC231" s="52"/>
      <c r="AD231" s="53"/>
      <c r="AE231" s="53"/>
      <c r="AF231" s="52"/>
      <c r="AG231" s="53"/>
      <c r="AH231" s="52"/>
      <c r="AI231" s="53"/>
      <c r="AJ231" s="53"/>
      <c r="AK231" s="54"/>
      <c r="AL231" s="52"/>
      <c r="AM231" s="52"/>
      <c r="AN231" s="52"/>
      <c r="AO231" s="52"/>
      <c r="AP231" s="52"/>
      <c r="AQ231" s="55"/>
      <c r="AR231" s="52"/>
      <c r="AS231" s="52"/>
      <c r="AT231" s="52"/>
      <c r="AU231" s="52"/>
      <c r="AV231" s="52"/>
      <c r="AW231" s="56"/>
      <c r="AX231" s="52"/>
      <c r="AY231" s="52"/>
      <c r="AZ231" s="52"/>
      <c r="BA231" s="52"/>
      <c r="BB231" s="52"/>
      <c r="BC231" s="25" t="str">
        <f t="shared" si="23"/>
        <v/>
      </c>
      <c r="BD231" s="25" t="str">
        <f t="shared" si="24"/>
        <v/>
      </c>
      <c r="BE231" s="25" t="str">
        <f t="shared" si="25"/>
        <v/>
      </c>
      <c r="BF231" s="25" t="str">
        <f>IF($U231="","",IFERROR(INDEX(Referències!$F$5:$F$9,MATCH(IF(I231="",$U231,IFERROR(INDEX(Referències!$D$5:$D$9,SUMPRODUCT(MAX((($I$5:$I$504=I231)*($I$5:$I$504&lt;&gt;""))*(IFERROR(MATCH($U$5:$U$504,Referències!$D$5:$D$9,0),0))))),$U231)),Referències!$D$5:$D$9,0)),""))</f>
        <v/>
      </c>
      <c r="BG231" s="25" t="str">
        <f>IF($U231="","",IFERROR(INDEX(Referències!$G$5:$G$9,MATCH(IF(I231="",$U231,IFERROR(INDEX(Referències!$D$5:$D$9,SUMPRODUCT(MAX((($I$5:$I$504=I231)*($I$5:$I$504&lt;&gt;""))*(IFERROR(MATCH($U$5:$U$504,Referències!$D$5:$D$9,0),0))))),$U231)),Referències!$D$5:$D$9,0)),""))</f>
        <v/>
      </c>
      <c r="BH231" s="25" t="str">
        <f>IF($U231="","",IFERROR(INDEX(Referències!$H$5:$H$9,MATCH(IF(I231="",$U231,IFERROR(INDEX(Referències!$D$5:$D$9,SUMPRODUCT(MAX((($I$5:$I$504=I231)*($I$5:$I$504&lt;&gt;""))*(IFERROR(MATCH($U$5:$U$504,Referències!$D$5:$D$9,0),0))))),$U231)),Referències!$D$5:$D$9,0)),""))</f>
        <v/>
      </c>
      <c r="BI231" s="18" t="str">
        <f t="shared" si="26"/>
        <v/>
      </c>
      <c r="BJ231" s="26" t="str">
        <f t="shared" si="27"/>
        <v/>
      </c>
      <c r="BK231" s="52"/>
      <c r="BL231" s="27"/>
    </row>
    <row r="232" spans="1:64" x14ac:dyDescent="0.25">
      <c r="A232" s="27"/>
      <c r="B232" s="27"/>
      <c r="C232" s="27"/>
      <c r="D232" s="27"/>
      <c r="E232" s="53"/>
      <c r="F232" s="28"/>
      <c r="G232" s="27"/>
      <c r="H232" s="52"/>
      <c r="I232" s="28"/>
      <c r="J232" s="27"/>
      <c r="K232" s="28"/>
      <c r="L232" s="28"/>
      <c r="M232" s="28"/>
      <c r="N232" s="52"/>
      <c r="O232" s="18" t="str">
        <f t="shared" si="21"/>
        <v/>
      </c>
      <c r="P232" s="29"/>
      <c r="Q232" s="30"/>
      <c r="R232" s="31"/>
      <c r="S232" s="32"/>
      <c r="T232" s="33"/>
      <c r="U232" s="18" t="str">
        <f t="shared" si="22"/>
        <v/>
      </c>
      <c r="V232" s="28"/>
      <c r="W232" s="51"/>
      <c r="X232" s="52"/>
      <c r="Y232" s="53"/>
      <c r="Z232" s="52"/>
      <c r="AA232" s="53"/>
      <c r="AB232" s="53"/>
      <c r="AC232" s="52"/>
      <c r="AD232" s="53"/>
      <c r="AE232" s="53"/>
      <c r="AF232" s="52"/>
      <c r="AG232" s="53"/>
      <c r="AH232" s="52"/>
      <c r="AI232" s="53"/>
      <c r="AJ232" s="53"/>
      <c r="AK232" s="54"/>
      <c r="AL232" s="52"/>
      <c r="AM232" s="52"/>
      <c r="AN232" s="52"/>
      <c r="AO232" s="52"/>
      <c r="AP232" s="52"/>
      <c r="AQ232" s="55"/>
      <c r="AR232" s="52"/>
      <c r="AS232" s="52"/>
      <c r="AT232" s="52"/>
      <c r="AU232" s="52"/>
      <c r="AV232" s="52"/>
      <c r="AW232" s="56"/>
      <c r="AX232" s="52"/>
      <c r="AY232" s="52"/>
      <c r="AZ232" s="52"/>
      <c r="BA232" s="52"/>
      <c r="BB232" s="52"/>
      <c r="BC232" s="25" t="str">
        <f t="shared" si="23"/>
        <v/>
      </c>
      <c r="BD232" s="25" t="str">
        <f t="shared" si="24"/>
        <v/>
      </c>
      <c r="BE232" s="25" t="str">
        <f t="shared" si="25"/>
        <v/>
      </c>
      <c r="BF232" s="25" t="str">
        <f>IF($U232="","",IFERROR(INDEX(Referències!$F$5:$F$9,MATCH(IF(I232="",$U232,IFERROR(INDEX(Referències!$D$5:$D$9,SUMPRODUCT(MAX((($I$5:$I$504=I232)*($I$5:$I$504&lt;&gt;""))*(IFERROR(MATCH($U$5:$U$504,Referències!$D$5:$D$9,0),0))))),$U232)),Referències!$D$5:$D$9,0)),""))</f>
        <v/>
      </c>
      <c r="BG232" s="25" t="str">
        <f>IF($U232="","",IFERROR(INDEX(Referències!$G$5:$G$9,MATCH(IF(I232="",$U232,IFERROR(INDEX(Referències!$D$5:$D$9,SUMPRODUCT(MAX((($I$5:$I$504=I232)*($I$5:$I$504&lt;&gt;""))*(IFERROR(MATCH($U$5:$U$504,Referències!$D$5:$D$9,0),0))))),$U232)),Referències!$D$5:$D$9,0)),""))</f>
        <v/>
      </c>
      <c r="BH232" s="25" t="str">
        <f>IF($U232="","",IFERROR(INDEX(Referències!$H$5:$H$9,MATCH(IF(I232="",$U232,IFERROR(INDEX(Referències!$D$5:$D$9,SUMPRODUCT(MAX((($I$5:$I$504=I232)*($I$5:$I$504&lt;&gt;""))*(IFERROR(MATCH($U$5:$U$504,Referències!$D$5:$D$9,0),0))))),$U232)),Referències!$D$5:$D$9,0)),""))</f>
        <v/>
      </c>
      <c r="BI232" s="18" t="str">
        <f t="shared" si="26"/>
        <v/>
      </c>
      <c r="BJ232" s="26" t="str">
        <f t="shared" si="27"/>
        <v/>
      </c>
      <c r="BK232" s="52"/>
      <c r="BL232" s="27"/>
    </row>
    <row r="233" spans="1:64" x14ac:dyDescent="0.25">
      <c r="A233" s="27"/>
      <c r="B233" s="27"/>
      <c r="C233" s="27"/>
      <c r="D233" s="27"/>
      <c r="E233" s="53"/>
      <c r="F233" s="28"/>
      <c r="G233" s="27"/>
      <c r="H233" s="52"/>
      <c r="I233" s="28"/>
      <c r="J233" s="27"/>
      <c r="K233" s="28"/>
      <c r="L233" s="28"/>
      <c r="M233" s="28"/>
      <c r="N233" s="52"/>
      <c r="O233" s="18" t="str">
        <f t="shared" si="21"/>
        <v/>
      </c>
      <c r="P233" s="29"/>
      <c r="Q233" s="30"/>
      <c r="R233" s="31"/>
      <c r="S233" s="32"/>
      <c r="T233" s="33"/>
      <c r="U233" s="18" t="str">
        <f t="shared" si="22"/>
        <v/>
      </c>
      <c r="V233" s="28"/>
      <c r="W233" s="51"/>
      <c r="X233" s="52"/>
      <c r="Y233" s="53"/>
      <c r="Z233" s="52"/>
      <c r="AA233" s="53"/>
      <c r="AB233" s="53"/>
      <c r="AC233" s="52"/>
      <c r="AD233" s="53"/>
      <c r="AE233" s="53"/>
      <c r="AF233" s="52"/>
      <c r="AG233" s="53"/>
      <c r="AH233" s="52"/>
      <c r="AI233" s="53"/>
      <c r="AJ233" s="53"/>
      <c r="AK233" s="54"/>
      <c r="AL233" s="52"/>
      <c r="AM233" s="52"/>
      <c r="AN233" s="52"/>
      <c r="AO233" s="52"/>
      <c r="AP233" s="52"/>
      <c r="AQ233" s="55"/>
      <c r="AR233" s="52"/>
      <c r="AS233" s="52"/>
      <c r="AT233" s="52"/>
      <c r="AU233" s="52"/>
      <c r="AV233" s="52"/>
      <c r="AW233" s="56"/>
      <c r="AX233" s="52"/>
      <c r="AY233" s="52"/>
      <c r="AZ233" s="52"/>
      <c r="BA233" s="52"/>
      <c r="BB233" s="52"/>
      <c r="BC233" s="25" t="str">
        <f t="shared" si="23"/>
        <v/>
      </c>
      <c r="BD233" s="25" t="str">
        <f t="shared" si="24"/>
        <v/>
      </c>
      <c r="BE233" s="25" t="str">
        <f t="shared" si="25"/>
        <v/>
      </c>
      <c r="BF233" s="25" t="str">
        <f>IF($U233="","",IFERROR(INDEX(Referències!$F$5:$F$9,MATCH(IF(I233="",$U233,IFERROR(INDEX(Referències!$D$5:$D$9,SUMPRODUCT(MAX((($I$5:$I$504=I233)*($I$5:$I$504&lt;&gt;""))*(IFERROR(MATCH($U$5:$U$504,Referències!$D$5:$D$9,0),0))))),$U233)),Referències!$D$5:$D$9,0)),""))</f>
        <v/>
      </c>
      <c r="BG233" s="25" t="str">
        <f>IF($U233="","",IFERROR(INDEX(Referències!$G$5:$G$9,MATCH(IF(I233="",$U233,IFERROR(INDEX(Referències!$D$5:$D$9,SUMPRODUCT(MAX((($I$5:$I$504=I233)*($I$5:$I$504&lt;&gt;""))*(IFERROR(MATCH($U$5:$U$504,Referències!$D$5:$D$9,0),0))))),$U233)),Referències!$D$5:$D$9,0)),""))</f>
        <v/>
      </c>
      <c r="BH233" s="25" t="str">
        <f>IF($U233="","",IFERROR(INDEX(Referències!$H$5:$H$9,MATCH(IF(I233="",$U233,IFERROR(INDEX(Referències!$D$5:$D$9,SUMPRODUCT(MAX((($I$5:$I$504=I233)*($I$5:$I$504&lt;&gt;""))*(IFERROR(MATCH($U$5:$U$504,Referències!$D$5:$D$9,0),0))))),$U233)),Referències!$D$5:$D$9,0)),""))</f>
        <v/>
      </c>
      <c r="BI233" s="18" t="str">
        <f t="shared" si="26"/>
        <v/>
      </c>
      <c r="BJ233" s="26" t="str">
        <f t="shared" si="27"/>
        <v/>
      </c>
      <c r="BK233" s="52"/>
      <c r="BL233" s="27"/>
    </row>
    <row r="234" spans="1:64" x14ac:dyDescent="0.25">
      <c r="A234" s="27"/>
      <c r="B234" s="27"/>
      <c r="C234" s="27"/>
      <c r="D234" s="27"/>
      <c r="E234" s="53"/>
      <c r="F234" s="28"/>
      <c r="G234" s="27"/>
      <c r="H234" s="52"/>
      <c r="I234" s="28"/>
      <c r="J234" s="27"/>
      <c r="K234" s="28"/>
      <c r="L234" s="28"/>
      <c r="M234" s="28"/>
      <c r="N234" s="52"/>
      <c r="O234" s="18" t="str">
        <f t="shared" si="21"/>
        <v/>
      </c>
      <c r="P234" s="29"/>
      <c r="Q234" s="30"/>
      <c r="R234" s="31"/>
      <c r="S234" s="32"/>
      <c r="T234" s="33"/>
      <c r="U234" s="18" t="str">
        <f t="shared" si="22"/>
        <v/>
      </c>
      <c r="V234" s="28"/>
      <c r="W234" s="51"/>
      <c r="X234" s="52"/>
      <c r="Y234" s="53"/>
      <c r="Z234" s="52"/>
      <c r="AA234" s="53"/>
      <c r="AB234" s="53"/>
      <c r="AC234" s="52"/>
      <c r="AD234" s="53"/>
      <c r="AE234" s="53"/>
      <c r="AF234" s="52"/>
      <c r="AG234" s="53"/>
      <c r="AH234" s="52"/>
      <c r="AI234" s="53"/>
      <c r="AJ234" s="53"/>
      <c r="AK234" s="54"/>
      <c r="AL234" s="52"/>
      <c r="AM234" s="52"/>
      <c r="AN234" s="52"/>
      <c r="AO234" s="52"/>
      <c r="AP234" s="52"/>
      <c r="AQ234" s="55"/>
      <c r="AR234" s="52"/>
      <c r="AS234" s="52"/>
      <c r="AT234" s="52"/>
      <c r="AU234" s="52"/>
      <c r="AV234" s="52"/>
      <c r="AW234" s="56"/>
      <c r="AX234" s="52"/>
      <c r="AY234" s="52"/>
      <c r="AZ234" s="52"/>
      <c r="BA234" s="52"/>
      <c r="BB234" s="52"/>
      <c r="BC234" s="25" t="str">
        <f t="shared" si="23"/>
        <v/>
      </c>
      <c r="BD234" s="25" t="str">
        <f t="shared" si="24"/>
        <v/>
      </c>
      <c r="BE234" s="25" t="str">
        <f t="shared" si="25"/>
        <v/>
      </c>
      <c r="BF234" s="25" t="str">
        <f>IF($U234="","",IFERROR(INDEX(Referències!$F$5:$F$9,MATCH(IF(I234="",$U234,IFERROR(INDEX(Referències!$D$5:$D$9,SUMPRODUCT(MAX((($I$5:$I$504=I234)*($I$5:$I$504&lt;&gt;""))*(IFERROR(MATCH($U$5:$U$504,Referències!$D$5:$D$9,0),0))))),$U234)),Referències!$D$5:$D$9,0)),""))</f>
        <v/>
      </c>
      <c r="BG234" s="25" t="str">
        <f>IF($U234="","",IFERROR(INDEX(Referències!$G$5:$G$9,MATCH(IF(I234="",$U234,IFERROR(INDEX(Referències!$D$5:$D$9,SUMPRODUCT(MAX((($I$5:$I$504=I234)*($I$5:$I$504&lt;&gt;""))*(IFERROR(MATCH($U$5:$U$504,Referències!$D$5:$D$9,0),0))))),$U234)),Referències!$D$5:$D$9,0)),""))</f>
        <v/>
      </c>
      <c r="BH234" s="25" t="str">
        <f>IF($U234="","",IFERROR(INDEX(Referències!$H$5:$H$9,MATCH(IF(I234="",$U234,IFERROR(INDEX(Referències!$D$5:$D$9,SUMPRODUCT(MAX((($I$5:$I$504=I234)*($I$5:$I$504&lt;&gt;""))*(IFERROR(MATCH($U$5:$U$504,Referències!$D$5:$D$9,0),0))))),$U234)),Referències!$D$5:$D$9,0)),""))</f>
        <v/>
      </c>
      <c r="BI234" s="18" t="str">
        <f t="shared" si="26"/>
        <v/>
      </c>
      <c r="BJ234" s="26" t="str">
        <f t="shared" si="27"/>
        <v/>
      </c>
      <c r="BK234" s="52"/>
      <c r="BL234" s="27"/>
    </row>
    <row r="235" spans="1:64" x14ac:dyDescent="0.25">
      <c r="A235" s="27"/>
      <c r="B235" s="27"/>
      <c r="C235" s="27"/>
      <c r="D235" s="27"/>
      <c r="E235" s="53"/>
      <c r="F235" s="28"/>
      <c r="G235" s="27"/>
      <c r="H235" s="52"/>
      <c r="I235" s="28"/>
      <c r="J235" s="27"/>
      <c r="K235" s="28"/>
      <c r="L235" s="28"/>
      <c r="M235" s="28"/>
      <c r="N235" s="52"/>
      <c r="O235" s="18" t="str">
        <f t="shared" si="21"/>
        <v/>
      </c>
      <c r="P235" s="29"/>
      <c r="Q235" s="30"/>
      <c r="R235" s="31"/>
      <c r="S235" s="32"/>
      <c r="T235" s="33"/>
      <c r="U235" s="18" t="str">
        <f t="shared" si="22"/>
        <v/>
      </c>
      <c r="V235" s="28"/>
      <c r="W235" s="51"/>
      <c r="X235" s="52"/>
      <c r="Y235" s="53"/>
      <c r="Z235" s="52"/>
      <c r="AA235" s="53"/>
      <c r="AB235" s="53"/>
      <c r="AC235" s="52"/>
      <c r="AD235" s="53"/>
      <c r="AE235" s="53"/>
      <c r="AF235" s="52"/>
      <c r="AG235" s="53"/>
      <c r="AH235" s="52"/>
      <c r="AI235" s="53"/>
      <c r="AJ235" s="53"/>
      <c r="AK235" s="54"/>
      <c r="AL235" s="52"/>
      <c r="AM235" s="52"/>
      <c r="AN235" s="52"/>
      <c r="AO235" s="52"/>
      <c r="AP235" s="52"/>
      <c r="AQ235" s="55"/>
      <c r="AR235" s="52"/>
      <c r="AS235" s="52"/>
      <c r="AT235" s="52"/>
      <c r="AU235" s="52"/>
      <c r="AV235" s="52"/>
      <c r="AW235" s="56"/>
      <c r="AX235" s="52"/>
      <c r="AY235" s="52"/>
      <c r="AZ235" s="52"/>
      <c r="BA235" s="52"/>
      <c r="BB235" s="52"/>
      <c r="BC235" s="25" t="str">
        <f t="shared" si="23"/>
        <v/>
      </c>
      <c r="BD235" s="25" t="str">
        <f t="shared" si="24"/>
        <v/>
      </c>
      <c r="BE235" s="25" t="str">
        <f t="shared" si="25"/>
        <v/>
      </c>
      <c r="BF235" s="25" t="str">
        <f>IF($U235="","",IFERROR(INDEX(Referències!$F$5:$F$9,MATCH(IF(I235="",$U235,IFERROR(INDEX(Referències!$D$5:$D$9,SUMPRODUCT(MAX((($I$5:$I$504=I235)*($I$5:$I$504&lt;&gt;""))*(IFERROR(MATCH($U$5:$U$504,Referències!$D$5:$D$9,0),0))))),$U235)),Referències!$D$5:$D$9,0)),""))</f>
        <v/>
      </c>
      <c r="BG235" s="25" t="str">
        <f>IF($U235="","",IFERROR(INDEX(Referències!$G$5:$G$9,MATCH(IF(I235="",$U235,IFERROR(INDEX(Referències!$D$5:$D$9,SUMPRODUCT(MAX((($I$5:$I$504=I235)*($I$5:$I$504&lt;&gt;""))*(IFERROR(MATCH($U$5:$U$504,Referències!$D$5:$D$9,0),0))))),$U235)),Referències!$D$5:$D$9,0)),""))</f>
        <v/>
      </c>
      <c r="BH235" s="25" t="str">
        <f>IF($U235="","",IFERROR(INDEX(Referències!$H$5:$H$9,MATCH(IF(I235="",$U235,IFERROR(INDEX(Referències!$D$5:$D$9,SUMPRODUCT(MAX((($I$5:$I$504=I235)*($I$5:$I$504&lt;&gt;""))*(IFERROR(MATCH($U$5:$U$504,Referències!$D$5:$D$9,0),0))))),$U235)),Referències!$D$5:$D$9,0)),""))</f>
        <v/>
      </c>
      <c r="BI235" s="18" t="str">
        <f t="shared" si="26"/>
        <v/>
      </c>
      <c r="BJ235" s="26" t="str">
        <f t="shared" si="27"/>
        <v/>
      </c>
      <c r="BK235" s="52"/>
      <c r="BL235" s="27"/>
    </row>
    <row r="236" spans="1:64" x14ac:dyDescent="0.25">
      <c r="A236" s="27"/>
      <c r="B236" s="27"/>
      <c r="C236" s="27"/>
      <c r="D236" s="27"/>
      <c r="E236" s="53"/>
      <c r="F236" s="28"/>
      <c r="G236" s="27"/>
      <c r="H236" s="52"/>
      <c r="I236" s="28"/>
      <c r="J236" s="27"/>
      <c r="K236" s="28"/>
      <c r="L236" s="28"/>
      <c r="M236" s="28"/>
      <c r="N236" s="52"/>
      <c r="O236" s="18" t="str">
        <f t="shared" si="21"/>
        <v/>
      </c>
      <c r="P236" s="29"/>
      <c r="Q236" s="30"/>
      <c r="R236" s="31"/>
      <c r="S236" s="32"/>
      <c r="T236" s="33"/>
      <c r="U236" s="18" t="str">
        <f t="shared" si="22"/>
        <v/>
      </c>
      <c r="V236" s="28"/>
      <c r="W236" s="51"/>
      <c r="X236" s="52"/>
      <c r="Y236" s="53"/>
      <c r="Z236" s="52"/>
      <c r="AA236" s="53"/>
      <c r="AB236" s="53"/>
      <c r="AC236" s="52"/>
      <c r="AD236" s="53"/>
      <c r="AE236" s="53"/>
      <c r="AF236" s="52"/>
      <c r="AG236" s="53"/>
      <c r="AH236" s="52"/>
      <c r="AI236" s="53"/>
      <c r="AJ236" s="53"/>
      <c r="AK236" s="54"/>
      <c r="AL236" s="52"/>
      <c r="AM236" s="52"/>
      <c r="AN236" s="52"/>
      <c r="AO236" s="52"/>
      <c r="AP236" s="52"/>
      <c r="AQ236" s="55"/>
      <c r="AR236" s="52"/>
      <c r="AS236" s="52"/>
      <c r="AT236" s="52"/>
      <c r="AU236" s="52"/>
      <c r="AV236" s="52"/>
      <c r="AW236" s="56"/>
      <c r="AX236" s="52"/>
      <c r="AY236" s="52"/>
      <c r="AZ236" s="52"/>
      <c r="BA236" s="52"/>
      <c r="BB236" s="52"/>
      <c r="BC236" s="25" t="str">
        <f t="shared" si="23"/>
        <v/>
      </c>
      <c r="BD236" s="25" t="str">
        <f t="shared" si="24"/>
        <v/>
      </c>
      <c r="BE236" s="25" t="str">
        <f t="shared" si="25"/>
        <v/>
      </c>
      <c r="BF236" s="25" t="str">
        <f>IF($U236="","",IFERROR(INDEX(Referències!$F$5:$F$9,MATCH(IF(I236="",$U236,IFERROR(INDEX(Referències!$D$5:$D$9,SUMPRODUCT(MAX((($I$5:$I$504=I236)*($I$5:$I$504&lt;&gt;""))*(IFERROR(MATCH($U$5:$U$504,Referències!$D$5:$D$9,0),0))))),$U236)),Referències!$D$5:$D$9,0)),""))</f>
        <v/>
      </c>
      <c r="BG236" s="25" t="str">
        <f>IF($U236="","",IFERROR(INDEX(Referències!$G$5:$G$9,MATCH(IF(I236="",$U236,IFERROR(INDEX(Referències!$D$5:$D$9,SUMPRODUCT(MAX((($I$5:$I$504=I236)*($I$5:$I$504&lt;&gt;""))*(IFERROR(MATCH($U$5:$U$504,Referències!$D$5:$D$9,0),0))))),$U236)),Referències!$D$5:$D$9,0)),""))</f>
        <v/>
      </c>
      <c r="BH236" s="25" t="str">
        <f>IF($U236="","",IFERROR(INDEX(Referències!$H$5:$H$9,MATCH(IF(I236="",$U236,IFERROR(INDEX(Referències!$D$5:$D$9,SUMPRODUCT(MAX((($I$5:$I$504=I236)*($I$5:$I$504&lt;&gt;""))*(IFERROR(MATCH($U$5:$U$504,Referències!$D$5:$D$9,0),0))))),$U236)),Referències!$D$5:$D$9,0)),""))</f>
        <v/>
      </c>
      <c r="BI236" s="18" t="str">
        <f t="shared" si="26"/>
        <v/>
      </c>
      <c r="BJ236" s="26" t="str">
        <f t="shared" si="27"/>
        <v/>
      </c>
      <c r="BK236" s="52"/>
      <c r="BL236" s="27"/>
    </row>
    <row r="237" spans="1:64" x14ac:dyDescent="0.25">
      <c r="A237" s="27"/>
      <c r="B237" s="27"/>
      <c r="C237" s="27"/>
      <c r="D237" s="27"/>
      <c r="E237" s="53"/>
      <c r="F237" s="28"/>
      <c r="G237" s="27"/>
      <c r="H237" s="52"/>
      <c r="I237" s="28"/>
      <c r="J237" s="27"/>
      <c r="K237" s="28"/>
      <c r="L237" s="28"/>
      <c r="M237" s="28"/>
      <c r="N237" s="52"/>
      <c r="O237" s="18" t="str">
        <f t="shared" si="21"/>
        <v/>
      </c>
      <c r="P237" s="29"/>
      <c r="Q237" s="30"/>
      <c r="R237" s="31"/>
      <c r="S237" s="32"/>
      <c r="T237" s="33"/>
      <c r="U237" s="18" t="str">
        <f t="shared" si="22"/>
        <v/>
      </c>
      <c r="V237" s="28"/>
      <c r="W237" s="51"/>
      <c r="X237" s="52"/>
      <c r="Y237" s="53"/>
      <c r="Z237" s="52"/>
      <c r="AA237" s="53"/>
      <c r="AB237" s="53"/>
      <c r="AC237" s="52"/>
      <c r="AD237" s="53"/>
      <c r="AE237" s="53"/>
      <c r="AF237" s="52"/>
      <c r="AG237" s="53"/>
      <c r="AH237" s="52"/>
      <c r="AI237" s="53"/>
      <c r="AJ237" s="53"/>
      <c r="AK237" s="54"/>
      <c r="AL237" s="52"/>
      <c r="AM237" s="52"/>
      <c r="AN237" s="52"/>
      <c r="AO237" s="52"/>
      <c r="AP237" s="52"/>
      <c r="AQ237" s="55"/>
      <c r="AR237" s="52"/>
      <c r="AS237" s="52"/>
      <c r="AT237" s="52"/>
      <c r="AU237" s="52"/>
      <c r="AV237" s="52"/>
      <c r="AW237" s="56"/>
      <c r="AX237" s="52"/>
      <c r="AY237" s="52"/>
      <c r="AZ237" s="52"/>
      <c r="BA237" s="52"/>
      <c r="BB237" s="52"/>
      <c r="BC237" s="25" t="str">
        <f t="shared" si="23"/>
        <v/>
      </c>
      <c r="BD237" s="25" t="str">
        <f t="shared" si="24"/>
        <v/>
      </c>
      <c r="BE237" s="25" t="str">
        <f t="shared" si="25"/>
        <v/>
      </c>
      <c r="BF237" s="25" t="str">
        <f>IF($U237="","",IFERROR(INDEX(Referències!$F$5:$F$9,MATCH(IF(I237="",$U237,IFERROR(INDEX(Referències!$D$5:$D$9,SUMPRODUCT(MAX((($I$5:$I$504=I237)*($I$5:$I$504&lt;&gt;""))*(IFERROR(MATCH($U$5:$U$504,Referències!$D$5:$D$9,0),0))))),$U237)),Referències!$D$5:$D$9,0)),""))</f>
        <v/>
      </c>
      <c r="BG237" s="25" t="str">
        <f>IF($U237="","",IFERROR(INDEX(Referències!$G$5:$G$9,MATCH(IF(I237="",$U237,IFERROR(INDEX(Referències!$D$5:$D$9,SUMPRODUCT(MAX((($I$5:$I$504=I237)*($I$5:$I$504&lt;&gt;""))*(IFERROR(MATCH($U$5:$U$504,Referències!$D$5:$D$9,0),0))))),$U237)),Referències!$D$5:$D$9,0)),""))</f>
        <v/>
      </c>
      <c r="BH237" s="25" t="str">
        <f>IF($U237="","",IFERROR(INDEX(Referències!$H$5:$H$9,MATCH(IF(I237="",$U237,IFERROR(INDEX(Referències!$D$5:$D$9,SUMPRODUCT(MAX((($I$5:$I$504=I237)*($I$5:$I$504&lt;&gt;""))*(IFERROR(MATCH($U$5:$U$504,Referències!$D$5:$D$9,0),0))))),$U237)),Referències!$D$5:$D$9,0)),""))</f>
        <v/>
      </c>
      <c r="BI237" s="18" t="str">
        <f t="shared" si="26"/>
        <v/>
      </c>
      <c r="BJ237" s="26" t="str">
        <f t="shared" si="27"/>
        <v/>
      </c>
      <c r="BK237" s="52"/>
      <c r="BL237" s="27"/>
    </row>
    <row r="238" spans="1:64" x14ac:dyDescent="0.25">
      <c r="A238" s="27"/>
      <c r="B238" s="27"/>
      <c r="C238" s="27"/>
      <c r="D238" s="27"/>
      <c r="E238" s="53"/>
      <c r="F238" s="28"/>
      <c r="G238" s="27"/>
      <c r="H238" s="52"/>
      <c r="I238" s="28"/>
      <c r="J238" s="27"/>
      <c r="K238" s="28"/>
      <c r="L238" s="28"/>
      <c r="M238" s="28"/>
      <c r="N238" s="52"/>
      <c r="O238" s="18" t="str">
        <f t="shared" si="21"/>
        <v/>
      </c>
      <c r="P238" s="29"/>
      <c r="Q238" s="30"/>
      <c r="R238" s="31"/>
      <c r="S238" s="32"/>
      <c r="T238" s="33"/>
      <c r="U238" s="18" t="str">
        <f t="shared" si="22"/>
        <v/>
      </c>
      <c r="V238" s="28"/>
      <c r="W238" s="51"/>
      <c r="X238" s="52"/>
      <c r="Y238" s="53"/>
      <c r="Z238" s="52"/>
      <c r="AA238" s="53"/>
      <c r="AB238" s="53"/>
      <c r="AC238" s="52"/>
      <c r="AD238" s="53"/>
      <c r="AE238" s="53"/>
      <c r="AF238" s="52"/>
      <c r="AG238" s="53"/>
      <c r="AH238" s="52"/>
      <c r="AI238" s="53"/>
      <c r="AJ238" s="53"/>
      <c r="AK238" s="54"/>
      <c r="AL238" s="52"/>
      <c r="AM238" s="52"/>
      <c r="AN238" s="52"/>
      <c r="AO238" s="52"/>
      <c r="AP238" s="52"/>
      <c r="AQ238" s="55"/>
      <c r="AR238" s="52"/>
      <c r="AS238" s="52"/>
      <c r="AT238" s="52"/>
      <c r="AU238" s="52"/>
      <c r="AV238" s="52"/>
      <c r="AW238" s="56"/>
      <c r="AX238" s="52"/>
      <c r="AY238" s="52"/>
      <c r="AZ238" s="52"/>
      <c r="BA238" s="52"/>
      <c r="BB238" s="52"/>
      <c r="BC238" s="25" t="str">
        <f t="shared" si="23"/>
        <v/>
      </c>
      <c r="BD238" s="25" t="str">
        <f t="shared" si="24"/>
        <v/>
      </c>
      <c r="BE238" s="25" t="str">
        <f t="shared" si="25"/>
        <v/>
      </c>
      <c r="BF238" s="25" t="str">
        <f>IF($U238="","",IFERROR(INDEX(Referències!$F$5:$F$9,MATCH(IF(I238="",$U238,IFERROR(INDEX(Referències!$D$5:$D$9,SUMPRODUCT(MAX((($I$5:$I$504=I238)*($I$5:$I$504&lt;&gt;""))*(IFERROR(MATCH($U$5:$U$504,Referències!$D$5:$D$9,0),0))))),$U238)),Referències!$D$5:$D$9,0)),""))</f>
        <v/>
      </c>
      <c r="BG238" s="25" t="str">
        <f>IF($U238="","",IFERROR(INDEX(Referències!$G$5:$G$9,MATCH(IF(I238="",$U238,IFERROR(INDEX(Referències!$D$5:$D$9,SUMPRODUCT(MAX((($I$5:$I$504=I238)*($I$5:$I$504&lt;&gt;""))*(IFERROR(MATCH($U$5:$U$504,Referències!$D$5:$D$9,0),0))))),$U238)),Referències!$D$5:$D$9,0)),""))</f>
        <v/>
      </c>
      <c r="BH238" s="25" t="str">
        <f>IF($U238="","",IFERROR(INDEX(Referències!$H$5:$H$9,MATCH(IF(I238="",$U238,IFERROR(INDEX(Referències!$D$5:$D$9,SUMPRODUCT(MAX((($I$5:$I$504=I238)*($I$5:$I$504&lt;&gt;""))*(IFERROR(MATCH($U$5:$U$504,Referències!$D$5:$D$9,0),0))))),$U238)),Referències!$D$5:$D$9,0)),""))</f>
        <v/>
      </c>
      <c r="BI238" s="18" t="str">
        <f t="shared" si="26"/>
        <v/>
      </c>
      <c r="BJ238" s="26" t="str">
        <f t="shared" si="27"/>
        <v/>
      </c>
      <c r="BK238" s="52"/>
      <c r="BL238" s="27"/>
    </row>
    <row r="239" spans="1:64" x14ac:dyDescent="0.25">
      <c r="A239" s="27"/>
      <c r="B239" s="27"/>
      <c r="C239" s="27"/>
      <c r="D239" s="27"/>
      <c r="E239" s="53"/>
      <c r="F239" s="28"/>
      <c r="G239" s="27"/>
      <c r="H239" s="52"/>
      <c r="I239" s="28"/>
      <c r="J239" s="27"/>
      <c r="K239" s="28"/>
      <c r="L239" s="28"/>
      <c r="M239" s="28"/>
      <c r="N239" s="52"/>
      <c r="O239" s="18" t="str">
        <f t="shared" si="21"/>
        <v/>
      </c>
      <c r="P239" s="29"/>
      <c r="Q239" s="30"/>
      <c r="R239" s="31"/>
      <c r="S239" s="32"/>
      <c r="T239" s="33"/>
      <c r="U239" s="18" t="str">
        <f t="shared" si="22"/>
        <v/>
      </c>
      <c r="V239" s="28"/>
      <c r="W239" s="51"/>
      <c r="X239" s="52"/>
      <c r="Y239" s="53"/>
      <c r="Z239" s="52"/>
      <c r="AA239" s="53"/>
      <c r="AB239" s="53"/>
      <c r="AC239" s="52"/>
      <c r="AD239" s="53"/>
      <c r="AE239" s="53"/>
      <c r="AF239" s="52"/>
      <c r="AG239" s="53"/>
      <c r="AH239" s="52"/>
      <c r="AI239" s="53"/>
      <c r="AJ239" s="53"/>
      <c r="AK239" s="54"/>
      <c r="AL239" s="52"/>
      <c r="AM239" s="52"/>
      <c r="AN239" s="52"/>
      <c r="AO239" s="52"/>
      <c r="AP239" s="52"/>
      <c r="AQ239" s="55"/>
      <c r="AR239" s="52"/>
      <c r="AS239" s="52"/>
      <c r="AT239" s="52"/>
      <c r="AU239" s="52"/>
      <c r="AV239" s="52"/>
      <c r="AW239" s="56"/>
      <c r="AX239" s="52"/>
      <c r="AY239" s="52"/>
      <c r="AZ239" s="52"/>
      <c r="BA239" s="52"/>
      <c r="BB239" s="52"/>
      <c r="BC239" s="25" t="str">
        <f t="shared" si="23"/>
        <v/>
      </c>
      <c r="BD239" s="25" t="str">
        <f t="shared" si="24"/>
        <v/>
      </c>
      <c r="BE239" s="25" t="str">
        <f t="shared" si="25"/>
        <v/>
      </c>
      <c r="BF239" s="25" t="str">
        <f>IF($U239="","",IFERROR(INDEX(Referències!$F$5:$F$9,MATCH(IF(I239="",$U239,IFERROR(INDEX(Referències!$D$5:$D$9,SUMPRODUCT(MAX((($I$5:$I$504=I239)*($I$5:$I$504&lt;&gt;""))*(IFERROR(MATCH($U$5:$U$504,Referències!$D$5:$D$9,0),0))))),$U239)),Referències!$D$5:$D$9,0)),""))</f>
        <v/>
      </c>
      <c r="BG239" s="25" t="str">
        <f>IF($U239="","",IFERROR(INDEX(Referències!$G$5:$G$9,MATCH(IF(I239="",$U239,IFERROR(INDEX(Referències!$D$5:$D$9,SUMPRODUCT(MAX((($I$5:$I$504=I239)*($I$5:$I$504&lt;&gt;""))*(IFERROR(MATCH($U$5:$U$504,Referències!$D$5:$D$9,0),0))))),$U239)),Referències!$D$5:$D$9,0)),""))</f>
        <v/>
      </c>
      <c r="BH239" s="25" t="str">
        <f>IF($U239="","",IFERROR(INDEX(Referències!$H$5:$H$9,MATCH(IF(I239="",$U239,IFERROR(INDEX(Referències!$D$5:$D$9,SUMPRODUCT(MAX((($I$5:$I$504=I239)*($I$5:$I$504&lt;&gt;""))*(IFERROR(MATCH($U$5:$U$504,Referències!$D$5:$D$9,0),0))))),$U239)),Referències!$D$5:$D$9,0)),""))</f>
        <v/>
      </c>
      <c r="BI239" s="18" t="str">
        <f t="shared" si="26"/>
        <v/>
      </c>
      <c r="BJ239" s="26" t="str">
        <f t="shared" si="27"/>
        <v/>
      </c>
      <c r="BK239" s="52"/>
      <c r="BL239" s="27"/>
    </row>
    <row r="240" spans="1:64" x14ac:dyDescent="0.25">
      <c r="A240" s="27"/>
      <c r="B240" s="27"/>
      <c r="C240" s="27"/>
      <c r="D240" s="27"/>
      <c r="E240" s="53"/>
      <c r="F240" s="28"/>
      <c r="G240" s="27"/>
      <c r="H240" s="52"/>
      <c r="I240" s="28"/>
      <c r="J240" s="27"/>
      <c r="K240" s="28"/>
      <c r="L240" s="28"/>
      <c r="M240" s="28"/>
      <c r="N240" s="52"/>
      <c r="O240" s="18" t="str">
        <f t="shared" si="21"/>
        <v/>
      </c>
      <c r="P240" s="29"/>
      <c r="Q240" s="30"/>
      <c r="R240" s="31"/>
      <c r="S240" s="32"/>
      <c r="T240" s="33"/>
      <c r="U240" s="18" t="str">
        <f t="shared" si="22"/>
        <v/>
      </c>
      <c r="V240" s="28"/>
      <c r="W240" s="51"/>
      <c r="X240" s="52"/>
      <c r="Y240" s="53"/>
      <c r="Z240" s="52"/>
      <c r="AA240" s="53"/>
      <c r="AB240" s="53"/>
      <c r="AC240" s="52"/>
      <c r="AD240" s="53"/>
      <c r="AE240" s="53"/>
      <c r="AF240" s="52"/>
      <c r="AG240" s="53"/>
      <c r="AH240" s="52"/>
      <c r="AI240" s="53"/>
      <c r="AJ240" s="53"/>
      <c r="AK240" s="54"/>
      <c r="AL240" s="52"/>
      <c r="AM240" s="52"/>
      <c r="AN240" s="52"/>
      <c r="AO240" s="52"/>
      <c r="AP240" s="52"/>
      <c r="AQ240" s="55"/>
      <c r="AR240" s="52"/>
      <c r="AS240" s="52"/>
      <c r="AT240" s="52"/>
      <c r="AU240" s="52"/>
      <c r="AV240" s="52"/>
      <c r="AW240" s="56"/>
      <c r="AX240" s="52"/>
      <c r="AY240" s="52"/>
      <c r="AZ240" s="52"/>
      <c r="BA240" s="52"/>
      <c r="BB240" s="52"/>
      <c r="BC240" s="25" t="str">
        <f t="shared" si="23"/>
        <v/>
      </c>
      <c r="BD240" s="25" t="str">
        <f t="shared" si="24"/>
        <v/>
      </c>
      <c r="BE240" s="25" t="str">
        <f t="shared" si="25"/>
        <v/>
      </c>
      <c r="BF240" s="25" t="str">
        <f>IF($U240="","",IFERROR(INDEX(Referències!$F$5:$F$9,MATCH(IF(I240="",$U240,IFERROR(INDEX(Referències!$D$5:$D$9,SUMPRODUCT(MAX((($I$5:$I$504=I240)*($I$5:$I$504&lt;&gt;""))*(IFERROR(MATCH($U$5:$U$504,Referències!$D$5:$D$9,0),0))))),$U240)),Referències!$D$5:$D$9,0)),""))</f>
        <v/>
      </c>
      <c r="BG240" s="25" t="str">
        <f>IF($U240="","",IFERROR(INDEX(Referències!$G$5:$G$9,MATCH(IF(I240="",$U240,IFERROR(INDEX(Referències!$D$5:$D$9,SUMPRODUCT(MAX((($I$5:$I$504=I240)*($I$5:$I$504&lt;&gt;""))*(IFERROR(MATCH($U$5:$U$504,Referències!$D$5:$D$9,0),0))))),$U240)),Referències!$D$5:$D$9,0)),""))</f>
        <v/>
      </c>
      <c r="BH240" s="25" t="str">
        <f>IF($U240="","",IFERROR(INDEX(Referències!$H$5:$H$9,MATCH(IF(I240="",$U240,IFERROR(INDEX(Referències!$D$5:$D$9,SUMPRODUCT(MAX((($I$5:$I$504=I240)*($I$5:$I$504&lt;&gt;""))*(IFERROR(MATCH($U$5:$U$504,Referències!$D$5:$D$9,0),0))))),$U240)),Referències!$D$5:$D$9,0)),""))</f>
        <v/>
      </c>
      <c r="BI240" s="18" t="str">
        <f t="shared" si="26"/>
        <v/>
      </c>
      <c r="BJ240" s="26" t="str">
        <f t="shared" si="27"/>
        <v/>
      </c>
      <c r="BK240" s="52"/>
      <c r="BL240" s="27"/>
    </row>
    <row r="241" spans="1:64" x14ac:dyDescent="0.25">
      <c r="A241" s="27"/>
      <c r="B241" s="27"/>
      <c r="C241" s="27"/>
      <c r="D241" s="27"/>
      <c r="E241" s="53"/>
      <c r="F241" s="28"/>
      <c r="G241" s="27"/>
      <c r="H241" s="52"/>
      <c r="I241" s="28"/>
      <c r="J241" s="27"/>
      <c r="K241" s="28"/>
      <c r="L241" s="28"/>
      <c r="M241" s="28"/>
      <c r="N241" s="52"/>
      <c r="O241" s="18" t="str">
        <f t="shared" si="21"/>
        <v/>
      </c>
      <c r="P241" s="29"/>
      <c r="Q241" s="30"/>
      <c r="R241" s="31"/>
      <c r="S241" s="32"/>
      <c r="T241" s="33"/>
      <c r="U241" s="18" t="str">
        <f t="shared" si="22"/>
        <v/>
      </c>
      <c r="V241" s="28"/>
      <c r="W241" s="51"/>
      <c r="X241" s="52"/>
      <c r="Y241" s="53"/>
      <c r="Z241" s="52"/>
      <c r="AA241" s="53"/>
      <c r="AB241" s="53"/>
      <c r="AC241" s="52"/>
      <c r="AD241" s="53"/>
      <c r="AE241" s="53"/>
      <c r="AF241" s="52"/>
      <c r="AG241" s="53"/>
      <c r="AH241" s="52"/>
      <c r="AI241" s="53"/>
      <c r="AJ241" s="53"/>
      <c r="AK241" s="54"/>
      <c r="AL241" s="52"/>
      <c r="AM241" s="52"/>
      <c r="AN241" s="52"/>
      <c r="AO241" s="52"/>
      <c r="AP241" s="52"/>
      <c r="AQ241" s="55"/>
      <c r="AR241" s="52"/>
      <c r="AS241" s="52"/>
      <c r="AT241" s="52"/>
      <c r="AU241" s="52"/>
      <c r="AV241" s="52"/>
      <c r="AW241" s="56"/>
      <c r="AX241" s="52"/>
      <c r="AY241" s="52"/>
      <c r="AZ241" s="52"/>
      <c r="BA241" s="52"/>
      <c r="BB241" s="52"/>
      <c r="BC241" s="25" t="str">
        <f t="shared" si="23"/>
        <v/>
      </c>
      <c r="BD241" s="25" t="str">
        <f t="shared" si="24"/>
        <v/>
      </c>
      <c r="BE241" s="25" t="str">
        <f t="shared" si="25"/>
        <v/>
      </c>
      <c r="BF241" s="25" t="str">
        <f>IF($U241="","",IFERROR(INDEX(Referències!$F$5:$F$9,MATCH(IF(I241="",$U241,IFERROR(INDEX(Referències!$D$5:$D$9,SUMPRODUCT(MAX((($I$5:$I$504=I241)*($I$5:$I$504&lt;&gt;""))*(IFERROR(MATCH($U$5:$U$504,Referències!$D$5:$D$9,0),0))))),$U241)),Referències!$D$5:$D$9,0)),""))</f>
        <v/>
      </c>
      <c r="BG241" s="25" t="str">
        <f>IF($U241="","",IFERROR(INDEX(Referències!$G$5:$G$9,MATCH(IF(I241="",$U241,IFERROR(INDEX(Referències!$D$5:$D$9,SUMPRODUCT(MAX((($I$5:$I$504=I241)*($I$5:$I$504&lt;&gt;""))*(IFERROR(MATCH($U$5:$U$504,Referències!$D$5:$D$9,0),0))))),$U241)),Referències!$D$5:$D$9,0)),""))</f>
        <v/>
      </c>
      <c r="BH241" s="25" t="str">
        <f>IF($U241="","",IFERROR(INDEX(Referències!$H$5:$H$9,MATCH(IF(I241="",$U241,IFERROR(INDEX(Referències!$D$5:$D$9,SUMPRODUCT(MAX((($I$5:$I$504=I241)*($I$5:$I$504&lt;&gt;""))*(IFERROR(MATCH($U$5:$U$504,Referències!$D$5:$D$9,0),0))))),$U241)),Referències!$D$5:$D$9,0)),""))</f>
        <v/>
      </c>
      <c r="BI241" s="18" t="str">
        <f t="shared" si="26"/>
        <v/>
      </c>
      <c r="BJ241" s="26" t="str">
        <f t="shared" si="27"/>
        <v/>
      </c>
      <c r="BK241" s="52"/>
      <c r="BL241" s="27"/>
    </row>
    <row r="242" spans="1:64" x14ac:dyDescent="0.25">
      <c r="A242" s="27"/>
      <c r="B242" s="27"/>
      <c r="C242" s="27"/>
      <c r="D242" s="27"/>
      <c r="E242" s="53"/>
      <c r="F242" s="28"/>
      <c r="G242" s="27"/>
      <c r="H242" s="52"/>
      <c r="I242" s="28"/>
      <c r="J242" s="27"/>
      <c r="K242" s="28"/>
      <c r="L242" s="28"/>
      <c r="M242" s="28"/>
      <c r="N242" s="52"/>
      <c r="O242" s="18" t="str">
        <f t="shared" si="21"/>
        <v/>
      </c>
      <c r="P242" s="29"/>
      <c r="Q242" s="30"/>
      <c r="R242" s="31"/>
      <c r="S242" s="32"/>
      <c r="T242" s="33"/>
      <c r="U242" s="18" t="str">
        <f t="shared" si="22"/>
        <v/>
      </c>
      <c r="V242" s="28"/>
      <c r="W242" s="51"/>
      <c r="X242" s="52"/>
      <c r="Y242" s="53"/>
      <c r="Z242" s="52"/>
      <c r="AA242" s="53"/>
      <c r="AB242" s="53"/>
      <c r="AC242" s="52"/>
      <c r="AD242" s="53"/>
      <c r="AE242" s="53"/>
      <c r="AF242" s="52"/>
      <c r="AG242" s="53"/>
      <c r="AH242" s="52"/>
      <c r="AI242" s="53"/>
      <c r="AJ242" s="53"/>
      <c r="AK242" s="54"/>
      <c r="AL242" s="52"/>
      <c r="AM242" s="52"/>
      <c r="AN242" s="52"/>
      <c r="AO242" s="52"/>
      <c r="AP242" s="52"/>
      <c r="AQ242" s="55"/>
      <c r="AR242" s="52"/>
      <c r="AS242" s="52"/>
      <c r="AT242" s="52"/>
      <c r="AU242" s="52"/>
      <c r="AV242" s="52"/>
      <c r="AW242" s="56"/>
      <c r="AX242" s="52"/>
      <c r="AY242" s="52"/>
      <c r="AZ242" s="52"/>
      <c r="BA242" s="52"/>
      <c r="BB242" s="52"/>
      <c r="BC242" s="25" t="str">
        <f t="shared" si="23"/>
        <v/>
      </c>
      <c r="BD242" s="25" t="str">
        <f t="shared" si="24"/>
        <v/>
      </c>
      <c r="BE242" s="25" t="str">
        <f t="shared" si="25"/>
        <v/>
      </c>
      <c r="BF242" s="25" t="str">
        <f>IF($U242="","",IFERROR(INDEX(Referències!$F$5:$F$9,MATCH(IF(I242="",$U242,IFERROR(INDEX(Referències!$D$5:$D$9,SUMPRODUCT(MAX((($I$5:$I$504=I242)*($I$5:$I$504&lt;&gt;""))*(IFERROR(MATCH($U$5:$U$504,Referències!$D$5:$D$9,0),0))))),$U242)),Referències!$D$5:$D$9,0)),""))</f>
        <v/>
      </c>
      <c r="BG242" s="25" t="str">
        <f>IF($U242="","",IFERROR(INDEX(Referències!$G$5:$G$9,MATCH(IF(I242="",$U242,IFERROR(INDEX(Referències!$D$5:$D$9,SUMPRODUCT(MAX((($I$5:$I$504=I242)*($I$5:$I$504&lt;&gt;""))*(IFERROR(MATCH($U$5:$U$504,Referències!$D$5:$D$9,0),0))))),$U242)),Referències!$D$5:$D$9,0)),""))</f>
        <v/>
      </c>
      <c r="BH242" s="25" t="str">
        <f>IF($U242="","",IFERROR(INDEX(Referències!$H$5:$H$9,MATCH(IF(I242="",$U242,IFERROR(INDEX(Referències!$D$5:$D$9,SUMPRODUCT(MAX((($I$5:$I$504=I242)*($I$5:$I$504&lt;&gt;""))*(IFERROR(MATCH($U$5:$U$504,Referències!$D$5:$D$9,0),0))))),$U242)),Referències!$D$5:$D$9,0)),""))</f>
        <v/>
      </c>
      <c r="BI242" s="18" t="str">
        <f t="shared" si="26"/>
        <v/>
      </c>
      <c r="BJ242" s="26" t="str">
        <f t="shared" si="27"/>
        <v/>
      </c>
      <c r="BK242" s="52"/>
      <c r="BL242" s="27"/>
    </row>
    <row r="243" spans="1:64" x14ac:dyDescent="0.25">
      <c r="A243" s="27"/>
      <c r="B243" s="27"/>
      <c r="C243" s="27"/>
      <c r="D243" s="27"/>
      <c r="E243" s="53"/>
      <c r="F243" s="28"/>
      <c r="G243" s="27"/>
      <c r="H243" s="52"/>
      <c r="I243" s="28"/>
      <c r="J243" s="27"/>
      <c r="K243" s="28"/>
      <c r="L243" s="28"/>
      <c r="M243" s="28"/>
      <c r="N243" s="52"/>
      <c r="O243" s="18" t="str">
        <f t="shared" si="21"/>
        <v/>
      </c>
      <c r="P243" s="29"/>
      <c r="Q243" s="30"/>
      <c r="R243" s="31"/>
      <c r="S243" s="32"/>
      <c r="T243" s="33"/>
      <c r="U243" s="18" t="str">
        <f t="shared" si="22"/>
        <v/>
      </c>
      <c r="V243" s="28"/>
      <c r="W243" s="51"/>
      <c r="X243" s="52"/>
      <c r="Y243" s="53"/>
      <c r="Z243" s="52"/>
      <c r="AA243" s="53"/>
      <c r="AB243" s="53"/>
      <c r="AC243" s="52"/>
      <c r="AD243" s="53"/>
      <c r="AE243" s="53"/>
      <c r="AF243" s="52"/>
      <c r="AG243" s="53"/>
      <c r="AH243" s="52"/>
      <c r="AI243" s="53"/>
      <c r="AJ243" s="53"/>
      <c r="AK243" s="54"/>
      <c r="AL243" s="52"/>
      <c r="AM243" s="52"/>
      <c r="AN243" s="52"/>
      <c r="AO243" s="52"/>
      <c r="AP243" s="52"/>
      <c r="AQ243" s="55"/>
      <c r="AR243" s="52"/>
      <c r="AS243" s="52"/>
      <c r="AT243" s="52"/>
      <c r="AU243" s="52"/>
      <c r="AV243" s="52"/>
      <c r="AW243" s="56"/>
      <c r="AX243" s="52"/>
      <c r="AY243" s="52"/>
      <c r="AZ243" s="52"/>
      <c r="BA243" s="52"/>
      <c r="BB243" s="52"/>
      <c r="BC243" s="25" t="str">
        <f t="shared" si="23"/>
        <v/>
      </c>
      <c r="BD243" s="25" t="str">
        <f t="shared" si="24"/>
        <v/>
      </c>
      <c r="BE243" s="25" t="str">
        <f t="shared" si="25"/>
        <v/>
      </c>
      <c r="BF243" s="25" t="str">
        <f>IF($U243="","",IFERROR(INDEX(Referències!$F$5:$F$9,MATCH(IF(I243="",$U243,IFERROR(INDEX(Referències!$D$5:$D$9,SUMPRODUCT(MAX((($I$5:$I$504=I243)*($I$5:$I$504&lt;&gt;""))*(IFERROR(MATCH($U$5:$U$504,Referències!$D$5:$D$9,0),0))))),$U243)),Referències!$D$5:$D$9,0)),""))</f>
        <v/>
      </c>
      <c r="BG243" s="25" t="str">
        <f>IF($U243="","",IFERROR(INDEX(Referències!$G$5:$G$9,MATCH(IF(I243="",$U243,IFERROR(INDEX(Referències!$D$5:$D$9,SUMPRODUCT(MAX((($I$5:$I$504=I243)*($I$5:$I$504&lt;&gt;""))*(IFERROR(MATCH($U$5:$U$504,Referències!$D$5:$D$9,0),0))))),$U243)),Referències!$D$5:$D$9,0)),""))</f>
        <v/>
      </c>
      <c r="BH243" s="25" t="str">
        <f>IF($U243="","",IFERROR(INDEX(Referències!$H$5:$H$9,MATCH(IF(I243="",$U243,IFERROR(INDEX(Referències!$D$5:$D$9,SUMPRODUCT(MAX((($I$5:$I$504=I243)*($I$5:$I$504&lt;&gt;""))*(IFERROR(MATCH($U$5:$U$504,Referències!$D$5:$D$9,0),0))))),$U243)),Referències!$D$5:$D$9,0)),""))</f>
        <v/>
      </c>
      <c r="BI243" s="18" t="str">
        <f t="shared" si="26"/>
        <v/>
      </c>
      <c r="BJ243" s="26" t="str">
        <f t="shared" si="27"/>
        <v/>
      </c>
      <c r="BK243" s="52"/>
      <c r="BL243" s="27"/>
    </row>
    <row r="244" spans="1:64" x14ac:dyDescent="0.25">
      <c r="A244" s="27"/>
      <c r="B244" s="27"/>
      <c r="C244" s="27"/>
      <c r="D244" s="27"/>
      <c r="E244" s="53"/>
      <c r="F244" s="28"/>
      <c r="G244" s="27"/>
      <c r="H244" s="52"/>
      <c r="I244" s="28"/>
      <c r="J244" s="27"/>
      <c r="K244" s="28"/>
      <c r="L244" s="28"/>
      <c r="M244" s="28"/>
      <c r="N244" s="52"/>
      <c r="O244" s="18" t="str">
        <f t="shared" si="21"/>
        <v/>
      </c>
      <c r="P244" s="29"/>
      <c r="Q244" s="30"/>
      <c r="R244" s="31"/>
      <c r="S244" s="32"/>
      <c r="T244" s="33"/>
      <c r="U244" s="18" t="str">
        <f t="shared" si="22"/>
        <v/>
      </c>
      <c r="V244" s="28"/>
      <c r="W244" s="51"/>
      <c r="X244" s="52"/>
      <c r="Y244" s="53"/>
      <c r="Z244" s="52"/>
      <c r="AA244" s="53"/>
      <c r="AB244" s="53"/>
      <c r="AC244" s="52"/>
      <c r="AD244" s="53"/>
      <c r="AE244" s="53"/>
      <c r="AF244" s="52"/>
      <c r="AG244" s="53"/>
      <c r="AH244" s="52"/>
      <c r="AI244" s="53"/>
      <c r="AJ244" s="53"/>
      <c r="AK244" s="54"/>
      <c r="AL244" s="52"/>
      <c r="AM244" s="52"/>
      <c r="AN244" s="52"/>
      <c r="AO244" s="52"/>
      <c r="AP244" s="52"/>
      <c r="AQ244" s="55"/>
      <c r="AR244" s="52"/>
      <c r="AS244" s="52"/>
      <c r="AT244" s="52"/>
      <c r="AU244" s="52"/>
      <c r="AV244" s="52"/>
      <c r="AW244" s="56"/>
      <c r="AX244" s="52"/>
      <c r="AY244" s="52"/>
      <c r="AZ244" s="52"/>
      <c r="BA244" s="52"/>
      <c r="BB244" s="52"/>
      <c r="BC244" s="25" t="str">
        <f t="shared" si="23"/>
        <v/>
      </c>
      <c r="BD244" s="25" t="str">
        <f t="shared" si="24"/>
        <v/>
      </c>
      <c r="BE244" s="25" t="str">
        <f t="shared" si="25"/>
        <v/>
      </c>
      <c r="BF244" s="25" t="str">
        <f>IF($U244="","",IFERROR(INDEX(Referències!$F$5:$F$9,MATCH(IF(I244="",$U244,IFERROR(INDEX(Referències!$D$5:$D$9,SUMPRODUCT(MAX((($I$5:$I$504=I244)*($I$5:$I$504&lt;&gt;""))*(IFERROR(MATCH($U$5:$U$504,Referències!$D$5:$D$9,0),0))))),$U244)),Referències!$D$5:$D$9,0)),""))</f>
        <v/>
      </c>
      <c r="BG244" s="25" t="str">
        <f>IF($U244="","",IFERROR(INDEX(Referències!$G$5:$G$9,MATCH(IF(I244="",$U244,IFERROR(INDEX(Referències!$D$5:$D$9,SUMPRODUCT(MAX((($I$5:$I$504=I244)*($I$5:$I$504&lt;&gt;""))*(IFERROR(MATCH($U$5:$U$504,Referències!$D$5:$D$9,0),0))))),$U244)),Referències!$D$5:$D$9,0)),""))</f>
        <v/>
      </c>
      <c r="BH244" s="25" t="str">
        <f>IF($U244="","",IFERROR(INDEX(Referències!$H$5:$H$9,MATCH(IF(I244="",$U244,IFERROR(INDEX(Referències!$D$5:$D$9,SUMPRODUCT(MAX((($I$5:$I$504=I244)*($I$5:$I$504&lt;&gt;""))*(IFERROR(MATCH($U$5:$U$504,Referències!$D$5:$D$9,0),0))))),$U244)),Referències!$D$5:$D$9,0)),""))</f>
        <v/>
      </c>
      <c r="BI244" s="18" t="str">
        <f t="shared" si="26"/>
        <v/>
      </c>
      <c r="BJ244" s="26" t="str">
        <f t="shared" si="27"/>
        <v/>
      </c>
      <c r="BK244" s="52"/>
      <c r="BL244" s="27"/>
    </row>
    <row r="245" spans="1:64" x14ac:dyDescent="0.25">
      <c r="A245" s="27"/>
      <c r="B245" s="27"/>
      <c r="C245" s="27"/>
      <c r="D245" s="27"/>
      <c r="E245" s="53"/>
      <c r="F245" s="28"/>
      <c r="G245" s="27"/>
      <c r="H245" s="52"/>
      <c r="I245" s="28"/>
      <c r="J245" s="27"/>
      <c r="K245" s="28"/>
      <c r="L245" s="28"/>
      <c r="M245" s="28"/>
      <c r="N245" s="52"/>
      <c r="O245" s="18" t="str">
        <f t="shared" si="21"/>
        <v/>
      </c>
      <c r="P245" s="29"/>
      <c r="Q245" s="30"/>
      <c r="R245" s="31"/>
      <c r="S245" s="32"/>
      <c r="T245" s="33"/>
      <c r="U245" s="18" t="str">
        <f t="shared" si="22"/>
        <v/>
      </c>
      <c r="V245" s="28"/>
      <c r="W245" s="51"/>
      <c r="X245" s="52"/>
      <c r="Y245" s="53"/>
      <c r="Z245" s="52"/>
      <c r="AA245" s="53"/>
      <c r="AB245" s="53"/>
      <c r="AC245" s="52"/>
      <c r="AD245" s="53"/>
      <c r="AE245" s="53"/>
      <c r="AF245" s="52"/>
      <c r="AG245" s="53"/>
      <c r="AH245" s="52"/>
      <c r="AI245" s="53"/>
      <c r="AJ245" s="53"/>
      <c r="AK245" s="54"/>
      <c r="AL245" s="52"/>
      <c r="AM245" s="52"/>
      <c r="AN245" s="52"/>
      <c r="AO245" s="52"/>
      <c r="AP245" s="52"/>
      <c r="AQ245" s="55"/>
      <c r="AR245" s="52"/>
      <c r="AS245" s="52"/>
      <c r="AT245" s="52"/>
      <c r="AU245" s="52"/>
      <c r="AV245" s="52"/>
      <c r="AW245" s="56"/>
      <c r="AX245" s="52"/>
      <c r="AY245" s="52"/>
      <c r="AZ245" s="52"/>
      <c r="BA245" s="52"/>
      <c r="BB245" s="52"/>
      <c r="BC245" s="25" t="str">
        <f t="shared" si="23"/>
        <v/>
      </c>
      <c r="BD245" s="25" t="str">
        <f t="shared" si="24"/>
        <v/>
      </c>
      <c r="BE245" s="25" t="str">
        <f t="shared" si="25"/>
        <v/>
      </c>
      <c r="BF245" s="25" t="str">
        <f>IF($U245="","",IFERROR(INDEX(Referències!$F$5:$F$9,MATCH(IF(I245="",$U245,IFERROR(INDEX(Referències!$D$5:$D$9,SUMPRODUCT(MAX((($I$5:$I$504=I245)*($I$5:$I$504&lt;&gt;""))*(IFERROR(MATCH($U$5:$U$504,Referències!$D$5:$D$9,0),0))))),$U245)),Referències!$D$5:$D$9,0)),""))</f>
        <v/>
      </c>
      <c r="BG245" s="25" t="str">
        <f>IF($U245="","",IFERROR(INDEX(Referències!$G$5:$G$9,MATCH(IF(I245="",$U245,IFERROR(INDEX(Referències!$D$5:$D$9,SUMPRODUCT(MAX((($I$5:$I$504=I245)*($I$5:$I$504&lt;&gt;""))*(IFERROR(MATCH($U$5:$U$504,Referències!$D$5:$D$9,0),0))))),$U245)),Referències!$D$5:$D$9,0)),""))</f>
        <v/>
      </c>
      <c r="BH245" s="25" t="str">
        <f>IF($U245="","",IFERROR(INDEX(Referències!$H$5:$H$9,MATCH(IF(I245="",$U245,IFERROR(INDEX(Referències!$D$5:$D$9,SUMPRODUCT(MAX((($I$5:$I$504=I245)*($I$5:$I$504&lt;&gt;""))*(IFERROR(MATCH($U$5:$U$504,Referències!$D$5:$D$9,0),0))))),$U245)),Referències!$D$5:$D$9,0)),""))</f>
        <v/>
      </c>
      <c r="BI245" s="18" t="str">
        <f t="shared" si="26"/>
        <v/>
      </c>
      <c r="BJ245" s="26" t="str">
        <f t="shared" si="27"/>
        <v/>
      </c>
      <c r="BK245" s="52"/>
      <c r="BL245" s="27"/>
    </row>
    <row r="246" spans="1:64" x14ac:dyDescent="0.25">
      <c r="A246" s="27"/>
      <c r="B246" s="27"/>
      <c r="C246" s="27"/>
      <c r="D246" s="27"/>
      <c r="E246" s="53"/>
      <c r="F246" s="28"/>
      <c r="G246" s="27"/>
      <c r="H246" s="52"/>
      <c r="I246" s="28"/>
      <c r="J246" s="27"/>
      <c r="K246" s="28"/>
      <c r="L246" s="28"/>
      <c r="M246" s="28"/>
      <c r="N246" s="52"/>
      <c r="O246" s="18" t="str">
        <f t="shared" si="21"/>
        <v/>
      </c>
      <c r="P246" s="29"/>
      <c r="Q246" s="30"/>
      <c r="R246" s="31"/>
      <c r="S246" s="32"/>
      <c r="T246" s="33"/>
      <c r="U246" s="18" t="str">
        <f t="shared" si="22"/>
        <v/>
      </c>
      <c r="V246" s="28"/>
      <c r="W246" s="51"/>
      <c r="X246" s="52"/>
      <c r="Y246" s="53"/>
      <c r="Z246" s="52"/>
      <c r="AA246" s="53"/>
      <c r="AB246" s="53"/>
      <c r="AC246" s="52"/>
      <c r="AD246" s="53"/>
      <c r="AE246" s="53"/>
      <c r="AF246" s="52"/>
      <c r="AG246" s="53"/>
      <c r="AH246" s="52"/>
      <c r="AI246" s="53"/>
      <c r="AJ246" s="53"/>
      <c r="AK246" s="54"/>
      <c r="AL246" s="52"/>
      <c r="AM246" s="52"/>
      <c r="AN246" s="52"/>
      <c r="AO246" s="52"/>
      <c r="AP246" s="52"/>
      <c r="AQ246" s="55"/>
      <c r="AR246" s="52"/>
      <c r="AS246" s="52"/>
      <c r="AT246" s="52"/>
      <c r="AU246" s="52"/>
      <c r="AV246" s="52"/>
      <c r="AW246" s="56"/>
      <c r="AX246" s="52"/>
      <c r="AY246" s="52"/>
      <c r="AZ246" s="52"/>
      <c r="BA246" s="52"/>
      <c r="BB246" s="52"/>
      <c r="BC246" s="25" t="str">
        <f t="shared" si="23"/>
        <v/>
      </c>
      <c r="BD246" s="25" t="str">
        <f t="shared" si="24"/>
        <v/>
      </c>
      <c r="BE246" s="25" t="str">
        <f t="shared" si="25"/>
        <v/>
      </c>
      <c r="BF246" s="25" t="str">
        <f>IF($U246="","",IFERROR(INDEX(Referències!$F$5:$F$9,MATCH(IF(I246="",$U246,IFERROR(INDEX(Referències!$D$5:$D$9,SUMPRODUCT(MAX((($I$5:$I$504=I246)*($I$5:$I$504&lt;&gt;""))*(IFERROR(MATCH($U$5:$U$504,Referències!$D$5:$D$9,0),0))))),$U246)),Referències!$D$5:$D$9,0)),""))</f>
        <v/>
      </c>
      <c r="BG246" s="25" t="str">
        <f>IF($U246="","",IFERROR(INDEX(Referències!$G$5:$G$9,MATCH(IF(I246="",$U246,IFERROR(INDEX(Referències!$D$5:$D$9,SUMPRODUCT(MAX((($I$5:$I$504=I246)*($I$5:$I$504&lt;&gt;""))*(IFERROR(MATCH($U$5:$U$504,Referències!$D$5:$D$9,0),0))))),$U246)),Referències!$D$5:$D$9,0)),""))</f>
        <v/>
      </c>
      <c r="BH246" s="25" t="str">
        <f>IF($U246="","",IFERROR(INDEX(Referències!$H$5:$H$9,MATCH(IF(I246="",$U246,IFERROR(INDEX(Referències!$D$5:$D$9,SUMPRODUCT(MAX((($I$5:$I$504=I246)*($I$5:$I$504&lt;&gt;""))*(IFERROR(MATCH($U$5:$U$504,Referències!$D$5:$D$9,0),0))))),$U246)),Referències!$D$5:$D$9,0)),""))</f>
        <v/>
      </c>
      <c r="BI246" s="18" t="str">
        <f t="shared" si="26"/>
        <v/>
      </c>
      <c r="BJ246" s="26" t="str">
        <f t="shared" si="27"/>
        <v/>
      </c>
      <c r="BK246" s="52"/>
      <c r="BL246" s="27"/>
    </row>
    <row r="247" spans="1:64" x14ac:dyDescent="0.25">
      <c r="A247" s="27"/>
      <c r="B247" s="27"/>
      <c r="C247" s="27"/>
      <c r="D247" s="27"/>
      <c r="E247" s="53"/>
      <c r="F247" s="28"/>
      <c r="G247" s="27"/>
      <c r="H247" s="52"/>
      <c r="I247" s="28"/>
      <c r="J247" s="27"/>
      <c r="K247" s="28"/>
      <c r="L247" s="28"/>
      <c r="M247" s="28"/>
      <c r="N247" s="52"/>
      <c r="O247" s="18" t="str">
        <f t="shared" si="21"/>
        <v/>
      </c>
      <c r="P247" s="29"/>
      <c r="Q247" s="30"/>
      <c r="R247" s="31"/>
      <c r="S247" s="32"/>
      <c r="T247" s="33"/>
      <c r="U247" s="18" t="str">
        <f t="shared" si="22"/>
        <v/>
      </c>
      <c r="V247" s="28"/>
      <c r="W247" s="51"/>
      <c r="X247" s="52"/>
      <c r="Y247" s="53"/>
      <c r="Z247" s="52"/>
      <c r="AA247" s="53"/>
      <c r="AB247" s="53"/>
      <c r="AC247" s="52"/>
      <c r="AD247" s="53"/>
      <c r="AE247" s="53"/>
      <c r="AF247" s="52"/>
      <c r="AG247" s="53"/>
      <c r="AH247" s="52"/>
      <c r="AI247" s="53"/>
      <c r="AJ247" s="53"/>
      <c r="AK247" s="54"/>
      <c r="AL247" s="52"/>
      <c r="AM247" s="52"/>
      <c r="AN247" s="52"/>
      <c r="AO247" s="52"/>
      <c r="AP247" s="52"/>
      <c r="AQ247" s="55"/>
      <c r="AR247" s="52"/>
      <c r="AS247" s="52"/>
      <c r="AT247" s="52"/>
      <c r="AU247" s="52"/>
      <c r="AV247" s="52"/>
      <c r="AW247" s="56"/>
      <c r="AX247" s="52"/>
      <c r="AY247" s="52"/>
      <c r="AZ247" s="52"/>
      <c r="BA247" s="52"/>
      <c r="BB247" s="52"/>
      <c r="BC247" s="25" t="str">
        <f t="shared" si="23"/>
        <v/>
      </c>
      <c r="BD247" s="25" t="str">
        <f t="shared" si="24"/>
        <v/>
      </c>
      <c r="BE247" s="25" t="str">
        <f t="shared" si="25"/>
        <v/>
      </c>
      <c r="BF247" s="25" t="str">
        <f>IF($U247="","",IFERROR(INDEX(Referències!$F$5:$F$9,MATCH(IF(I247="",$U247,IFERROR(INDEX(Referències!$D$5:$D$9,SUMPRODUCT(MAX((($I$5:$I$504=I247)*($I$5:$I$504&lt;&gt;""))*(IFERROR(MATCH($U$5:$U$504,Referències!$D$5:$D$9,0),0))))),$U247)),Referències!$D$5:$D$9,0)),""))</f>
        <v/>
      </c>
      <c r="BG247" s="25" t="str">
        <f>IF($U247="","",IFERROR(INDEX(Referències!$G$5:$G$9,MATCH(IF(I247="",$U247,IFERROR(INDEX(Referències!$D$5:$D$9,SUMPRODUCT(MAX((($I$5:$I$504=I247)*($I$5:$I$504&lt;&gt;""))*(IFERROR(MATCH($U$5:$U$504,Referències!$D$5:$D$9,0),0))))),$U247)),Referències!$D$5:$D$9,0)),""))</f>
        <v/>
      </c>
      <c r="BH247" s="25" t="str">
        <f>IF($U247="","",IFERROR(INDEX(Referències!$H$5:$H$9,MATCH(IF(I247="",$U247,IFERROR(INDEX(Referències!$D$5:$D$9,SUMPRODUCT(MAX((($I$5:$I$504=I247)*($I$5:$I$504&lt;&gt;""))*(IFERROR(MATCH($U$5:$U$504,Referències!$D$5:$D$9,0),0))))),$U247)),Referències!$D$5:$D$9,0)),""))</f>
        <v/>
      </c>
      <c r="BI247" s="18" t="str">
        <f t="shared" si="26"/>
        <v/>
      </c>
      <c r="BJ247" s="26" t="str">
        <f t="shared" si="27"/>
        <v/>
      </c>
      <c r="BK247" s="52"/>
      <c r="BL247" s="27"/>
    </row>
    <row r="248" spans="1:64" x14ac:dyDescent="0.25">
      <c r="A248" s="27"/>
      <c r="B248" s="27"/>
      <c r="C248" s="27"/>
      <c r="D248" s="27"/>
      <c r="E248" s="53"/>
      <c r="F248" s="28"/>
      <c r="G248" s="27"/>
      <c r="H248" s="52"/>
      <c r="I248" s="28"/>
      <c r="J248" s="27"/>
      <c r="K248" s="28"/>
      <c r="L248" s="28"/>
      <c r="M248" s="28"/>
      <c r="N248" s="52"/>
      <c r="O248" s="18" t="str">
        <f t="shared" si="21"/>
        <v/>
      </c>
      <c r="P248" s="29"/>
      <c r="Q248" s="30"/>
      <c r="R248" s="31"/>
      <c r="S248" s="32"/>
      <c r="T248" s="33"/>
      <c r="U248" s="18" t="str">
        <f t="shared" si="22"/>
        <v/>
      </c>
      <c r="V248" s="28"/>
      <c r="W248" s="51"/>
      <c r="X248" s="52"/>
      <c r="Y248" s="53"/>
      <c r="Z248" s="52"/>
      <c r="AA248" s="53"/>
      <c r="AB248" s="53"/>
      <c r="AC248" s="52"/>
      <c r="AD248" s="53"/>
      <c r="AE248" s="53"/>
      <c r="AF248" s="52"/>
      <c r="AG248" s="53"/>
      <c r="AH248" s="52"/>
      <c r="AI248" s="53"/>
      <c r="AJ248" s="53"/>
      <c r="AK248" s="54"/>
      <c r="AL248" s="52"/>
      <c r="AM248" s="52"/>
      <c r="AN248" s="52"/>
      <c r="AO248" s="52"/>
      <c r="AP248" s="52"/>
      <c r="AQ248" s="55"/>
      <c r="AR248" s="52"/>
      <c r="AS248" s="52"/>
      <c r="AT248" s="52"/>
      <c r="AU248" s="52"/>
      <c r="AV248" s="52"/>
      <c r="AW248" s="56"/>
      <c r="AX248" s="52"/>
      <c r="AY248" s="52"/>
      <c r="AZ248" s="52"/>
      <c r="BA248" s="52"/>
      <c r="BB248" s="52"/>
      <c r="BC248" s="25" t="str">
        <f t="shared" si="23"/>
        <v/>
      </c>
      <c r="BD248" s="25" t="str">
        <f t="shared" si="24"/>
        <v/>
      </c>
      <c r="BE248" s="25" t="str">
        <f t="shared" si="25"/>
        <v/>
      </c>
      <c r="BF248" s="25" t="str">
        <f>IF($U248="","",IFERROR(INDEX(Referències!$F$5:$F$9,MATCH(IF(I248="",$U248,IFERROR(INDEX(Referències!$D$5:$D$9,SUMPRODUCT(MAX((($I$5:$I$504=I248)*($I$5:$I$504&lt;&gt;""))*(IFERROR(MATCH($U$5:$U$504,Referències!$D$5:$D$9,0),0))))),$U248)),Referències!$D$5:$D$9,0)),""))</f>
        <v/>
      </c>
      <c r="BG248" s="25" t="str">
        <f>IF($U248="","",IFERROR(INDEX(Referències!$G$5:$G$9,MATCH(IF(I248="",$U248,IFERROR(INDEX(Referències!$D$5:$D$9,SUMPRODUCT(MAX((($I$5:$I$504=I248)*($I$5:$I$504&lt;&gt;""))*(IFERROR(MATCH($U$5:$U$504,Referències!$D$5:$D$9,0),0))))),$U248)),Referències!$D$5:$D$9,0)),""))</f>
        <v/>
      </c>
      <c r="BH248" s="25" t="str">
        <f>IF($U248="","",IFERROR(INDEX(Referències!$H$5:$H$9,MATCH(IF(I248="",$U248,IFERROR(INDEX(Referències!$D$5:$D$9,SUMPRODUCT(MAX((($I$5:$I$504=I248)*($I$5:$I$504&lt;&gt;""))*(IFERROR(MATCH($U$5:$U$504,Referències!$D$5:$D$9,0),0))))),$U248)),Referències!$D$5:$D$9,0)),""))</f>
        <v/>
      </c>
      <c r="BI248" s="18" t="str">
        <f t="shared" si="26"/>
        <v/>
      </c>
      <c r="BJ248" s="26" t="str">
        <f t="shared" si="27"/>
        <v/>
      </c>
      <c r="BK248" s="52"/>
      <c r="BL248" s="27"/>
    </row>
    <row r="249" spans="1:64" x14ac:dyDescent="0.25">
      <c r="A249" s="27"/>
      <c r="B249" s="27"/>
      <c r="C249" s="27"/>
      <c r="D249" s="27"/>
      <c r="E249" s="53"/>
      <c r="F249" s="28"/>
      <c r="G249" s="27"/>
      <c r="H249" s="52"/>
      <c r="I249" s="28"/>
      <c r="J249" s="27"/>
      <c r="K249" s="28"/>
      <c r="L249" s="28"/>
      <c r="M249" s="28"/>
      <c r="N249" s="52"/>
      <c r="O249" s="18" t="str">
        <f t="shared" si="21"/>
        <v/>
      </c>
      <c r="P249" s="29"/>
      <c r="Q249" s="30"/>
      <c r="R249" s="31"/>
      <c r="S249" s="32"/>
      <c r="T249" s="33"/>
      <c r="U249" s="18" t="str">
        <f t="shared" si="22"/>
        <v/>
      </c>
      <c r="V249" s="28"/>
      <c r="W249" s="51"/>
      <c r="X249" s="52"/>
      <c r="Y249" s="53"/>
      <c r="Z249" s="52"/>
      <c r="AA249" s="53"/>
      <c r="AB249" s="53"/>
      <c r="AC249" s="52"/>
      <c r="AD249" s="53"/>
      <c r="AE249" s="53"/>
      <c r="AF249" s="52"/>
      <c r="AG249" s="53"/>
      <c r="AH249" s="52"/>
      <c r="AI249" s="53"/>
      <c r="AJ249" s="53"/>
      <c r="AK249" s="54"/>
      <c r="AL249" s="52"/>
      <c r="AM249" s="52"/>
      <c r="AN249" s="52"/>
      <c r="AO249" s="52"/>
      <c r="AP249" s="52"/>
      <c r="AQ249" s="55"/>
      <c r="AR249" s="52"/>
      <c r="AS249" s="52"/>
      <c r="AT249" s="52"/>
      <c r="AU249" s="52"/>
      <c r="AV249" s="52"/>
      <c r="AW249" s="56"/>
      <c r="AX249" s="52"/>
      <c r="AY249" s="52"/>
      <c r="AZ249" s="52"/>
      <c r="BA249" s="52"/>
      <c r="BB249" s="52"/>
      <c r="BC249" s="25" t="str">
        <f t="shared" si="23"/>
        <v/>
      </c>
      <c r="BD249" s="25" t="str">
        <f t="shared" si="24"/>
        <v/>
      </c>
      <c r="BE249" s="25" t="str">
        <f t="shared" si="25"/>
        <v/>
      </c>
      <c r="BF249" s="25" t="str">
        <f>IF($U249="","",IFERROR(INDEX(Referències!$F$5:$F$9,MATCH(IF(I249="",$U249,IFERROR(INDEX(Referències!$D$5:$D$9,SUMPRODUCT(MAX((($I$5:$I$504=I249)*($I$5:$I$504&lt;&gt;""))*(IFERROR(MATCH($U$5:$U$504,Referències!$D$5:$D$9,0),0))))),$U249)),Referències!$D$5:$D$9,0)),""))</f>
        <v/>
      </c>
      <c r="BG249" s="25" t="str">
        <f>IF($U249="","",IFERROR(INDEX(Referències!$G$5:$G$9,MATCH(IF(I249="",$U249,IFERROR(INDEX(Referències!$D$5:$D$9,SUMPRODUCT(MAX((($I$5:$I$504=I249)*($I$5:$I$504&lt;&gt;""))*(IFERROR(MATCH($U$5:$U$504,Referències!$D$5:$D$9,0),0))))),$U249)),Referències!$D$5:$D$9,0)),""))</f>
        <v/>
      </c>
      <c r="BH249" s="25" t="str">
        <f>IF($U249="","",IFERROR(INDEX(Referències!$H$5:$H$9,MATCH(IF(I249="",$U249,IFERROR(INDEX(Referències!$D$5:$D$9,SUMPRODUCT(MAX((($I$5:$I$504=I249)*($I$5:$I$504&lt;&gt;""))*(IFERROR(MATCH($U$5:$U$504,Referències!$D$5:$D$9,0),0))))),$U249)),Referències!$D$5:$D$9,0)),""))</f>
        <v/>
      </c>
      <c r="BI249" s="18" t="str">
        <f t="shared" si="26"/>
        <v/>
      </c>
      <c r="BJ249" s="26" t="str">
        <f t="shared" si="27"/>
        <v/>
      </c>
      <c r="BK249" s="52"/>
      <c r="BL249" s="27"/>
    </row>
    <row r="250" spans="1:64" x14ac:dyDescent="0.25">
      <c r="A250" s="27"/>
      <c r="B250" s="27"/>
      <c r="C250" s="27"/>
      <c r="D250" s="27"/>
      <c r="E250" s="53"/>
      <c r="F250" s="28"/>
      <c r="G250" s="27"/>
      <c r="H250" s="52"/>
      <c r="I250" s="28"/>
      <c r="J250" s="27"/>
      <c r="K250" s="28"/>
      <c r="L250" s="28"/>
      <c r="M250" s="28"/>
      <c r="N250" s="52"/>
      <c r="O250" s="18" t="str">
        <f t="shared" si="21"/>
        <v/>
      </c>
      <c r="P250" s="29"/>
      <c r="Q250" s="30"/>
      <c r="R250" s="31"/>
      <c r="S250" s="32"/>
      <c r="T250" s="33"/>
      <c r="U250" s="18" t="str">
        <f t="shared" si="22"/>
        <v/>
      </c>
      <c r="V250" s="28"/>
      <c r="W250" s="51"/>
      <c r="X250" s="52"/>
      <c r="Y250" s="53"/>
      <c r="Z250" s="52"/>
      <c r="AA250" s="53"/>
      <c r="AB250" s="53"/>
      <c r="AC250" s="52"/>
      <c r="AD250" s="53"/>
      <c r="AE250" s="53"/>
      <c r="AF250" s="52"/>
      <c r="AG250" s="53"/>
      <c r="AH250" s="52"/>
      <c r="AI250" s="53"/>
      <c r="AJ250" s="53"/>
      <c r="AK250" s="54"/>
      <c r="AL250" s="52"/>
      <c r="AM250" s="52"/>
      <c r="AN250" s="52"/>
      <c r="AO250" s="52"/>
      <c r="AP250" s="52"/>
      <c r="AQ250" s="55"/>
      <c r="AR250" s="52"/>
      <c r="AS250" s="52"/>
      <c r="AT250" s="52"/>
      <c r="AU250" s="52"/>
      <c r="AV250" s="52"/>
      <c r="AW250" s="56"/>
      <c r="AX250" s="52"/>
      <c r="AY250" s="52"/>
      <c r="AZ250" s="52"/>
      <c r="BA250" s="52"/>
      <c r="BB250" s="52"/>
      <c r="BC250" s="25" t="str">
        <f t="shared" si="23"/>
        <v/>
      </c>
      <c r="BD250" s="25" t="str">
        <f t="shared" si="24"/>
        <v/>
      </c>
      <c r="BE250" s="25" t="str">
        <f t="shared" si="25"/>
        <v/>
      </c>
      <c r="BF250" s="25" t="str">
        <f>IF($U250="","",IFERROR(INDEX(Referències!$F$5:$F$9,MATCH(IF(I250="",$U250,IFERROR(INDEX(Referències!$D$5:$D$9,SUMPRODUCT(MAX((($I$5:$I$504=I250)*($I$5:$I$504&lt;&gt;""))*(IFERROR(MATCH($U$5:$U$504,Referències!$D$5:$D$9,0),0))))),$U250)),Referències!$D$5:$D$9,0)),""))</f>
        <v/>
      </c>
      <c r="BG250" s="25" t="str">
        <f>IF($U250="","",IFERROR(INDEX(Referències!$G$5:$G$9,MATCH(IF(I250="",$U250,IFERROR(INDEX(Referències!$D$5:$D$9,SUMPRODUCT(MAX((($I$5:$I$504=I250)*($I$5:$I$504&lt;&gt;""))*(IFERROR(MATCH($U$5:$U$504,Referències!$D$5:$D$9,0),0))))),$U250)),Referències!$D$5:$D$9,0)),""))</f>
        <v/>
      </c>
      <c r="BH250" s="25" t="str">
        <f>IF($U250="","",IFERROR(INDEX(Referències!$H$5:$H$9,MATCH(IF(I250="",$U250,IFERROR(INDEX(Referències!$D$5:$D$9,SUMPRODUCT(MAX((($I$5:$I$504=I250)*($I$5:$I$504&lt;&gt;""))*(IFERROR(MATCH($U$5:$U$504,Referències!$D$5:$D$9,0),0))))),$U250)),Referències!$D$5:$D$9,0)),""))</f>
        <v/>
      </c>
      <c r="BI250" s="18" t="str">
        <f t="shared" si="26"/>
        <v/>
      </c>
      <c r="BJ250" s="26" t="str">
        <f t="shared" si="27"/>
        <v/>
      </c>
      <c r="BK250" s="52"/>
      <c r="BL250" s="27"/>
    </row>
    <row r="251" spans="1:64" x14ac:dyDescent="0.25">
      <c r="A251" s="27"/>
      <c r="B251" s="27"/>
      <c r="C251" s="27"/>
      <c r="D251" s="27"/>
      <c r="E251" s="53"/>
      <c r="F251" s="28"/>
      <c r="G251" s="27"/>
      <c r="H251" s="52"/>
      <c r="I251" s="28"/>
      <c r="J251" s="27"/>
      <c r="K251" s="28"/>
      <c r="L251" s="28"/>
      <c r="M251" s="28"/>
      <c r="N251" s="52"/>
      <c r="O251" s="18" t="str">
        <f t="shared" si="21"/>
        <v/>
      </c>
      <c r="P251" s="29"/>
      <c r="Q251" s="30"/>
      <c r="R251" s="31"/>
      <c r="S251" s="32"/>
      <c r="T251" s="33"/>
      <c r="U251" s="18" t="str">
        <f t="shared" si="22"/>
        <v/>
      </c>
      <c r="V251" s="28"/>
      <c r="W251" s="51"/>
      <c r="X251" s="52"/>
      <c r="Y251" s="53"/>
      <c r="Z251" s="52"/>
      <c r="AA251" s="53"/>
      <c r="AB251" s="53"/>
      <c r="AC251" s="52"/>
      <c r="AD251" s="53"/>
      <c r="AE251" s="53"/>
      <c r="AF251" s="52"/>
      <c r="AG251" s="53"/>
      <c r="AH251" s="52"/>
      <c r="AI251" s="53"/>
      <c r="AJ251" s="53"/>
      <c r="AK251" s="54"/>
      <c r="AL251" s="52"/>
      <c r="AM251" s="52"/>
      <c r="AN251" s="52"/>
      <c r="AO251" s="52"/>
      <c r="AP251" s="52"/>
      <c r="AQ251" s="55"/>
      <c r="AR251" s="52"/>
      <c r="AS251" s="52"/>
      <c r="AT251" s="52"/>
      <c r="AU251" s="52"/>
      <c r="AV251" s="52"/>
      <c r="AW251" s="56"/>
      <c r="AX251" s="52"/>
      <c r="AY251" s="52"/>
      <c r="AZ251" s="52"/>
      <c r="BA251" s="52"/>
      <c r="BB251" s="52"/>
      <c r="BC251" s="25" t="str">
        <f t="shared" si="23"/>
        <v/>
      </c>
      <c r="BD251" s="25" t="str">
        <f t="shared" si="24"/>
        <v/>
      </c>
      <c r="BE251" s="25" t="str">
        <f t="shared" si="25"/>
        <v/>
      </c>
      <c r="BF251" s="25" t="str">
        <f>IF($U251="","",IFERROR(INDEX(Referències!$F$5:$F$9,MATCH(IF(I251="",$U251,IFERROR(INDEX(Referències!$D$5:$D$9,SUMPRODUCT(MAX((($I$5:$I$504=I251)*($I$5:$I$504&lt;&gt;""))*(IFERROR(MATCH($U$5:$U$504,Referències!$D$5:$D$9,0),0))))),$U251)),Referències!$D$5:$D$9,0)),""))</f>
        <v/>
      </c>
      <c r="BG251" s="25" t="str">
        <f>IF($U251="","",IFERROR(INDEX(Referències!$G$5:$G$9,MATCH(IF(I251="",$U251,IFERROR(INDEX(Referències!$D$5:$D$9,SUMPRODUCT(MAX((($I$5:$I$504=I251)*($I$5:$I$504&lt;&gt;""))*(IFERROR(MATCH($U$5:$U$504,Referències!$D$5:$D$9,0),0))))),$U251)),Referències!$D$5:$D$9,0)),""))</f>
        <v/>
      </c>
      <c r="BH251" s="25" t="str">
        <f>IF($U251="","",IFERROR(INDEX(Referències!$H$5:$H$9,MATCH(IF(I251="",$U251,IFERROR(INDEX(Referències!$D$5:$D$9,SUMPRODUCT(MAX((($I$5:$I$504=I251)*($I$5:$I$504&lt;&gt;""))*(IFERROR(MATCH($U$5:$U$504,Referències!$D$5:$D$9,0),0))))),$U251)),Referències!$D$5:$D$9,0)),""))</f>
        <v/>
      </c>
      <c r="BI251" s="18" t="str">
        <f t="shared" si="26"/>
        <v/>
      </c>
      <c r="BJ251" s="26" t="str">
        <f t="shared" si="27"/>
        <v/>
      </c>
      <c r="BK251" s="52"/>
      <c r="BL251" s="27"/>
    </row>
    <row r="252" spans="1:64" x14ac:dyDescent="0.25">
      <c r="A252" s="27"/>
      <c r="B252" s="27"/>
      <c r="C252" s="27"/>
      <c r="D252" s="27"/>
      <c r="E252" s="53"/>
      <c r="F252" s="28"/>
      <c r="G252" s="27"/>
      <c r="H252" s="52"/>
      <c r="I252" s="28"/>
      <c r="J252" s="27"/>
      <c r="K252" s="28"/>
      <c r="L252" s="28"/>
      <c r="M252" s="28"/>
      <c r="N252" s="52"/>
      <c r="O252" s="18" t="str">
        <f t="shared" si="21"/>
        <v/>
      </c>
      <c r="P252" s="29"/>
      <c r="Q252" s="30"/>
      <c r="R252" s="31"/>
      <c r="S252" s="32"/>
      <c r="T252" s="33"/>
      <c r="U252" s="18" t="str">
        <f t="shared" si="22"/>
        <v/>
      </c>
      <c r="V252" s="28"/>
      <c r="W252" s="51"/>
      <c r="X252" s="52"/>
      <c r="Y252" s="53"/>
      <c r="Z252" s="52"/>
      <c r="AA252" s="53"/>
      <c r="AB252" s="53"/>
      <c r="AC252" s="52"/>
      <c r="AD252" s="53"/>
      <c r="AE252" s="53"/>
      <c r="AF252" s="52"/>
      <c r="AG252" s="53"/>
      <c r="AH252" s="52"/>
      <c r="AI252" s="53"/>
      <c r="AJ252" s="53"/>
      <c r="AK252" s="54"/>
      <c r="AL252" s="52"/>
      <c r="AM252" s="52"/>
      <c r="AN252" s="52"/>
      <c r="AO252" s="52"/>
      <c r="AP252" s="52"/>
      <c r="AQ252" s="55"/>
      <c r="AR252" s="52"/>
      <c r="AS252" s="52"/>
      <c r="AT252" s="52"/>
      <c r="AU252" s="52"/>
      <c r="AV252" s="52"/>
      <c r="AW252" s="56"/>
      <c r="AX252" s="52"/>
      <c r="AY252" s="52"/>
      <c r="AZ252" s="52"/>
      <c r="BA252" s="52"/>
      <c r="BB252" s="52"/>
      <c r="BC252" s="25" t="str">
        <f t="shared" si="23"/>
        <v/>
      </c>
      <c r="BD252" s="25" t="str">
        <f t="shared" si="24"/>
        <v/>
      </c>
      <c r="BE252" s="25" t="str">
        <f t="shared" si="25"/>
        <v/>
      </c>
      <c r="BF252" s="25" t="str">
        <f>IF($U252="","",IFERROR(INDEX(Referències!$F$5:$F$9,MATCH(IF(I252="",$U252,IFERROR(INDEX(Referències!$D$5:$D$9,SUMPRODUCT(MAX((($I$5:$I$504=I252)*($I$5:$I$504&lt;&gt;""))*(IFERROR(MATCH($U$5:$U$504,Referències!$D$5:$D$9,0),0))))),$U252)),Referències!$D$5:$D$9,0)),""))</f>
        <v/>
      </c>
      <c r="BG252" s="25" t="str">
        <f>IF($U252="","",IFERROR(INDEX(Referències!$G$5:$G$9,MATCH(IF(I252="",$U252,IFERROR(INDEX(Referències!$D$5:$D$9,SUMPRODUCT(MAX((($I$5:$I$504=I252)*($I$5:$I$504&lt;&gt;""))*(IFERROR(MATCH($U$5:$U$504,Referències!$D$5:$D$9,0),0))))),$U252)),Referències!$D$5:$D$9,0)),""))</f>
        <v/>
      </c>
      <c r="BH252" s="25" t="str">
        <f>IF($U252="","",IFERROR(INDEX(Referències!$H$5:$H$9,MATCH(IF(I252="",$U252,IFERROR(INDEX(Referències!$D$5:$D$9,SUMPRODUCT(MAX((($I$5:$I$504=I252)*($I$5:$I$504&lt;&gt;""))*(IFERROR(MATCH($U$5:$U$504,Referències!$D$5:$D$9,0),0))))),$U252)),Referències!$D$5:$D$9,0)),""))</f>
        <v/>
      </c>
      <c r="BI252" s="18" t="str">
        <f t="shared" si="26"/>
        <v/>
      </c>
      <c r="BJ252" s="26" t="str">
        <f t="shared" si="27"/>
        <v/>
      </c>
      <c r="BK252" s="52"/>
      <c r="BL252" s="27"/>
    </row>
    <row r="253" spans="1:64" x14ac:dyDescent="0.25">
      <c r="A253" s="27"/>
      <c r="B253" s="27"/>
      <c r="C253" s="27"/>
      <c r="D253" s="27"/>
      <c r="E253" s="53"/>
      <c r="F253" s="28"/>
      <c r="G253" s="27"/>
      <c r="H253" s="52"/>
      <c r="I253" s="28"/>
      <c r="J253" s="27"/>
      <c r="K253" s="28"/>
      <c r="L253" s="28"/>
      <c r="M253" s="28"/>
      <c r="N253" s="52"/>
      <c r="O253" s="18" t="str">
        <f t="shared" si="21"/>
        <v/>
      </c>
      <c r="P253" s="29"/>
      <c r="Q253" s="30"/>
      <c r="R253" s="31"/>
      <c r="S253" s="32"/>
      <c r="T253" s="33"/>
      <c r="U253" s="18" t="str">
        <f t="shared" si="22"/>
        <v/>
      </c>
      <c r="V253" s="28"/>
      <c r="W253" s="51"/>
      <c r="X253" s="52"/>
      <c r="Y253" s="53"/>
      <c r="Z253" s="52"/>
      <c r="AA253" s="53"/>
      <c r="AB253" s="53"/>
      <c r="AC253" s="52"/>
      <c r="AD253" s="53"/>
      <c r="AE253" s="53"/>
      <c r="AF253" s="52"/>
      <c r="AG253" s="53"/>
      <c r="AH253" s="52"/>
      <c r="AI253" s="53"/>
      <c r="AJ253" s="53"/>
      <c r="AK253" s="54"/>
      <c r="AL253" s="52"/>
      <c r="AM253" s="52"/>
      <c r="AN253" s="52"/>
      <c r="AO253" s="52"/>
      <c r="AP253" s="52"/>
      <c r="AQ253" s="55"/>
      <c r="AR253" s="52"/>
      <c r="AS253" s="52"/>
      <c r="AT253" s="52"/>
      <c r="AU253" s="52"/>
      <c r="AV253" s="52"/>
      <c r="AW253" s="56"/>
      <c r="AX253" s="52"/>
      <c r="AY253" s="52"/>
      <c r="AZ253" s="52"/>
      <c r="BA253" s="52"/>
      <c r="BB253" s="52"/>
      <c r="BC253" s="25" t="str">
        <f t="shared" si="23"/>
        <v/>
      </c>
      <c r="BD253" s="25" t="str">
        <f t="shared" si="24"/>
        <v/>
      </c>
      <c r="BE253" s="25" t="str">
        <f t="shared" si="25"/>
        <v/>
      </c>
      <c r="BF253" s="25" t="str">
        <f>IF($U253="","",IFERROR(INDEX(Referències!$F$5:$F$9,MATCH(IF(I253="",$U253,IFERROR(INDEX(Referències!$D$5:$D$9,SUMPRODUCT(MAX((($I$5:$I$504=I253)*($I$5:$I$504&lt;&gt;""))*(IFERROR(MATCH($U$5:$U$504,Referències!$D$5:$D$9,0),0))))),$U253)),Referències!$D$5:$D$9,0)),""))</f>
        <v/>
      </c>
      <c r="BG253" s="25" t="str">
        <f>IF($U253="","",IFERROR(INDEX(Referències!$G$5:$G$9,MATCH(IF(I253="",$U253,IFERROR(INDEX(Referències!$D$5:$D$9,SUMPRODUCT(MAX((($I$5:$I$504=I253)*($I$5:$I$504&lt;&gt;""))*(IFERROR(MATCH($U$5:$U$504,Referències!$D$5:$D$9,0),0))))),$U253)),Referències!$D$5:$D$9,0)),""))</f>
        <v/>
      </c>
      <c r="BH253" s="25" t="str">
        <f>IF($U253="","",IFERROR(INDEX(Referències!$H$5:$H$9,MATCH(IF(I253="",$U253,IFERROR(INDEX(Referències!$D$5:$D$9,SUMPRODUCT(MAX((($I$5:$I$504=I253)*($I$5:$I$504&lt;&gt;""))*(IFERROR(MATCH($U$5:$U$504,Referències!$D$5:$D$9,0),0))))),$U253)),Referències!$D$5:$D$9,0)),""))</f>
        <v/>
      </c>
      <c r="BI253" s="18" t="str">
        <f t="shared" si="26"/>
        <v/>
      </c>
      <c r="BJ253" s="26" t="str">
        <f t="shared" si="27"/>
        <v/>
      </c>
      <c r="BK253" s="52"/>
      <c r="BL253" s="27"/>
    </row>
    <row r="254" spans="1:64" x14ac:dyDescent="0.25">
      <c r="A254" s="27"/>
      <c r="B254" s="27"/>
      <c r="C254" s="27"/>
      <c r="D254" s="27"/>
      <c r="E254" s="53"/>
      <c r="F254" s="28"/>
      <c r="G254" s="27"/>
      <c r="H254" s="52"/>
      <c r="I254" s="28"/>
      <c r="J254" s="27"/>
      <c r="K254" s="28"/>
      <c r="L254" s="28"/>
      <c r="M254" s="28"/>
      <c r="N254" s="52"/>
      <c r="O254" s="18" t="str">
        <f t="shared" si="21"/>
        <v/>
      </c>
      <c r="P254" s="29"/>
      <c r="Q254" s="30"/>
      <c r="R254" s="31"/>
      <c r="S254" s="32"/>
      <c r="T254" s="33"/>
      <c r="U254" s="18" t="str">
        <f t="shared" si="22"/>
        <v/>
      </c>
      <c r="V254" s="28"/>
      <c r="W254" s="51"/>
      <c r="X254" s="52"/>
      <c r="Y254" s="53"/>
      <c r="Z254" s="52"/>
      <c r="AA254" s="53"/>
      <c r="AB254" s="53"/>
      <c r="AC254" s="52"/>
      <c r="AD254" s="53"/>
      <c r="AE254" s="53"/>
      <c r="AF254" s="52"/>
      <c r="AG254" s="53"/>
      <c r="AH254" s="52"/>
      <c r="AI254" s="53"/>
      <c r="AJ254" s="53"/>
      <c r="AK254" s="54"/>
      <c r="AL254" s="52"/>
      <c r="AM254" s="52"/>
      <c r="AN254" s="52"/>
      <c r="AO254" s="52"/>
      <c r="AP254" s="52"/>
      <c r="AQ254" s="55"/>
      <c r="AR254" s="52"/>
      <c r="AS254" s="52"/>
      <c r="AT254" s="52"/>
      <c r="AU254" s="52"/>
      <c r="AV254" s="52"/>
      <c r="AW254" s="56"/>
      <c r="AX254" s="52"/>
      <c r="AY254" s="52"/>
      <c r="AZ254" s="52"/>
      <c r="BA254" s="52"/>
      <c r="BB254" s="52"/>
      <c r="BC254" s="25" t="str">
        <f t="shared" si="23"/>
        <v/>
      </c>
      <c r="BD254" s="25" t="str">
        <f t="shared" si="24"/>
        <v/>
      </c>
      <c r="BE254" s="25" t="str">
        <f t="shared" si="25"/>
        <v/>
      </c>
      <c r="BF254" s="25" t="str">
        <f>IF($U254="","",IFERROR(INDEX(Referències!$F$5:$F$9,MATCH(IF(I254="",$U254,IFERROR(INDEX(Referències!$D$5:$D$9,SUMPRODUCT(MAX((($I$5:$I$504=I254)*($I$5:$I$504&lt;&gt;""))*(IFERROR(MATCH($U$5:$U$504,Referències!$D$5:$D$9,0),0))))),$U254)),Referències!$D$5:$D$9,0)),""))</f>
        <v/>
      </c>
      <c r="BG254" s="25" t="str">
        <f>IF($U254="","",IFERROR(INDEX(Referències!$G$5:$G$9,MATCH(IF(I254="",$U254,IFERROR(INDEX(Referències!$D$5:$D$9,SUMPRODUCT(MAX((($I$5:$I$504=I254)*($I$5:$I$504&lt;&gt;""))*(IFERROR(MATCH($U$5:$U$504,Referències!$D$5:$D$9,0),0))))),$U254)),Referències!$D$5:$D$9,0)),""))</f>
        <v/>
      </c>
      <c r="BH254" s="25" t="str">
        <f>IF($U254="","",IFERROR(INDEX(Referències!$H$5:$H$9,MATCH(IF(I254="",$U254,IFERROR(INDEX(Referències!$D$5:$D$9,SUMPRODUCT(MAX((($I$5:$I$504=I254)*($I$5:$I$504&lt;&gt;""))*(IFERROR(MATCH($U$5:$U$504,Referències!$D$5:$D$9,0),0))))),$U254)),Referències!$D$5:$D$9,0)),""))</f>
        <v/>
      </c>
      <c r="BI254" s="18" t="str">
        <f t="shared" si="26"/>
        <v/>
      </c>
      <c r="BJ254" s="26" t="str">
        <f t="shared" si="27"/>
        <v/>
      </c>
      <c r="BK254" s="52"/>
      <c r="BL254" s="27"/>
    </row>
    <row r="255" spans="1:64" x14ac:dyDescent="0.25">
      <c r="A255" s="27"/>
      <c r="B255" s="27"/>
      <c r="C255" s="27"/>
      <c r="D255" s="27"/>
      <c r="E255" s="53"/>
      <c r="F255" s="28"/>
      <c r="G255" s="27"/>
      <c r="H255" s="52"/>
      <c r="I255" s="28"/>
      <c r="J255" s="27"/>
      <c r="K255" s="28"/>
      <c r="L255" s="28"/>
      <c r="M255" s="28"/>
      <c r="N255" s="52"/>
      <c r="O255" s="18" t="str">
        <f t="shared" si="21"/>
        <v/>
      </c>
      <c r="P255" s="29"/>
      <c r="Q255" s="30"/>
      <c r="R255" s="31"/>
      <c r="S255" s="32"/>
      <c r="T255" s="33"/>
      <c r="U255" s="18" t="str">
        <f t="shared" si="22"/>
        <v/>
      </c>
      <c r="V255" s="28"/>
      <c r="W255" s="51"/>
      <c r="X255" s="52"/>
      <c r="Y255" s="53"/>
      <c r="Z255" s="52"/>
      <c r="AA255" s="53"/>
      <c r="AB255" s="53"/>
      <c r="AC255" s="52"/>
      <c r="AD255" s="53"/>
      <c r="AE255" s="53"/>
      <c r="AF255" s="52"/>
      <c r="AG255" s="53"/>
      <c r="AH255" s="52"/>
      <c r="AI255" s="53"/>
      <c r="AJ255" s="53"/>
      <c r="AK255" s="54"/>
      <c r="AL255" s="52"/>
      <c r="AM255" s="52"/>
      <c r="AN255" s="52"/>
      <c r="AO255" s="52"/>
      <c r="AP255" s="52"/>
      <c r="AQ255" s="55"/>
      <c r="AR255" s="52"/>
      <c r="AS255" s="52"/>
      <c r="AT255" s="52"/>
      <c r="AU255" s="52"/>
      <c r="AV255" s="52"/>
      <c r="AW255" s="56"/>
      <c r="AX255" s="52"/>
      <c r="AY255" s="52"/>
      <c r="AZ255" s="52"/>
      <c r="BA255" s="52"/>
      <c r="BB255" s="52"/>
      <c r="BC255" s="25" t="str">
        <f t="shared" si="23"/>
        <v/>
      </c>
      <c r="BD255" s="25" t="str">
        <f t="shared" si="24"/>
        <v/>
      </c>
      <c r="BE255" s="25" t="str">
        <f t="shared" si="25"/>
        <v/>
      </c>
      <c r="BF255" s="25" t="str">
        <f>IF($U255="","",IFERROR(INDEX(Referències!$F$5:$F$9,MATCH(IF(I255="",$U255,IFERROR(INDEX(Referències!$D$5:$D$9,SUMPRODUCT(MAX((($I$5:$I$504=I255)*($I$5:$I$504&lt;&gt;""))*(IFERROR(MATCH($U$5:$U$504,Referències!$D$5:$D$9,0),0))))),$U255)),Referències!$D$5:$D$9,0)),""))</f>
        <v/>
      </c>
      <c r="BG255" s="25" t="str">
        <f>IF($U255="","",IFERROR(INDEX(Referències!$G$5:$G$9,MATCH(IF(I255="",$U255,IFERROR(INDEX(Referències!$D$5:$D$9,SUMPRODUCT(MAX((($I$5:$I$504=I255)*($I$5:$I$504&lt;&gt;""))*(IFERROR(MATCH($U$5:$U$504,Referències!$D$5:$D$9,0),0))))),$U255)),Referències!$D$5:$D$9,0)),""))</f>
        <v/>
      </c>
      <c r="BH255" s="25" t="str">
        <f>IF($U255="","",IFERROR(INDEX(Referències!$H$5:$H$9,MATCH(IF(I255="",$U255,IFERROR(INDEX(Referències!$D$5:$D$9,SUMPRODUCT(MAX((($I$5:$I$504=I255)*($I$5:$I$504&lt;&gt;""))*(IFERROR(MATCH($U$5:$U$504,Referències!$D$5:$D$9,0),0))))),$U255)),Referències!$D$5:$D$9,0)),""))</f>
        <v/>
      </c>
      <c r="BI255" s="18" t="str">
        <f t="shared" si="26"/>
        <v/>
      </c>
      <c r="BJ255" s="26" t="str">
        <f t="shared" si="27"/>
        <v/>
      </c>
      <c r="BK255" s="52"/>
      <c r="BL255" s="27"/>
    </row>
    <row r="256" spans="1:64" x14ac:dyDescent="0.25">
      <c r="A256" s="27"/>
      <c r="B256" s="27"/>
      <c r="C256" s="27"/>
      <c r="D256" s="27"/>
      <c r="E256" s="53"/>
      <c r="F256" s="28"/>
      <c r="G256" s="27"/>
      <c r="H256" s="52"/>
      <c r="I256" s="28"/>
      <c r="J256" s="27"/>
      <c r="K256" s="28"/>
      <c r="L256" s="28"/>
      <c r="M256" s="28"/>
      <c r="N256" s="52"/>
      <c r="O256" s="18" t="str">
        <f t="shared" si="21"/>
        <v/>
      </c>
      <c r="P256" s="29"/>
      <c r="Q256" s="30"/>
      <c r="R256" s="31"/>
      <c r="S256" s="32"/>
      <c r="T256" s="33"/>
      <c r="U256" s="18" t="str">
        <f t="shared" si="22"/>
        <v/>
      </c>
      <c r="V256" s="28"/>
      <c r="W256" s="51"/>
      <c r="X256" s="52"/>
      <c r="Y256" s="53"/>
      <c r="Z256" s="52"/>
      <c r="AA256" s="53"/>
      <c r="AB256" s="53"/>
      <c r="AC256" s="52"/>
      <c r="AD256" s="53"/>
      <c r="AE256" s="53"/>
      <c r="AF256" s="52"/>
      <c r="AG256" s="53"/>
      <c r="AH256" s="52"/>
      <c r="AI256" s="53"/>
      <c r="AJ256" s="53"/>
      <c r="AK256" s="54"/>
      <c r="AL256" s="52"/>
      <c r="AM256" s="52"/>
      <c r="AN256" s="52"/>
      <c r="AO256" s="52"/>
      <c r="AP256" s="52"/>
      <c r="AQ256" s="55"/>
      <c r="AR256" s="52"/>
      <c r="AS256" s="52"/>
      <c r="AT256" s="52"/>
      <c r="AU256" s="52"/>
      <c r="AV256" s="52"/>
      <c r="AW256" s="56"/>
      <c r="AX256" s="52"/>
      <c r="AY256" s="52"/>
      <c r="AZ256" s="52"/>
      <c r="BA256" s="52"/>
      <c r="BB256" s="52"/>
      <c r="BC256" s="25" t="str">
        <f t="shared" si="23"/>
        <v/>
      </c>
      <c r="BD256" s="25" t="str">
        <f t="shared" si="24"/>
        <v/>
      </c>
      <c r="BE256" s="25" t="str">
        <f t="shared" si="25"/>
        <v/>
      </c>
      <c r="BF256" s="25" t="str">
        <f>IF($U256="","",IFERROR(INDEX(Referències!$F$5:$F$9,MATCH(IF(I256="",$U256,IFERROR(INDEX(Referències!$D$5:$D$9,SUMPRODUCT(MAX((($I$5:$I$504=I256)*($I$5:$I$504&lt;&gt;""))*(IFERROR(MATCH($U$5:$U$504,Referències!$D$5:$D$9,0),0))))),$U256)),Referències!$D$5:$D$9,0)),""))</f>
        <v/>
      </c>
      <c r="BG256" s="25" t="str">
        <f>IF($U256="","",IFERROR(INDEX(Referències!$G$5:$G$9,MATCH(IF(I256="",$U256,IFERROR(INDEX(Referències!$D$5:$D$9,SUMPRODUCT(MAX((($I$5:$I$504=I256)*($I$5:$I$504&lt;&gt;""))*(IFERROR(MATCH($U$5:$U$504,Referències!$D$5:$D$9,0),0))))),$U256)),Referències!$D$5:$D$9,0)),""))</f>
        <v/>
      </c>
      <c r="BH256" s="25" t="str">
        <f>IF($U256="","",IFERROR(INDEX(Referències!$H$5:$H$9,MATCH(IF(I256="",$U256,IFERROR(INDEX(Referències!$D$5:$D$9,SUMPRODUCT(MAX((($I$5:$I$504=I256)*($I$5:$I$504&lt;&gt;""))*(IFERROR(MATCH($U$5:$U$504,Referències!$D$5:$D$9,0),0))))),$U256)),Referències!$D$5:$D$9,0)),""))</f>
        <v/>
      </c>
      <c r="BI256" s="18" t="str">
        <f t="shared" si="26"/>
        <v/>
      </c>
      <c r="BJ256" s="26" t="str">
        <f t="shared" si="27"/>
        <v/>
      </c>
      <c r="BK256" s="52"/>
      <c r="BL256" s="27"/>
    </row>
    <row r="257" spans="1:64" x14ac:dyDescent="0.25">
      <c r="A257" s="27"/>
      <c r="B257" s="27"/>
      <c r="C257" s="27"/>
      <c r="D257" s="27"/>
      <c r="E257" s="53"/>
      <c r="F257" s="28"/>
      <c r="G257" s="27"/>
      <c r="H257" s="52"/>
      <c r="I257" s="28"/>
      <c r="J257" s="27"/>
      <c r="K257" s="28"/>
      <c r="L257" s="28"/>
      <c r="M257" s="28"/>
      <c r="N257" s="52"/>
      <c r="O257" s="18" t="str">
        <f t="shared" si="21"/>
        <v/>
      </c>
      <c r="P257" s="29"/>
      <c r="Q257" s="30"/>
      <c r="R257" s="31"/>
      <c r="S257" s="32"/>
      <c r="T257" s="33"/>
      <c r="U257" s="18" t="str">
        <f t="shared" si="22"/>
        <v/>
      </c>
      <c r="V257" s="28"/>
      <c r="W257" s="51"/>
      <c r="X257" s="52"/>
      <c r="Y257" s="53"/>
      <c r="Z257" s="52"/>
      <c r="AA257" s="53"/>
      <c r="AB257" s="53"/>
      <c r="AC257" s="52"/>
      <c r="AD257" s="53"/>
      <c r="AE257" s="53"/>
      <c r="AF257" s="52"/>
      <c r="AG257" s="53"/>
      <c r="AH257" s="52"/>
      <c r="AI257" s="53"/>
      <c r="AJ257" s="53"/>
      <c r="AK257" s="54"/>
      <c r="AL257" s="52"/>
      <c r="AM257" s="52"/>
      <c r="AN257" s="52"/>
      <c r="AO257" s="52"/>
      <c r="AP257" s="52"/>
      <c r="AQ257" s="55"/>
      <c r="AR257" s="52"/>
      <c r="AS257" s="52"/>
      <c r="AT257" s="52"/>
      <c r="AU257" s="52"/>
      <c r="AV257" s="52"/>
      <c r="AW257" s="56"/>
      <c r="AX257" s="52"/>
      <c r="AY257" s="52"/>
      <c r="AZ257" s="52"/>
      <c r="BA257" s="52"/>
      <c r="BB257" s="52"/>
      <c r="BC257" s="25" t="str">
        <f t="shared" si="23"/>
        <v/>
      </c>
      <c r="BD257" s="25" t="str">
        <f t="shared" si="24"/>
        <v/>
      </c>
      <c r="BE257" s="25" t="str">
        <f t="shared" si="25"/>
        <v/>
      </c>
      <c r="BF257" s="25" t="str">
        <f>IF($U257="","",IFERROR(INDEX(Referències!$F$5:$F$9,MATCH(IF(I257="",$U257,IFERROR(INDEX(Referències!$D$5:$D$9,SUMPRODUCT(MAX((($I$5:$I$504=I257)*($I$5:$I$504&lt;&gt;""))*(IFERROR(MATCH($U$5:$U$504,Referències!$D$5:$D$9,0),0))))),$U257)),Referències!$D$5:$D$9,0)),""))</f>
        <v/>
      </c>
      <c r="BG257" s="25" t="str">
        <f>IF($U257="","",IFERROR(INDEX(Referències!$G$5:$G$9,MATCH(IF(I257="",$U257,IFERROR(INDEX(Referències!$D$5:$D$9,SUMPRODUCT(MAX((($I$5:$I$504=I257)*($I$5:$I$504&lt;&gt;""))*(IFERROR(MATCH($U$5:$U$504,Referències!$D$5:$D$9,0),0))))),$U257)),Referències!$D$5:$D$9,0)),""))</f>
        <v/>
      </c>
      <c r="BH257" s="25" t="str">
        <f>IF($U257="","",IFERROR(INDEX(Referències!$H$5:$H$9,MATCH(IF(I257="",$U257,IFERROR(INDEX(Referències!$D$5:$D$9,SUMPRODUCT(MAX((($I$5:$I$504=I257)*($I$5:$I$504&lt;&gt;""))*(IFERROR(MATCH($U$5:$U$504,Referències!$D$5:$D$9,0),0))))),$U257)),Referències!$D$5:$D$9,0)),""))</f>
        <v/>
      </c>
      <c r="BI257" s="18" t="str">
        <f t="shared" si="26"/>
        <v/>
      </c>
      <c r="BJ257" s="26" t="str">
        <f t="shared" si="27"/>
        <v/>
      </c>
      <c r="BK257" s="52"/>
      <c r="BL257" s="27"/>
    </row>
    <row r="258" spans="1:64" x14ac:dyDescent="0.25">
      <c r="A258" s="27"/>
      <c r="B258" s="27"/>
      <c r="C258" s="27"/>
      <c r="D258" s="27"/>
      <c r="E258" s="53"/>
      <c r="F258" s="28"/>
      <c r="G258" s="27"/>
      <c r="H258" s="52"/>
      <c r="I258" s="28"/>
      <c r="J258" s="27"/>
      <c r="K258" s="28"/>
      <c r="L258" s="28"/>
      <c r="M258" s="28"/>
      <c r="N258" s="52"/>
      <c r="O258" s="18" t="str">
        <f t="shared" si="21"/>
        <v/>
      </c>
      <c r="P258" s="29"/>
      <c r="Q258" s="30"/>
      <c r="R258" s="31"/>
      <c r="S258" s="32"/>
      <c r="T258" s="33"/>
      <c r="U258" s="18" t="str">
        <f t="shared" si="22"/>
        <v/>
      </c>
      <c r="V258" s="28"/>
      <c r="W258" s="51"/>
      <c r="X258" s="52"/>
      <c r="Y258" s="53"/>
      <c r="Z258" s="52"/>
      <c r="AA258" s="53"/>
      <c r="AB258" s="53"/>
      <c r="AC258" s="52"/>
      <c r="AD258" s="53"/>
      <c r="AE258" s="53"/>
      <c r="AF258" s="52"/>
      <c r="AG258" s="53"/>
      <c r="AH258" s="52"/>
      <c r="AI258" s="53"/>
      <c r="AJ258" s="53"/>
      <c r="AK258" s="54"/>
      <c r="AL258" s="52"/>
      <c r="AM258" s="52"/>
      <c r="AN258" s="52"/>
      <c r="AO258" s="52"/>
      <c r="AP258" s="52"/>
      <c r="AQ258" s="55"/>
      <c r="AR258" s="52"/>
      <c r="AS258" s="52"/>
      <c r="AT258" s="52"/>
      <c r="AU258" s="52"/>
      <c r="AV258" s="52"/>
      <c r="AW258" s="56"/>
      <c r="AX258" s="52"/>
      <c r="AY258" s="52"/>
      <c r="AZ258" s="52"/>
      <c r="BA258" s="52"/>
      <c r="BB258" s="52"/>
      <c r="BC258" s="25" t="str">
        <f t="shared" si="23"/>
        <v/>
      </c>
      <c r="BD258" s="25" t="str">
        <f t="shared" si="24"/>
        <v/>
      </c>
      <c r="BE258" s="25" t="str">
        <f t="shared" si="25"/>
        <v/>
      </c>
      <c r="BF258" s="25" t="str">
        <f>IF($U258="","",IFERROR(INDEX(Referències!$F$5:$F$9,MATCH(IF(I258="",$U258,IFERROR(INDEX(Referències!$D$5:$D$9,SUMPRODUCT(MAX((($I$5:$I$504=I258)*($I$5:$I$504&lt;&gt;""))*(IFERROR(MATCH($U$5:$U$504,Referències!$D$5:$D$9,0),0))))),$U258)),Referències!$D$5:$D$9,0)),""))</f>
        <v/>
      </c>
      <c r="BG258" s="25" t="str">
        <f>IF($U258="","",IFERROR(INDEX(Referències!$G$5:$G$9,MATCH(IF(I258="",$U258,IFERROR(INDEX(Referències!$D$5:$D$9,SUMPRODUCT(MAX((($I$5:$I$504=I258)*($I$5:$I$504&lt;&gt;""))*(IFERROR(MATCH($U$5:$U$504,Referències!$D$5:$D$9,0),0))))),$U258)),Referències!$D$5:$D$9,0)),""))</f>
        <v/>
      </c>
      <c r="BH258" s="25" t="str">
        <f>IF($U258="","",IFERROR(INDEX(Referències!$H$5:$H$9,MATCH(IF(I258="",$U258,IFERROR(INDEX(Referències!$D$5:$D$9,SUMPRODUCT(MAX((($I$5:$I$504=I258)*($I$5:$I$504&lt;&gt;""))*(IFERROR(MATCH($U$5:$U$504,Referències!$D$5:$D$9,0),0))))),$U258)),Referències!$D$5:$D$9,0)),""))</f>
        <v/>
      </c>
      <c r="BI258" s="18" t="str">
        <f t="shared" si="26"/>
        <v/>
      </c>
      <c r="BJ258" s="26" t="str">
        <f t="shared" si="27"/>
        <v/>
      </c>
      <c r="BK258" s="52"/>
      <c r="BL258" s="27"/>
    </row>
    <row r="259" spans="1:64" x14ac:dyDescent="0.25">
      <c r="A259" s="27"/>
      <c r="B259" s="27"/>
      <c r="C259" s="27"/>
      <c r="D259" s="27"/>
      <c r="E259" s="53"/>
      <c r="F259" s="28"/>
      <c r="G259" s="27"/>
      <c r="H259" s="52"/>
      <c r="I259" s="28"/>
      <c r="J259" s="27"/>
      <c r="K259" s="28"/>
      <c r="L259" s="28"/>
      <c r="M259" s="28"/>
      <c r="N259" s="52"/>
      <c r="O259" s="18" t="str">
        <f t="shared" si="21"/>
        <v/>
      </c>
      <c r="P259" s="29"/>
      <c r="Q259" s="30"/>
      <c r="R259" s="31"/>
      <c r="S259" s="32"/>
      <c r="T259" s="33"/>
      <c r="U259" s="18" t="str">
        <f t="shared" si="22"/>
        <v/>
      </c>
      <c r="V259" s="28"/>
      <c r="W259" s="51"/>
      <c r="X259" s="52"/>
      <c r="Y259" s="53"/>
      <c r="Z259" s="52"/>
      <c r="AA259" s="53"/>
      <c r="AB259" s="53"/>
      <c r="AC259" s="52"/>
      <c r="AD259" s="53"/>
      <c r="AE259" s="53"/>
      <c r="AF259" s="52"/>
      <c r="AG259" s="53"/>
      <c r="AH259" s="52"/>
      <c r="AI259" s="53"/>
      <c r="AJ259" s="53"/>
      <c r="AK259" s="54"/>
      <c r="AL259" s="52"/>
      <c r="AM259" s="52"/>
      <c r="AN259" s="52"/>
      <c r="AO259" s="52"/>
      <c r="AP259" s="52"/>
      <c r="AQ259" s="55"/>
      <c r="AR259" s="52"/>
      <c r="AS259" s="52"/>
      <c r="AT259" s="52"/>
      <c r="AU259" s="52"/>
      <c r="AV259" s="52"/>
      <c r="AW259" s="56"/>
      <c r="AX259" s="52"/>
      <c r="AY259" s="52"/>
      <c r="AZ259" s="52"/>
      <c r="BA259" s="52"/>
      <c r="BB259" s="52"/>
      <c r="BC259" s="25" t="str">
        <f t="shared" si="23"/>
        <v/>
      </c>
      <c r="BD259" s="25" t="str">
        <f t="shared" si="24"/>
        <v/>
      </c>
      <c r="BE259" s="25" t="str">
        <f t="shared" si="25"/>
        <v/>
      </c>
      <c r="BF259" s="25" t="str">
        <f>IF($U259="","",IFERROR(INDEX(Referències!$F$5:$F$9,MATCH(IF(I259="",$U259,IFERROR(INDEX(Referències!$D$5:$D$9,SUMPRODUCT(MAX((($I$5:$I$504=I259)*($I$5:$I$504&lt;&gt;""))*(IFERROR(MATCH($U$5:$U$504,Referències!$D$5:$D$9,0),0))))),$U259)),Referències!$D$5:$D$9,0)),""))</f>
        <v/>
      </c>
      <c r="BG259" s="25" t="str">
        <f>IF($U259="","",IFERROR(INDEX(Referències!$G$5:$G$9,MATCH(IF(I259="",$U259,IFERROR(INDEX(Referències!$D$5:$D$9,SUMPRODUCT(MAX((($I$5:$I$504=I259)*($I$5:$I$504&lt;&gt;""))*(IFERROR(MATCH($U$5:$U$504,Referències!$D$5:$D$9,0),0))))),$U259)),Referències!$D$5:$D$9,0)),""))</f>
        <v/>
      </c>
      <c r="BH259" s="25" t="str">
        <f>IF($U259="","",IFERROR(INDEX(Referències!$H$5:$H$9,MATCH(IF(I259="",$U259,IFERROR(INDEX(Referències!$D$5:$D$9,SUMPRODUCT(MAX((($I$5:$I$504=I259)*($I$5:$I$504&lt;&gt;""))*(IFERROR(MATCH($U$5:$U$504,Referències!$D$5:$D$9,0),0))))),$U259)),Referències!$D$5:$D$9,0)),""))</f>
        <v/>
      </c>
      <c r="BI259" s="18" t="str">
        <f t="shared" si="26"/>
        <v/>
      </c>
      <c r="BJ259" s="26" t="str">
        <f t="shared" si="27"/>
        <v/>
      </c>
      <c r="BK259" s="52"/>
      <c r="BL259" s="27"/>
    </row>
    <row r="260" spans="1:64" x14ac:dyDescent="0.25">
      <c r="A260" s="27"/>
      <c r="B260" s="27"/>
      <c r="C260" s="27"/>
      <c r="D260" s="27"/>
      <c r="E260" s="53"/>
      <c r="F260" s="28"/>
      <c r="G260" s="27"/>
      <c r="H260" s="52"/>
      <c r="I260" s="28"/>
      <c r="J260" s="27"/>
      <c r="K260" s="28"/>
      <c r="L260" s="28"/>
      <c r="M260" s="28"/>
      <c r="N260" s="52"/>
      <c r="O260" s="18" t="str">
        <f t="shared" si="21"/>
        <v/>
      </c>
      <c r="P260" s="29"/>
      <c r="Q260" s="30"/>
      <c r="R260" s="31"/>
      <c r="S260" s="32"/>
      <c r="T260" s="33"/>
      <c r="U260" s="18" t="str">
        <f t="shared" si="22"/>
        <v/>
      </c>
      <c r="V260" s="28"/>
      <c r="W260" s="51"/>
      <c r="X260" s="52"/>
      <c r="Y260" s="53"/>
      <c r="Z260" s="52"/>
      <c r="AA260" s="53"/>
      <c r="AB260" s="53"/>
      <c r="AC260" s="52"/>
      <c r="AD260" s="53"/>
      <c r="AE260" s="53"/>
      <c r="AF260" s="52"/>
      <c r="AG260" s="53"/>
      <c r="AH260" s="52"/>
      <c r="AI260" s="53"/>
      <c r="AJ260" s="53"/>
      <c r="AK260" s="54"/>
      <c r="AL260" s="52"/>
      <c r="AM260" s="52"/>
      <c r="AN260" s="52"/>
      <c r="AO260" s="52"/>
      <c r="AP260" s="52"/>
      <c r="AQ260" s="55"/>
      <c r="AR260" s="52"/>
      <c r="AS260" s="52"/>
      <c r="AT260" s="52"/>
      <c r="AU260" s="52"/>
      <c r="AV260" s="52"/>
      <c r="AW260" s="56"/>
      <c r="AX260" s="52"/>
      <c r="AY260" s="52"/>
      <c r="AZ260" s="52"/>
      <c r="BA260" s="52"/>
      <c r="BB260" s="52"/>
      <c r="BC260" s="25" t="str">
        <f t="shared" si="23"/>
        <v/>
      </c>
      <c r="BD260" s="25" t="str">
        <f t="shared" si="24"/>
        <v/>
      </c>
      <c r="BE260" s="25" t="str">
        <f t="shared" si="25"/>
        <v/>
      </c>
      <c r="BF260" s="25" t="str">
        <f>IF($U260="","",IFERROR(INDEX(Referències!$F$5:$F$9,MATCH(IF(I260="",$U260,IFERROR(INDEX(Referències!$D$5:$D$9,SUMPRODUCT(MAX((($I$5:$I$504=I260)*($I$5:$I$504&lt;&gt;""))*(IFERROR(MATCH($U$5:$U$504,Referències!$D$5:$D$9,0),0))))),$U260)),Referències!$D$5:$D$9,0)),""))</f>
        <v/>
      </c>
      <c r="BG260" s="25" t="str">
        <f>IF($U260="","",IFERROR(INDEX(Referències!$G$5:$G$9,MATCH(IF(I260="",$U260,IFERROR(INDEX(Referències!$D$5:$D$9,SUMPRODUCT(MAX((($I$5:$I$504=I260)*($I$5:$I$504&lt;&gt;""))*(IFERROR(MATCH($U$5:$U$504,Referències!$D$5:$D$9,0),0))))),$U260)),Referències!$D$5:$D$9,0)),""))</f>
        <v/>
      </c>
      <c r="BH260" s="25" t="str">
        <f>IF($U260="","",IFERROR(INDEX(Referències!$H$5:$H$9,MATCH(IF(I260="",$U260,IFERROR(INDEX(Referències!$D$5:$D$9,SUMPRODUCT(MAX((($I$5:$I$504=I260)*($I$5:$I$504&lt;&gt;""))*(IFERROR(MATCH($U$5:$U$504,Referències!$D$5:$D$9,0),0))))),$U260)),Referències!$D$5:$D$9,0)),""))</f>
        <v/>
      </c>
      <c r="BI260" s="18" t="str">
        <f t="shared" si="26"/>
        <v/>
      </c>
      <c r="BJ260" s="26" t="str">
        <f t="shared" si="27"/>
        <v/>
      </c>
      <c r="BK260" s="52"/>
      <c r="BL260" s="27"/>
    </row>
    <row r="261" spans="1:64" x14ac:dyDescent="0.25">
      <c r="A261" s="27"/>
      <c r="B261" s="27"/>
      <c r="C261" s="27"/>
      <c r="D261" s="27"/>
      <c r="E261" s="53"/>
      <c r="F261" s="28"/>
      <c r="G261" s="27"/>
      <c r="H261" s="52"/>
      <c r="I261" s="28"/>
      <c r="J261" s="27"/>
      <c r="K261" s="28"/>
      <c r="L261" s="28"/>
      <c r="M261" s="28"/>
      <c r="N261" s="52"/>
      <c r="O261" s="18" t="str">
        <f t="shared" ref="O261:O324" si="28">IF(OR(A261="",G261="",I261=""),"","PR-"&amp;IF(A261="","",UPPER(LEFT(TRIM(MID(SUBSTITUTE(TRIM(A261)," ",REPT(" ",100)),(1-1)*100+1,100)),1)&amp;LEFT(TRIM(MID(SUBSTITUTE(TRIM(A261)," ",REPT(" ",100)),(MAX(1,(LEN(TRIM(A261))-LEN(SUBSTITUTE(TRIM(A261)," ",""))+1)-1)-1)*100+1,100)),1)&amp;LEFT(TRIM(MID(SUBSTITUTE(TRIM(A261)," ",REPT(" ",100)),((LEN(TRIM(A261))-LEN(SUBSTITUTE(TRIM(A261)," ",""))+1)-1)*100+1,100)),1)))&amp;"-"&amp;IF(G261="","",UPPER(IF(ISNUMBER(SEARCH(" SAT "," "&amp;TRIM(G261)&amp;" ")),LEFT(TRIM(MID(SUBSTITUTE(TRIM(G261)," ",REPT(" ",100)),(1-1)*100+1,100)),1)&amp;LEFT(TRIM(MID(SUBSTITUTE(TRIM(G261)," ",REPT(" ",100)),(MIN(2,(LEN(TRIM(G261))-LEN(SUBSTITUTE(TRIM(G261)," ",""))+1))-1)*100+1,100)),1)&amp;"0",IF(ISNUMBER(SEARCH(" SL "," "&amp;TRIM(G261)&amp;" ")),LEFT(TRIM(MID(SUBSTITUTE(TRIM(G261)," ",REPT(" ",100)),(1-1)*100+1,100)),1)&amp;LEFT(TRIM(MID(SUBSTITUTE(TRIM(G261)," ",REPT(" ",100)),(MIN(2,(LEN(TRIM(G261))-LEN(SUBSTITUTE(TRIM(G261)," ",""))+1))-1)*100+1,100)),1)&amp;"1",LEFT(TRIM(MID(SUBSTITUTE(TRIM(G261)," ",REPT(" ",100)),(1-1)*100+1,100)),1)&amp;LEFT(TRIM(MID(SUBSTITUTE(TRIM(G261)," ",REPT(" ",100)),(MAX(1,(LEN(TRIM(G261))-LEN(SUBSTITUTE(TRIM(G261)," ",""))+1)-1)-1)*100+1,100)),1)&amp;LEFT(TRIM(MID(SUBSTITUTE(TRIM(G261)," ",REPT(" ",100)),((LEN(TRIM(G261))-LEN(SUBSTITUTE(TRIM(G261)," ",""))+1)-1)*100+1,100)),1)))))&amp;"-"&amp;I261&amp;IF(N261="","","-"&amp;N261))</f>
        <v/>
      </c>
      <c r="P261" s="29"/>
      <c r="Q261" s="30"/>
      <c r="R261" s="31"/>
      <c r="S261" s="32"/>
      <c r="T261" s="33"/>
      <c r="U261" s="18" t="str">
        <f t="shared" ref="U261:U324" si="29">IF(S261="","",IF(S261&lt;190,"NP",IF(S261&lt;=450,"B1",IF(S261&lt;=1000,"B2",IF(S261&lt;=5000,"Mitjà","Alt")))))</f>
        <v/>
      </c>
      <c r="V261" s="28"/>
      <c r="W261" s="51"/>
      <c r="X261" s="52"/>
      <c r="Y261" s="53"/>
      <c r="Z261" s="52"/>
      <c r="AA261" s="53"/>
      <c r="AB261" s="53"/>
      <c r="AC261" s="52"/>
      <c r="AD261" s="53"/>
      <c r="AE261" s="53"/>
      <c r="AF261" s="52"/>
      <c r="AG261" s="53"/>
      <c r="AH261" s="52"/>
      <c r="AI261" s="53"/>
      <c r="AJ261" s="53"/>
      <c r="AK261" s="54"/>
      <c r="AL261" s="52"/>
      <c r="AM261" s="52"/>
      <c r="AN261" s="52"/>
      <c r="AO261" s="52"/>
      <c r="AP261" s="52"/>
      <c r="AQ261" s="55"/>
      <c r="AR261" s="52"/>
      <c r="AS261" s="52"/>
      <c r="AT261" s="52"/>
      <c r="AU261" s="52"/>
      <c r="AV261" s="52"/>
      <c r="AW261" s="56"/>
      <c r="AX261" s="52"/>
      <c r="AY261" s="52"/>
      <c r="AZ261" s="52"/>
      <c r="BA261" s="52"/>
      <c r="BB261" s="52"/>
      <c r="BC261" s="25" t="str">
        <f t="shared" ref="BC261:BC324" si="30">IF(O261="","",IF(W261="Sí",1,0)+IF(AK261="Sí",1,0)+IF(AQ261="Sí",1,0)+IF(AW261="Sí",1,0))</f>
        <v/>
      </c>
      <c r="BD261" s="25" t="str">
        <f t="shared" ref="BD261:BD324" si="31">IF(O261="","",IF(OR(Z261="",Z261="No"),0,1)+IF(OR(AM261="",AM261="No"),0,1)+IF(OR(AS261="",AS261="No"),0,1)+IF(OR(AY261="",AY261="No"),0,1))</f>
        <v/>
      </c>
      <c r="BE261" s="25" t="str">
        <f t="shared" ref="BE261:BE324" si="32">IF(O261="","",IF(AH261="Sí",1,0)+IF(AP261="Sí",1,0)+IF(AV261="Sí",1,0)+IF(BB261="Sí",1,0))</f>
        <v/>
      </c>
      <c r="BF261" s="25" t="str">
        <f>IF($U261="","",IFERROR(INDEX(Referències!$F$5:$F$9,MATCH(IF(I261="",$U261,IFERROR(INDEX(Referències!$D$5:$D$9,SUMPRODUCT(MAX((($I$5:$I$504=I261)*($I$5:$I$504&lt;&gt;""))*(IFERROR(MATCH($U$5:$U$504,Referències!$D$5:$D$9,0),0))))),$U261)),Referències!$D$5:$D$9,0)),""))</f>
        <v/>
      </c>
      <c r="BG261" s="25" t="str">
        <f>IF($U261="","",IFERROR(INDEX(Referències!$G$5:$G$9,MATCH(IF(I261="",$U261,IFERROR(INDEX(Referències!$D$5:$D$9,SUMPRODUCT(MAX((($I$5:$I$504=I261)*($I$5:$I$504&lt;&gt;""))*(IFERROR(MATCH($U$5:$U$504,Referències!$D$5:$D$9,0),0))))),$U261)),Referències!$D$5:$D$9,0)),""))</f>
        <v/>
      </c>
      <c r="BH261" s="25" t="str">
        <f>IF($U261="","",IFERROR(INDEX(Referències!$H$5:$H$9,MATCH(IF(I261="",$U261,IFERROR(INDEX(Referències!$D$5:$D$9,SUMPRODUCT(MAX((($I$5:$I$504=I261)*($I$5:$I$504&lt;&gt;""))*(IFERROR(MATCH($U$5:$U$504,Referències!$D$5:$D$9,0),0))))),$U261)),Referències!$D$5:$D$9,0)),""))</f>
        <v/>
      </c>
      <c r="BI261" s="18" t="str">
        <f t="shared" ref="BI261:BI324" si="33">IF(O261="","",IF($U261="","Falta anàlisi",IF($U261="NP","NO ENTRA AL PLA",IF(AND(BC261&lt;=BF261,BD261&gt;=BG261,BE261&gt;=BH261),"COMPLEIX","NO COMPLEIX"))))</f>
        <v/>
      </c>
      <c r="BJ261" s="26" t="str">
        <f t="shared" ref="BJ261:BJ324" si="34">IF(OR(O261="",$U261=""),"",IF($U261="NP",IF(COUNTA(W261:BB261)=0,"Nivell NP (&lt; 190 ous/100 g): per sota del llindar de dany econòmic. El recinte no entra al pla i no escau declarar rotació.","Nivell NP: el recinte no entra al pla. Esborri la declaració dels 4 anys."),IF(BI261="COMPLEIX","",TRIM(IF(BC261&gt;BF261,"Excedeix els anys amb patata permesos. ","")&amp;IF(BD261&lt;BG261,"Falten cicles de cultiu parany. ","")&amp;IF(BE261&lt;BH261,"Falten anys d'efecte tèrmic estival. ","")))))</f>
        <v/>
      </c>
      <c r="BK261" s="52"/>
      <c r="BL261" s="27"/>
    </row>
    <row r="262" spans="1:64" x14ac:dyDescent="0.25">
      <c r="A262" s="27"/>
      <c r="B262" s="27"/>
      <c r="C262" s="27"/>
      <c r="D262" s="27"/>
      <c r="E262" s="53"/>
      <c r="F262" s="28"/>
      <c r="G262" s="27"/>
      <c r="H262" s="52"/>
      <c r="I262" s="28"/>
      <c r="J262" s="27"/>
      <c r="K262" s="28"/>
      <c r="L262" s="28"/>
      <c r="M262" s="28"/>
      <c r="N262" s="52"/>
      <c r="O262" s="18" t="str">
        <f t="shared" si="28"/>
        <v/>
      </c>
      <c r="P262" s="29"/>
      <c r="Q262" s="30"/>
      <c r="R262" s="31"/>
      <c r="S262" s="32"/>
      <c r="T262" s="33"/>
      <c r="U262" s="18" t="str">
        <f t="shared" si="29"/>
        <v/>
      </c>
      <c r="V262" s="28"/>
      <c r="W262" s="51"/>
      <c r="X262" s="52"/>
      <c r="Y262" s="53"/>
      <c r="Z262" s="52"/>
      <c r="AA262" s="53"/>
      <c r="AB262" s="53"/>
      <c r="AC262" s="52"/>
      <c r="AD262" s="53"/>
      <c r="AE262" s="53"/>
      <c r="AF262" s="52"/>
      <c r="AG262" s="53"/>
      <c r="AH262" s="52"/>
      <c r="AI262" s="53"/>
      <c r="AJ262" s="53"/>
      <c r="AK262" s="54"/>
      <c r="AL262" s="52"/>
      <c r="AM262" s="52"/>
      <c r="AN262" s="52"/>
      <c r="AO262" s="52"/>
      <c r="AP262" s="52"/>
      <c r="AQ262" s="55"/>
      <c r="AR262" s="52"/>
      <c r="AS262" s="52"/>
      <c r="AT262" s="52"/>
      <c r="AU262" s="52"/>
      <c r="AV262" s="52"/>
      <c r="AW262" s="56"/>
      <c r="AX262" s="52"/>
      <c r="AY262" s="52"/>
      <c r="AZ262" s="52"/>
      <c r="BA262" s="52"/>
      <c r="BB262" s="52"/>
      <c r="BC262" s="25" t="str">
        <f t="shared" si="30"/>
        <v/>
      </c>
      <c r="BD262" s="25" t="str">
        <f t="shared" si="31"/>
        <v/>
      </c>
      <c r="BE262" s="25" t="str">
        <f t="shared" si="32"/>
        <v/>
      </c>
      <c r="BF262" s="25" t="str">
        <f>IF($U262="","",IFERROR(INDEX(Referències!$F$5:$F$9,MATCH(IF(I262="",$U262,IFERROR(INDEX(Referències!$D$5:$D$9,SUMPRODUCT(MAX((($I$5:$I$504=I262)*($I$5:$I$504&lt;&gt;""))*(IFERROR(MATCH($U$5:$U$504,Referències!$D$5:$D$9,0),0))))),$U262)),Referències!$D$5:$D$9,0)),""))</f>
        <v/>
      </c>
      <c r="BG262" s="25" t="str">
        <f>IF($U262="","",IFERROR(INDEX(Referències!$G$5:$G$9,MATCH(IF(I262="",$U262,IFERROR(INDEX(Referències!$D$5:$D$9,SUMPRODUCT(MAX((($I$5:$I$504=I262)*($I$5:$I$504&lt;&gt;""))*(IFERROR(MATCH($U$5:$U$504,Referències!$D$5:$D$9,0),0))))),$U262)),Referències!$D$5:$D$9,0)),""))</f>
        <v/>
      </c>
      <c r="BH262" s="25" t="str">
        <f>IF($U262="","",IFERROR(INDEX(Referències!$H$5:$H$9,MATCH(IF(I262="",$U262,IFERROR(INDEX(Referències!$D$5:$D$9,SUMPRODUCT(MAX((($I$5:$I$504=I262)*($I$5:$I$504&lt;&gt;""))*(IFERROR(MATCH($U$5:$U$504,Referències!$D$5:$D$9,0),0))))),$U262)),Referències!$D$5:$D$9,0)),""))</f>
        <v/>
      </c>
      <c r="BI262" s="18" t="str">
        <f t="shared" si="33"/>
        <v/>
      </c>
      <c r="BJ262" s="26" t="str">
        <f t="shared" si="34"/>
        <v/>
      </c>
      <c r="BK262" s="52"/>
      <c r="BL262" s="27"/>
    </row>
    <row r="263" spans="1:64" x14ac:dyDescent="0.25">
      <c r="A263" s="27"/>
      <c r="B263" s="27"/>
      <c r="C263" s="27"/>
      <c r="D263" s="27"/>
      <c r="E263" s="53"/>
      <c r="F263" s="28"/>
      <c r="G263" s="27"/>
      <c r="H263" s="52"/>
      <c r="I263" s="28"/>
      <c r="J263" s="27"/>
      <c r="K263" s="28"/>
      <c r="L263" s="28"/>
      <c r="M263" s="28"/>
      <c r="N263" s="52"/>
      <c r="O263" s="18" t="str">
        <f t="shared" si="28"/>
        <v/>
      </c>
      <c r="P263" s="29"/>
      <c r="Q263" s="30"/>
      <c r="R263" s="31"/>
      <c r="S263" s="32"/>
      <c r="T263" s="33"/>
      <c r="U263" s="18" t="str">
        <f t="shared" si="29"/>
        <v/>
      </c>
      <c r="V263" s="28"/>
      <c r="W263" s="51"/>
      <c r="X263" s="52"/>
      <c r="Y263" s="53"/>
      <c r="Z263" s="52"/>
      <c r="AA263" s="53"/>
      <c r="AB263" s="53"/>
      <c r="AC263" s="52"/>
      <c r="AD263" s="53"/>
      <c r="AE263" s="53"/>
      <c r="AF263" s="52"/>
      <c r="AG263" s="53"/>
      <c r="AH263" s="52"/>
      <c r="AI263" s="53"/>
      <c r="AJ263" s="53"/>
      <c r="AK263" s="54"/>
      <c r="AL263" s="52"/>
      <c r="AM263" s="52"/>
      <c r="AN263" s="52"/>
      <c r="AO263" s="52"/>
      <c r="AP263" s="52"/>
      <c r="AQ263" s="55"/>
      <c r="AR263" s="52"/>
      <c r="AS263" s="52"/>
      <c r="AT263" s="52"/>
      <c r="AU263" s="52"/>
      <c r="AV263" s="52"/>
      <c r="AW263" s="56"/>
      <c r="AX263" s="52"/>
      <c r="AY263" s="52"/>
      <c r="AZ263" s="52"/>
      <c r="BA263" s="52"/>
      <c r="BB263" s="52"/>
      <c r="BC263" s="25" t="str">
        <f t="shared" si="30"/>
        <v/>
      </c>
      <c r="BD263" s="25" t="str">
        <f t="shared" si="31"/>
        <v/>
      </c>
      <c r="BE263" s="25" t="str">
        <f t="shared" si="32"/>
        <v/>
      </c>
      <c r="BF263" s="25" t="str">
        <f>IF($U263="","",IFERROR(INDEX(Referències!$F$5:$F$9,MATCH(IF(I263="",$U263,IFERROR(INDEX(Referències!$D$5:$D$9,SUMPRODUCT(MAX((($I$5:$I$504=I263)*($I$5:$I$504&lt;&gt;""))*(IFERROR(MATCH($U$5:$U$504,Referències!$D$5:$D$9,0),0))))),$U263)),Referències!$D$5:$D$9,0)),""))</f>
        <v/>
      </c>
      <c r="BG263" s="25" t="str">
        <f>IF($U263="","",IFERROR(INDEX(Referències!$G$5:$G$9,MATCH(IF(I263="",$U263,IFERROR(INDEX(Referències!$D$5:$D$9,SUMPRODUCT(MAX((($I$5:$I$504=I263)*($I$5:$I$504&lt;&gt;""))*(IFERROR(MATCH($U$5:$U$504,Referències!$D$5:$D$9,0),0))))),$U263)),Referències!$D$5:$D$9,0)),""))</f>
        <v/>
      </c>
      <c r="BH263" s="25" t="str">
        <f>IF($U263="","",IFERROR(INDEX(Referències!$H$5:$H$9,MATCH(IF(I263="",$U263,IFERROR(INDEX(Referències!$D$5:$D$9,SUMPRODUCT(MAX((($I$5:$I$504=I263)*($I$5:$I$504&lt;&gt;""))*(IFERROR(MATCH($U$5:$U$504,Referències!$D$5:$D$9,0),0))))),$U263)),Referències!$D$5:$D$9,0)),""))</f>
        <v/>
      </c>
      <c r="BI263" s="18" t="str">
        <f t="shared" si="33"/>
        <v/>
      </c>
      <c r="BJ263" s="26" t="str">
        <f t="shared" si="34"/>
        <v/>
      </c>
      <c r="BK263" s="52"/>
      <c r="BL263" s="27"/>
    </row>
    <row r="264" spans="1:64" x14ac:dyDescent="0.25">
      <c r="A264" s="27"/>
      <c r="B264" s="27"/>
      <c r="C264" s="27"/>
      <c r="D264" s="27"/>
      <c r="E264" s="53"/>
      <c r="F264" s="28"/>
      <c r="G264" s="27"/>
      <c r="H264" s="52"/>
      <c r="I264" s="28"/>
      <c r="J264" s="27"/>
      <c r="K264" s="28"/>
      <c r="L264" s="28"/>
      <c r="M264" s="28"/>
      <c r="N264" s="52"/>
      <c r="O264" s="18" t="str">
        <f t="shared" si="28"/>
        <v/>
      </c>
      <c r="P264" s="29"/>
      <c r="Q264" s="30"/>
      <c r="R264" s="31"/>
      <c r="S264" s="32"/>
      <c r="T264" s="33"/>
      <c r="U264" s="18" t="str">
        <f t="shared" si="29"/>
        <v/>
      </c>
      <c r="V264" s="28"/>
      <c r="W264" s="51"/>
      <c r="X264" s="52"/>
      <c r="Y264" s="53"/>
      <c r="Z264" s="52"/>
      <c r="AA264" s="53"/>
      <c r="AB264" s="53"/>
      <c r="AC264" s="52"/>
      <c r="AD264" s="53"/>
      <c r="AE264" s="53"/>
      <c r="AF264" s="52"/>
      <c r="AG264" s="53"/>
      <c r="AH264" s="52"/>
      <c r="AI264" s="53"/>
      <c r="AJ264" s="53"/>
      <c r="AK264" s="54"/>
      <c r="AL264" s="52"/>
      <c r="AM264" s="52"/>
      <c r="AN264" s="52"/>
      <c r="AO264" s="52"/>
      <c r="AP264" s="52"/>
      <c r="AQ264" s="55"/>
      <c r="AR264" s="52"/>
      <c r="AS264" s="52"/>
      <c r="AT264" s="52"/>
      <c r="AU264" s="52"/>
      <c r="AV264" s="52"/>
      <c r="AW264" s="56"/>
      <c r="AX264" s="52"/>
      <c r="AY264" s="52"/>
      <c r="AZ264" s="52"/>
      <c r="BA264" s="52"/>
      <c r="BB264" s="52"/>
      <c r="BC264" s="25" t="str">
        <f t="shared" si="30"/>
        <v/>
      </c>
      <c r="BD264" s="25" t="str">
        <f t="shared" si="31"/>
        <v/>
      </c>
      <c r="BE264" s="25" t="str">
        <f t="shared" si="32"/>
        <v/>
      </c>
      <c r="BF264" s="25" t="str">
        <f>IF($U264="","",IFERROR(INDEX(Referències!$F$5:$F$9,MATCH(IF(I264="",$U264,IFERROR(INDEX(Referències!$D$5:$D$9,SUMPRODUCT(MAX((($I$5:$I$504=I264)*($I$5:$I$504&lt;&gt;""))*(IFERROR(MATCH($U$5:$U$504,Referències!$D$5:$D$9,0),0))))),$U264)),Referències!$D$5:$D$9,0)),""))</f>
        <v/>
      </c>
      <c r="BG264" s="25" t="str">
        <f>IF($U264="","",IFERROR(INDEX(Referències!$G$5:$G$9,MATCH(IF(I264="",$U264,IFERROR(INDEX(Referències!$D$5:$D$9,SUMPRODUCT(MAX((($I$5:$I$504=I264)*($I$5:$I$504&lt;&gt;""))*(IFERROR(MATCH($U$5:$U$504,Referències!$D$5:$D$9,0),0))))),$U264)),Referències!$D$5:$D$9,0)),""))</f>
        <v/>
      </c>
      <c r="BH264" s="25" t="str">
        <f>IF($U264="","",IFERROR(INDEX(Referències!$H$5:$H$9,MATCH(IF(I264="",$U264,IFERROR(INDEX(Referències!$D$5:$D$9,SUMPRODUCT(MAX((($I$5:$I$504=I264)*($I$5:$I$504&lt;&gt;""))*(IFERROR(MATCH($U$5:$U$504,Referències!$D$5:$D$9,0),0))))),$U264)),Referències!$D$5:$D$9,0)),""))</f>
        <v/>
      </c>
      <c r="BI264" s="18" t="str">
        <f t="shared" si="33"/>
        <v/>
      </c>
      <c r="BJ264" s="26" t="str">
        <f t="shared" si="34"/>
        <v/>
      </c>
      <c r="BK264" s="52"/>
      <c r="BL264" s="27"/>
    </row>
    <row r="265" spans="1:64" x14ac:dyDescent="0.25">
      <c r="A265" s="27"/>
      <c r="B265" s="27"/>
      <c r="C265" s="27"/>
      <c r="D265" s="27"/>
      <c r="E265" s="53"/>
      <c r="F265" s="28"/>
      <c r="G265" s="27"/>
      <c r="H265" s="52"/>
      <c r="I265" s="28"/>
      <c r="J265" s="27"/>
      <c r="K265" s="28"/>
      <c r="L265" s="28"/>
      <c r="M265" s="28"/>
      <c r="N265" s="52"/>
      <c r="O265" s="18" t="str">
        <f t="shared" si="28"/>
        <v/>
      </c>
      <c r="P265" s="29"/>
      <c r="Q265" s="30"/>
      <c r="R265" s="31"/>
      <c r="S265" s="32"/>
      <c r="T265" s="33"/>
      <c r="U265" s="18" t="str">
        <f t="shared" si="29"/>
        <v/>
      </c>
      <c r="V265" s="28"/>
      <c r="W265" s="51"/>
      <c r="X265" s="52"/>
      <c r="Y265" s="53"/>
      <c r="Z265" s="52"/>
      <c r="AA265" s="53"/>
      <c r="AB265" s="53"/>
      <c r="AC265" s="52"/>
      <c r="AD265" s="53"/>
      <c r="AE265" s="53"/>
      <c r="AF265" s="52"/>
      <c r="AG265" s="53"/>
      <c r="AH265" s="52"/>
      <c r="AI265" s="53"/>
      <c r="AJ265" s="53"/>
      <c r="AK265" s="54"/>
      <c r="AL265" s="52"/>
      <c r="AM265" s="52"/>
      <c r="AN265" s="52"/>
      <c r="AO265" s="52"/>
      <c r="AP265" s="52"/>
      <c r="AQ265" s="55"/>
      <c r="AR265" s="52"/>
      <c r="AS265" s="52"/>
      <c r="AT265" s="52"/>
      <c r="AU265" s="52"/>
      <c r="AV265" s="52"/>
      <c r="AW265" s="56"/>
      <c r="AX265" s="52"/>
      <c r="AY265" s="52"/>
      <c r="AZ265" s="52"/>
      <c r="BA265" s="52"/>
      <c r="BB265" s="52"/>
      <c r="BC265" s="25" t="str">
        <f t="shared" si="30"/>
        <v/>
      </c>
      <c r="BD265" s="25" t="str">
        <f t="shared" si="31"/>
        <v/>
      </c>
      <c r="BE265" s="25" t="str">
        <f t="shared" si="32"/>
        <v/>
      </c>
      <c r="BF265" s="25" t="str">
        <f>IF($U265="","",IFERROR(INDEX(Referències!$F$5:$F$9,MATCH(IF(I265="",$U265,IFERROR(INDEX(Referències!$D$5:$D$9,SUMPRODUCT(MAX((($I$5:$I$504=I265)*($I$5:$I$504&lt;&gt;""))*(IFERROR(MATCH($U$5:$U$504,Referències!$D$5:$D$9,0),0))))),$U265)),Referències!$D$5:$D$9,0)),""))</f>
        <v/>
      </c>
      <c r="BG265" s="25" t="str">
        <f>IF($U265="","",IFERROR(INDEX(Referències!$G$5:$G$9,MATCH(IF(I265="",$U265,IFERROR(INDEX(Referències!$D$5:$D$9,SUMPRODUCT(MAX((($I$5:$I$504=I265)*($I$5:$I$504&lt;&gt;""))*(IFERROR(MATCH($U$5:$U$504,Referències!$D$5:$D$9,0),0))))),$U265)),Referències!$D$5:$D$9,0)),""))</f>
        <v/>
      </c>
      <c r="BH265" s="25" t="str">
        <f>IF($U265="","",IFERROR(INDEX(Referències!$H$5:$H$9,MATCH(IF(I265="",$U265,IFERROR(INDEX(Referències!$D$5:$D$9,SUMPRODUCT(MAX((($I$5:$I$504=I265)*($I$5:$I$504&lt;&gt;""))*(IFERROR(MATCH($U$5:$U$504,Referències!$D$5:$D$9,0),0))))),$U265)),Referències!$D$5:$D$9,0)),""))</f>
        <v/>
      </c>
      <c r="BI265" s="18" t="str">
        <f t="shared" si="33"/>
        <v/>
      </c>
      <c r="BJ265" s="26" t="str">
        <f t="shared" si="34"/>
        <v/>
      </c>
      <c r="BK265" s="52"/>
      <c r="BL265" s="27"/>
    </row>
    <row r="266" spans="1:64" x14ac:dyDescent="0.25">
      <c r="A266" s="27"/>
      <c r="B266" s="27"/>
      <c r="C266" s="27"/>
      <c r="D266" s="27"/>
      <c r="E266" s="53"/>
      <c r="F266" s="28"/>
      <c r="G266" s="27"/>
      <c r="H266" s="52"/>
      <c r="I266" s="28"/>
      <c r="J266" s="27"/>
      <c r="K266" s="28"/>
      <c r="L266" s="28"/>
      <c r="M266" s="28"/>
      <c r="N266" s="52"/>
      <c r="O266" s="18" t="str">
        <f t="shared" si="28"/>
        <v/>
      </c>
      <c r="P266" s="29"/>
      <c r="Q266" s="30"/>
      <c r="R266" s="31"/>
      <c r="S266" s="32"/>
      <c r="T266" s="33"/>
      <c r="U266" s="18" t="str">
        <f t="shared" si="29"/>
        <v/>
      </c>
      <c r="V266" s="28"/>
      <c r="W266" s="51"/>
      <c r="X266" s="52"/>
      <c r="Y266" s="53"/>
      <c r="Z266" s="52"/>
      <c r="AA266" s="53"/>
      <c r="AB266" s="53"/>
      <c r="AC266" s="52"/>
      <c r="AD266" s="53"/>
      <c r="AE266" s="53"/>
      <c r="AF266" s="52"/>
      <c r="AG266" s="53"/>
      <c r="AH266" s="52"/>
      <c r="AI266" s="53"/>
      <c r="AJ266" s="53"/>
      <c r="AK266" s="54"/>
      <c r="AL266" s="52"/>
      <c r="AM266" s="52"/>
      <c r="AN266" s="52"/>
      <c r="AO266" s="52"/>
      <c r="AP266" s="52"/>
      <c r="AQ266" s="55"/>
      <c r="AR266" s="52"/>
      <c r="AS266" s="52"/>
      <c r="AT266" s="52"/>
      <c r="AU266" s="52"/>
      <c r="AV266" s="52"/>
      <c r="AW266" s="56"/>
      <c r="AX266" s="52"/>
      <c r="AY266" s="52"/>
      <c r="AZ266" s="52"/>
      <c r="BA266" s="52"/>
      <c r="BB266" s="52"/>
      <c r="BC266" s="25" t="str">
        <f t="shared" si="30"/>
        <v/>
      </c>
      <c r="BD266" s="25" t="str">
        <f t="shared" si="31"/>
        <v/>
      </c>
      <c r="BE266" s="25" t="str">
        <f t="shared" si="32"/>
        <v/>
      </c>
      <c r="BF266" s="25" t="str">
        <f>IF($U266="","",IFERROR(INDEX(Referències!$F$5:$F$9,MATCH(IF(I266="",$U266,IFERROR(INDEX(Referències!$D$5:$D$9,SUMPRODUCT(MAX((($I$5:$I$504=I266)*($I$5:$I$504&lt;&gt;""))*(IFERROR(MATCH($U$5:$U$504,Referències!$D$5:$D$9,0),0))))),$U266)),Referències!$D$5:$D$9,0)),""))</f>
        <v/>
      </c>
      <c r="BG266" s="25" t="str">
        <f>IF($U266="","",IFERROR(INDEX(Referències!$G$5:$G$9,MATCH(IF(I266="",$U266,IFERROR(INDEX(Referències!$D$5:$D$9,SUMPRODUCT(MAX((($I$5:$I$504=I266)*($I$5:$I$504&lt;&gt;""))*(IFERROR(MATCH($U$5:$U$504,Referències!$D$5:$D$9,0),0))))),$U266)),Referències!$D$5:$D$9,0)),""))</f>
        <v/>
      </c>
      <c r="BH266" s="25" t="str">
        <f>IF($U266="","",IFERROR(INDEX(Referències!$H$5:$H$9,MATCH(IF(I266="",$U266,IFERROR(INDEX(Referències!$D$5:$D$9,SUMPRODUCT(MAX((($I$5:$I$504=I266)*($I$5:$I$504&lt;&gt;""))*(IFERROR(MATCH($U$5:$U$504,Referències!$D$5:$D$9,0),0))))),$U266)),Referències!$D$5:$D$9,0)),""))</f>
        <v/>
      </c>
      <c r="BI266" s="18" t="str">
        <f t="shared" si="33"/>
        <v/>
      </c>
      <c r="BJ266" s="26" t="str">
        <f t="shared" si="34"/>
        <v/>
      </c>
      <c r="BK266" s="52"/>
      <c r="BL266" s="27"/>
    </row>
    <row r="267" spans="1:64" x14ac:dyDescent="0.25">
      <c r="A267" s="27"/>
      <c r="B267" s="27"/>
      <c r="C267" s="27"/>
      <c r="D267" s="27"/>
      <c r="E267" s="53"/>
      <c r="F267" s="28"/>
      <c r="G267" s="27"/>
      <c r="H267" s="52"/>
      <c r="I267" s="28"/>
      <c r="J267" s="27"/>
      <c r="K267" s="28"/>
      <c r="L267" s="28"/>
      <c r="M267" s="28"/>
      <c r="N267" s="52"/>
      <c r="O267" s="18" t="str">
        <f t="shared" si="28"/>
        <v/>
      </c>
      <c r="P267" s="29"/>
      <c r="Q267" s="30"/>
      <c r="R267" s="31"/>
      <c r="S267" s="32"/>
      <c r="T267" s="33"/>
      <c r="U267" s="18" t="str">
        <f t="shared" si="29"/>
        <v/>
      </c>
      <c r="V267" s="28"/>
      <c r="W267" s="51"/>
      <c r="X267" s="52"/>
      <c r="Y267" s="53"/>
      <c r="Z267" s="52"/>
      <c r="AA267" s="53"/>
      <c r="AB267" s="53"/>
      <c r="AC267" s="52"/>
      <c r="AD267" s="53"/>
      <c r="AE267" s="53"/>
      <c r="AF267" s="52"/>
      <c r="AG267" s="53"/>
      <c r="AH267" s="52"/>
      <c r="AI267" s="53"/>
      <c r="AJ267" s="53"/>
      <c r="AK267" s="54"/>
      <c r="AL267" s="52"/>
      <c r="AM267" s="52"/>
      <c r="AN267" s="52"/>
      <c r="AO267" s="52"/>
      <c r="AP267" s="52"/>
      <c r="AQ267" s="55"/>
      <c r="AR267" s="52"/>
      <c r="AS267" s="52"/>
      <c r="AT267" s="52"/>
      <c r="AU267" s="52"/>
      <c r="AV267" s="52"/>
      <c r="AW267" s="56"/>
      <c r="AX267" s="52"/>
      <c r="AY267" s="52"/>
      <c r="AZ267" s="52"/>
      <c r="BA267" s="52"/>
      <c r="BB267" s="52"/>
      <c r="BC267" s="25" t="str">
        <f t="shared" si="30"/>
        <v/>
      </c>
      <c r="BD267" s="25" t="str">
        <f t="shared" si="31"/>
        <v/>
      </c>
      <c r="BE267" s="25" t="str">
        <f t="shared" si="32"/>
        <v/>
      </c>
      <c r="BF267" s="25" t="str">
        <f>IF($U267="","",IFERROR(INDEX(Referències!$F$5:$F$9,MATCH(IF(I267="",$U267,IFERROR(INDEX(Referències!$D$5:$D$9,SUMPRODUCT(MAX((($I$5:$I$504=I267)*($I$5:$I$504&lt;&gt;""))*(IFERROR(MATCH($U$5:$U$504,Referències!$D$5:$D$9,0),0))))),$U267)),Referències!$D$5:$D$9,0)),""))</f>
        <v/>
      </c>
      <c r="BG267" s="25" t="str">
        <f>IF($U267="","",IFERROR(INDEX(Referències!$G$5:$G$9,MATCH(IF(I267="",$U267,IFERROR(INDEX(Referències!$D$5:$D$9,SUMPRODUCT(MAX((($I$5:$I$504=I267)*($I$5:$I$504&lt;&gt;""))*(IFERROR(MATCH($U$5:$U$504,Referències!$D$5:$D$9,0),0))))),$U267)),Referències!$D$5:$D$9,0)),""))</f>
        <v/>
      </c>
      <c r="BH267" s="25" t="str">
        <f>IF($U267="","",IFERROR(INDEX(Referències!$H$5:$H$9,MATCH(IF(I267="",$U267,IFERROR(INDEX(Referències!$D$5:$D$9,SUMPRODUCT(MAX((($I$5:$I$504=I267)*($I$5:$I$504&lt;&gt;""))*(IFERROR(MATCH($U$5:$U$504,Referències!$D$5:$D$9,0),0))))),$U267)),Referències!$D$5:$D$9,0)),""))</f>
        <v/>
      </c>
      <c r="BI267" s="18" t="str">
        <f t="shared" si="33"/>
        <v/>
      </c>
      <c r="BJ267" s="26" t="str">
        <f t="shared" si="34"/>
        <v/>
      </c>
      <c r="BK267" s="52"/>
      <c r="BL267" s="27"/>
    </row>
    <row r="268" spans="1:64" x14ac:dyDescent="0.25">
      <c r="A268" s="27"/>
      <c r="B268" s="27"/>
      <c r="C268" s="27"/>
      <c r="D268" s="27"/>
      <c r="E268" s="53"/>
      <c r="F268" s="28"/>
      <c r="G268" s="27"/>
      <c r="H268" s="52"/>
      <c r="I268" s="28"/>
      <c r="J268" s="27"/>
      <c r="K268" s="28"/>
      <c r="L268" s="28"/>
      <c r="M268" s="28"/>
      <c r="N268" s="52"/>
      <c r="O268" s="18" t="str">
        <f t="shared" si="28"/>
        <v/>
      </c>
      <c r="P268" s="29"/>
      <c r="Q268" s="30"/>
      <c r="R268" s="31"/>
      <c r="S268" s="32"/>
      <c r="T268" s="33"/>
      <c r="U268" s="18" t="str">
        <f t="shared" si="29"/>
        <v/>
      </c>
      <c r="V268" s="28"/>
      <c r="W268" s="51"/>
      <c r="X268" s="52"/>
      <c r="Y268" s="53"/>
      <c r="Z268" s="52"/>
      <c r="AA268" s="53"/>
      <c r="AB268" s="53"/>
      <c r="AC268" s="52"/>
      <c r="AD268" s="53"/>
      <c r="AE268" s="53"/>
      <c r="AF268" s="52"/>
      <c r="AG268" s="53"/>
      <c r="AH268" s="52"/>
      <c r="AI268" s="53"/>
      <c r="AJ268" s="53"/>
      <c r="AK268" s="54"/>
      <c r="AL268" s="52"/>
      <c r="AM268" s="52"/>
      <c r="AN268" s="52"/>
      <c r="AO268" s="52"/>
      <c r="AP268" s="52"/>
      <c r="AQ268" s="55"/>
      <c r="AR268" s="52"/>
      <c r="AS268" s="52"/>
      <c r="AT268" s="52"/>
      <c r="AU268" s="52"/>
      <c r="AV268" s="52"/>
      <c r="AW268" s="56"/>
      <c r="AX268" s="52"/>
      <c r="AY268" s="52"/>
      <c r="AZ268" s="52"/>
      <c r="BA268" s="52"/>
      <c r="BB268" s="52"/>
      <c r="BC268" s="25" t="str">
        <f t="shared" si="30"/>
        <v/>
      </c>
      <c r="BD268" s="25" t="str">
        <f t="shared" si="31"/>
        <v/>
      </c>
      <c r="BE268" s="25" t="str">
        <f t="shared" si="32"/>
        <v/>
      </c>
      <c r="BF268" s="25" t="str">
        <f>IF($U268="","",IFERROR(INDEX(Referències!$F$5:$F$9,MATCH(IF(I268="",$U268,IFERROR(INDEX(Referències!$D$5:$D$9,SUMPRODUCT(MAX((($I$5:$I$504=I268)*($I$5:$I$504&lt;&gt;""))*(IFERROR(MATCH($U$5:$U$504,Referències!$D$5:$D$9,0),0))))),$U268)),Referències!$D$5:$D$9,0)),""))</f>
        <v/>
      </c>
      <c r="BG268" s="25" t="str">
        <f>IF($U268="","",IFERROR(INDEX(Referències!$G$5:$G$9,MATCH(IF(I268="",$U268,IFERROR(INDEX(Referències!$D$5:$D$9,SUMPRODUCT(MAX((($I$5:$I$504=I268)*($I$5:$I$504&lt;&gt;""))*(IFERROR(MATCH($U$5:$U$504,Referències!$D$5:$D$9,0),0))))),$U268)),Referències!$D$5:$D$9,0)),""))</f>
        <v/>
      </c>
      <c r="BH268" s="25" t="str">
        <f>IF($U268="","",IFERROR(INDEX(Referències!$H$5:$H$9,MATCH(IF(I268="",$U268,IFERROR(INDEX(Referències!$D$5:$D$9,SUMPRODUCT(MAX((($I$5:$I$504=I268)*($I$5:$I$504&lt;&gt;""))*(IFERROR(MATCH($U$5:$U$504,Referències!$D$5:$D$9,0),0))))),$U268)),Referències!$D$5:$D$9,0)),""))</f>
        <v/>
      </c>
      <c r="BI268" s="18" t="str">
        <f t="shared" si="33"/>
        <v/>
      </c>
      <c r="BJ268" s="26" t="str">
        <f t="shared" si="34"/>
        <v/>
      </c>
      <c r="BK268" s="52"/>
      <c r="BL268" s="27"/>
    </row>
    <row r="269" spans="1:64" x14ac:dyDescent="0.25">
      <c r="A269" s="27"/>
      <c r="B269" s="27"/>
      <c r="C269" s="27"/>
      <c r="D269" s="27"/>
      <c r="E269" s="53"/>
      <c r="F269" s="28"/>
      <c r="G269" s="27"/>
      <c r="H269" s="52"/>
      <c r="I269" s="28"/>
      <c r="J269" s="27"/>
      <c r="K269" s="28"/>
      <c r="L269" s="28"/>
      <c r="M269" s="28"/>
      <c r="N269" s="52"/>
      <c r="O269" s="18" t="str">
        <f t="shared" si="28"/>
        <v/>
      </c>
      <c r="P269" s="29"/>
      <c r="Q269" s="30"/>
      <c r="R269" s="31"/>
      <c r="S269" s="32"/>
      <c r="T269" s="33"/>
      <c r="U269" s="18" t="str">
        <f t="shared" si="29"/>
        <v/>
      </c>
      <c r="V269" s="28"/>
      <c r="W269" s="51"/>
      <c r="X269" s="52"/>
      <c r="Y269" s="53"/>
      <c r="Z269" s="52"/>
      <c r="AA269" s="53"/>
      <c r="AB269" s="53"/>
      <c r="AC269" s="52"/>
      <c r="AD269" s="53"/>
      <c r="AE269" s="53"/>
      <c r="AF269" s="52"/>
      <c r="AG269" s="53"/>
      <c r="AH269" s="52"/>
      <c r="AI269" s="53"/>
      <c r="AJ269" s="53"/>
      <c r="AK269" s="54"/>
      <c r="AL269" s="52"/>
      <c r="AM269" s="52"/>
      <c r="AN269" s="52"/>
      <c r="AO269" s="52"/>
      <c r="AP269" s="52"/>
      <c r="AQ269" s="55"/>
      <c r="AR269" s="52"/>
      <c r="AS269" s="52"/>
      <c r="AT269" s="52"/>
      <c r="AU269" s="52"/>
      <c r="AV269" s="52"/>
      <c r="AW269" s="56"/>
      <c r="AX269" s="52"/>
      <c r="AY269" s="52"/>
      <c r="AZ269" s="52"/>
      <c r="BA269" s="52"/>
      <c r="BB269" s="52"/>
      <c r="BC269" s="25" t="str">
        <f t="shared" si="30"/>
        <v/>
      </c>
      <c r="BD269" s="25" t="str">
        <f t="shared" si="31"/>
        <v/>
      </c>
      <c r="BE269" s="25" t="str">
        <f t="shared" si="32"/>
        <v/>
      </c>
      <c r="BF269" s="25" t="str">
        <f>IF($U269="","",IFERROR(INDEX(Referències!$F$5:$F$9,MATCH(IF(I269="",$U269,IFERROR(INDEX(Referències!$D$5:$D$9,SUMPRODUCT(MAX((($I$5:$I$504=I269)*($I$5:$I$504&lt;&gt;""))*(IFERROR(MATCH($U$5:$U$504,Referències!$D$5:$D$9,0),0))))),$U269)),Referències!$D$5:$D$9,0)),""))</f>
        <v/>
      </c>
      <c r="BG269" s="25" t="str">
        <f>IF($U269="","",IFERROR(INDEX(Referències!$G$5:$G$9,MATCH(IF(I269="",$U269,IFERROR(INDEX(Referències!$D$5:$D$9,SUMPRODUCT(MAX((($I$5:$I$504=I269)*($I$5:$I$504&lt;&gt;""))*(IFERROR(MATCH($U$5:$U$504,Referències!$D$5:$D$9,0),0))))),$U269)),Referències!$D$5:$D$9,0)),""))</f>
        <v/>
      </c>
      <c r="BH269" s="25" t="str">
        <f>IF($U269="","",IFERROR(INDEX(Referències!$H$5:$H$9,MATCH(IF(I269="",$U269,IFERROR(INDEX(Referències!$D$5:$D$9,SUMPRODUCT(MAX((($I$5:$I$504=I269)*($I$5:$I$504&lt;&gt;""))*(IFERROR(MATCH($U$5:$U$504,Referències!$D$5:$D$9,0),0))))),$U269)),Referències!$D$5:$D$9,0)),""))</f>
        <v/>
      </c>
      <c r="BI269" s="18" t="str">
        <f t="shared" si="33"/>
        <v/>
      </c>
      <c r="BJ269" s="26" t="str">
        <f t="shared" si="34"/>
        <v/>
      </c>
      <c r="BK269" s="52"/>
      <c r="BL269" s="27"/>
    </row>
    <row r="270" spans="1:64" x14ac:dyDescent="0.25">
      <c r="A270" s="27"/>
      <c r="B270" s="27"/>
      <c r="C270" s="27"/>
      <c r="D270" s="27"/>
      <c r="E270" s="53"/>
      <c r="F270" s="28"/>
      <c r="G270" s="27"/>
      <c r="H270" s="52"/>
      <c r="I270" s="28"/>
      <c r="J270" s="27"/>
      <c r="K270" s="28"/>
      <c r="L270" s="28"/>
      <c r="M270" s="28"/>
      <c r="N270" s="52"/>
      <c r="O270" s="18" t="str">
        <f t="shared" si="28"/>
        <v/>
      </c>
      <c r="P270" s="29"/>
      <c r="Q270" s="30"/>
      <c r="R270" s="31"/>
      <c r="S270" s="32"/>
      <c r="T270" s="33"/>
      <c r="U270" s="18" t="str">
        <f t="shared" si="29"/>
        <v/>
      </c>
      <c r="V270" s="28"/>
      <c r="W270" s="51"/>
      <c r="X270" s="52"/>
      <c r="Y270" s="53"/>
      <c r="Z270" s="52"/>
      <c r="AA270" s="53"/>
      <c r="AB270" s="53"/>
      <c r="AC270" s="52"/>
      <c r="AD270" s="53"/>
      <c r="AE270" s="53"/>
      <c r="AF270" s="52"/>
      <c r="AG270" s="53"/>
      <c r="AH270" s="52"/>
      <c r="AI270" s="53"/>
      <c r="AJ270" s="53"/>
      <c r="AK270" s="54"/>
      <c r="AL270" s="52"/>
      <c r="AM270" s="52"/>
      <c r="AN270" s="52"/>
      <c r="AO270" s="52"/>
      <c r="AP270" s="52"/>
      <c r="AQ270" s="55"/>
      <c r="AR270" s="52"/>
      <c r="AS270" s="52"/>
      <c r="AT270" s="52"/>
      <c r="AU270" s="52"/>
      <c r="AV270" s="52"/>
      <c r="AW270" s="56"/>
      <c r="AX270" s="52"/>
      <c r="AY270" s="52"/>
      <c r="AZ270" s="52"/>
      <c r="BA270" s="52"/>
      <c r="BB270" s="52"/>
      <c r="BC270" s="25" t="str">
        <f t="shared" si="30"/>
        <v/>
      </c>
      <c r="BD270" s="25" t="str">
        <f t="shared" si="31"/>
        <v/>
      </c>
      <c r="BE270" s="25" t="str">
        <f t="shared" si="32"/>
        <v/>
      </c>
      <c r="BF270" s="25" t="str">
        <f>IF($U270="","",IFERROR(INDEX(Referències!$F$5:$F$9,MATCH(IF(I270="",$U270,IFERROR(INDEX(Referències!$D$5:$D$9,SUMPRODUCT(MAX((($I$5:$I$504=I270)*($I$5:$I$504&lt;&gt;""))*(IFERROR(MATCH($U$5:$U$504,Referències!$D$5:$D$9,0),0))))),$U270)),Referències!$D$5:$D$9,0)),""))</f>
        <v/>
      </c>
      <c r="BG270" s="25" t="str">
        <f>IF($U270="","",IFERROR(INDEX(Referències!$G$5:$G$9,MATCH(IF(I270="",$U270,IFERROR(INDEX(Referències!$D$5:$D$9,SUMPRODUCT(MAX((($I$5:$I$504=I270)*($I$5:$I$504&lt;&gt;""))*(IFERROR(MATCH($U$5:$U$504,Referències!$D$5:$D$9,0),0))))),$U270)),Referències!$D$5:$D$9,0)),""))</f>
        <v/>
      </c>
      <c r="BH270" s="25" t="str">
        <f>IF($U270="","",IFERROR(INDEX(Referències!$H$5:$H$9,MATCH(IF(I270="",$U270,IFERROR(INDEX(Referències!$D$5:$D$9,SUMPRODUCT(MAX((($I$5:$I$504=I270)*($I$5:$I$504&lt;&gt;""))*(IFERROR(MATCH($U$5:$U$504,Referències!$D$5:$D$9,0),0))))),$U270)),Referències!$D$5:$D$9,0)),""))</f>
        <v/>
      </c>
      <c r="BI270" s="18" t="str">
        <f t="shared" si="33"/>
        <v/>
      </c>
      <c r="BJ270" s="26" t="str">
        <f t="shared" si="34"/>
        <v/>
      </c>
      <c r="BK270" s="52"/>
      <c r="BL270" s="27"/>
    </row>
    <row r="271" spans="1:64" x14ac:dyDescent="0.25">
      <c r="A271" s="27"/>
      <c r="B271" s="27"/>
      <c r="C271" s="27"/>
      <c r="D271" s="27"/>
      <c r="E271" s="53"/>
      <c r="F271" s="28"/>
      <c r="G271" s="27"/>
      <c r="H271" s="52"/>
      <c r="I271" s="28"/>
      <c r="J271" s="27"/>
      <c r="K271" s="28"/>
      <c r="L271" s="28"/>
      <c r="M271" s="28"/>
      <c r="N271" s="52"/>
      <c r="O271" s="18" t="str">
        <f t="shared" si="28"/>
        <v/>
      </c>
      <c r="P271" s="29"/>
      <c r="Q271" s="30"/>
      <c r="R271" s="31"/>
      <c r="S271" s="32"/>
      <c r="T271" s="33"/>
      <c r="U271" s="18" t="str">
        <f t="shared" si="29"/>
        <v/>
      </c>
      <c r="V271" s="28"/>
      <c r="W271" s="51"/>
      <c r="X271" s="52"/>
      <c r="Y271" s="53"/>
      <c r="Z271" s="52"/>
      <c r="AA271" s="53"/>
      <c r="AB271" s="53"/>
      <c r="AC271" s="52"/>
      <c r="AD271" s="53"/>
      <c r="AE271" s="53"/>
      <c r="AF271" s="52"/>
      <c r="AG271" s="53"/>
      <c r="AH271" s="52"/>
      <c r="AI271" s="53"/>
      <c r="AJ271" s="53"/>
      <c r="AK271" s="54"/>
      <c r="AL271" s="52"/>
      <c r="AM271" s="52"/>
      <c r="AN271" s="52"/>
      <c r="AO271" s="52"/>
      <c r="AP271" s="52"/>
      <c r="AQ271" s="55"/>
      <c r="AR271" s="52"/>
      <c r="AS271" s="52"/>
      <c r="AT271" s="52"/>
      <c r="AU271" s="52"/>
      <c r="AV271" s="52"/>
      <c r="AW271" s="56"/>
      <c r="AX271" s="52"/>
      <c r="AY271" s="52"/>
      <c r="AZ271" s="52"/>
      <c r="BA271" s="52"/>
      <c r="BB271" s="52"/>
      <c r="BC271" s="25" t="str">
        <f t="shared" si="30"/>
        <v/>
      </c>
      <c r="BD271" s="25" t="str">
        <f t="shared" si="31"/>
        <v/>
      </c>
      <c r="BE271" s="25" t="str">
        <f t="shared" si="32"/>
        <v/>
      </c>
      <c r="BF271" s="25" t="str">
        <f>IF($U271="","",IFERROR(INDEX(Referències!$F$5:$F$9,MATCH(IF(I271="",$U271,IFERROR(INDEX(Referències!$D$5:$D$9,SUMPRODUCT(MAX((($I$5:$I$504=I271)*($I$5:$I$504&lt;&gt;""))*(IFERROR(MATCH($U$5:$U$504,Referències!$D$5:$D$9,0),0))))),$U271)),Referències!$D$5:$D$9,0)),""))</f>
        <v/>
      </c>
      <c r="BG271" s="25" t="str">
        <f>IF($U271="","",IFERROR(INDEX(Referències!$G$5:$G$9,MATCH(IF(I271="",$U271,IFERROR(INDEX(Referències!$D$5:$D$9,SUMPRODUCT(MAX((($I$5:$I$504=I271)*($I$5:$I$504&lt;&gt;""))*(IFERROR(MATCH($U$5:$U$504,Referències!$D$5:$D$9,0),0))))),$U271)),Referències!$D$5:$D$9,0)),""))</f>
        <v/>
      </c>
      <c r="BH271" s="25" t="str">
        <f>IF($U271="","",IFERROR(INDEX(Referències!$H$5:$H$9,MATCH(IF(I271="",$U271,IFERROR(INDEX(Referències!$D$5:$D$9,SUMPRODUCT(MAX((($I$5:$I$504=I271)*($I$5:$I$504&lt;&gt;""))*(IFERROR(MATCH($U$5:$U$504,Referències!$D$5:$D$9,0),0))))),$U271)),Referències!$D$5:$D$9,0)),""))</f>
        <v/>
      </c>
      <c r="BI271" s="18" t="str">
        <f t="shared" si="33"/>
        <v/>
      </c>
      <c r="BJ271" s="26" t="str">
        <f t="shared" si="34"/>
        <v/>
      </c>
      <c r="BK271" s="52"/>
      <c r="BL271" s="27"/>
    </row>
    <row r="272" spans="1:64" x14ac:dyDescent="0.25">
      <c r="A272" s="27"/>
      <c r="B272" s="27"/>
      <c r="C272" s="27"/>
      <c r="D272" s="27"/>
      <c r="E272" s="53"/>
      <c r="F272" s="28"/>
      <c r="G272" s="27"/>
      <c r="H272" s="52"/>
      <c r="I272" s="28"/>
      <c r="J272" s="27"/>
      <c r="K272" s="28"/>
      <c r="L272" s="28"/>
      <c r="M272" s="28"/>
      <c r="N272" s="52"/>
      <c r="O272" s="18" t="str">
        <f t="shared" si="28"/>
        <v/>
      </c>
      <c r="P272" s="29"/>
      <c r="Q272" s="30"/>
      <c r="R272" s="31"/>
      <c r="S272" s="32"/>
      <c r="T272" s="33"/>
      <c r="U272" s="18" t="str">
        <f t="shared" si="29"/>
        <v/>
      </c>
      <c r="V272" s="28"/>
      <c r="W272" s="51"/>
      <c r="X272" s="52"/>
      <c r="Y272" s="53"/>
      <c r="Z272" s="52"/>
      <c r="AA272" s="53"/>
      <c r="AB272" s="53"/>
      <c r="AC272" s="52"/>
      <c r="AD272" s="53"/>
      <c r="AE272" s="53"/>
      <c r="AF272" s="52"/>
      <c r="AG272" s="53"/>
      <c r="AH272" s="52"/>
      <c r="AI272" s="53"/>
      <c r="AJ272" s="53"/>
      <c r="AK272" s="54"/>
      <c r="AL272" s="52"/>
      <c r="AM272" s="52"/>
      <c r="AN272" s="52"/>
      <c r="AO272" s="52"/>
      <c r="AP272" s="52"/>
      <c r="AQ272" s="55"/>
      <c r="AR272" s="52"/>
      <c r="AS272" s="52"/>
      <c r="AT272" s="52"/>
      <c r="AU272" s="52"/>
      <c r="AV272" s="52"/>
      <c r="AW272" s="56"/>
      <c r="AX272" s="52"/>
      <c r="AY272" s="52"/>
      <c r="AZ272" s="52"/>
      <c r="BA272" s="52"/>
      <c r="BB272" s="52"/>
      <c r="BC272" s="25" t="str">
        <f t="shared" si="30"/>
        <v/>
      </c>
      <c r="BD272" s="25" t="str">
        <f t="shared" si="31"/>
        <v/>
      </c>
      <c r="BE272" s="25" t="str">
        <f t="shared" si="32"/>
        <v/>
      </c>
      <c r="BF272" s="25" t="str">
        <f>IF($U272="","",IFERROR(INDEX(Referències!$F$5:$F$9,MATCH(IF(I272="",$U272,IFERROR(INDEX(Referències!$D$5:$D$9,SUMPRODUCT(MAX((($I$5:$I$504=I272)*($I$5:$I$504&lt;&gt;""))*(IFERROR(MATCH($U$5:$U$504,Referències!$D$5:$D$9,0),0))))),$U272)),Referències!$D$5:$D$9,0)),""))</f>
        <v/>
      </c>
      <c r="BG272" s="25" t="str">
        <f>IF($U272="","",IFERROR(INDEX(Referències!$G$5:$G$9,MATCH(IF(I272="",$U272,IFERROR(INDEX(Referències!$D$5:$D$9,SUMPRODUCT(MAX((($I$5:$I$504=I272)*($I$5:$I$504&lt;&gt;""))*(IFERROR(MATCH($U$5:$U$504,Referències!$D$5:$D$9,0),0))))),$U272)),Referències!$D$5:$D$9,0)),""))</f>
        <v/>
      </c>
      <c r="BH272" s="25" t="str">
        <f>IF($U272="","",IFERROR(INDEX(Referències!$H$5:$H$9,MATCH(IF(I272="",$U272,IFERROR(INDEX(Referències!$D$5:$D$9,SUMPRODUCT(MAX((($I$5:$I$504=I272)*($I$5:$I$504&lt;&gt;""))*(IFERROR(MATCH($U$5:$U$504,Referències!$D$5:$D$9,0),0))))),$U272)),Referències!$D$5:$D$9,0)),""))</f>
        <v/>
      </c>
      <c r="BI272" s="18" t="str">
        <f t="shared" si="33"/>
        <v/>
      </c>
      <c r="BJ272" s="26" t="str">
        <f t="shared" si="34"/>
        <v/>
      </c>
      <c r="BK272" s="52"/>
      <c r="BL272" s="27"/>
    </row>
    <row r="273" spans="1:64" x14ac:dyDescent="0.25">
      <c r="A273" s="27"/>
      <c r="B273" s="27"/>
      <c r="C273" s="27"/>
      <c r="D273" s="27"/>
      <c r="E273" s="53"/>
      <c r="F273" s="28"/>
      <c r="G273" s="27"/>
      <c r="H273" s="52"/>
      <c r="I273" s="28"/>
      <c r="J273" s="27"/>
      <c r="K273" s="28"/>
      <c r="L273" s="28"/>
      <c r="M273" s="28"/>
      <c r="N273" s="52"/>
      <c r="O273" s="18" t="str">
        <f t="shared" si="28"/>
        <v/>
      </c>
      <c r="P273" s="29"/>
      <c r="Q273" s="30"/>
      <c r="R273" s="31"/>
      <c r="S273" s="32"/>
      <c r="T273" s="33"/>
      <c r="U273" s="18" t="str">
        <f t="shared" si="29"/>
        <v/>
      </c>
      <c r="V273" s="28"/>
      <c r="W273" s="51"/>
      <c r="X273" s="52"/>
      <c r="Y273" s="53"/>
      <c r="Z273" s="52"/>
      <c r="AA273" s="53"/>
      <c r="AB273" s="53"/>
      <c r="AC273" s="52"/>
      <c r="AD273" s="53"/>
      <c r="AE273" s="53"/>
      <c r="AF273" s="52"/>
      <c r="AG273" s="53"/>
      <c r="AH273" s="52"/>
      <c r="AI273" s="53"/>
      <c r="AJ273" s="53"/>
      <c r="AK273" s="54"/>
      <c r="AL273" s="52"/>
      <c r="AM273" s="52"/>
      <c r="AN273" s="52"/>
      <c r="AO273" s="52"/>
      <c r="AP273" s="52"/>
      <c r="AQ273" s="55"/>
      <c r="AR273" s="52"/>
      <c r="AS273" s="52"/>
      <c r="AT273" s="52"/>
      <c r="AU273" s="52"/>
      <c r="AV273" s="52"/>
      <c r="AW273" s="56"/>
      <c r="AX273" s="52"/>
      <c r="AY273" s="52"/>
      <c r="AZ273" s="52"/>
      <c r="BA273" s="52"/>
      <c r="BB273" s="52"/>
      <c r="BC273" s="25" t="str">
        <f t="shared" si="30"/>
        <v/>
      </c>
      <c r="BD273" s="25" t="str">
        <f t="shared" si="31"/>
        <v/>
      </c>
      <c r="BE273" s="25" t="str">
        <f t="shared" si="32"/>
        <v/>
      </c>
      <c r="BF273" s="25" t="str">
        <f>IF($U273="","",IFERROR(INDEX(Referències!$F$5:$F$9,MATCH(IF(I273="",$U273,IFERROR(INDEX(Referències!$D$5:$D$9,SUMPRODUCT(MAX((($I$5:$I$504=I273)*($I$5:$I$504&lt;&gt;""))*(IFERROR(MATCH($U$5:$U$504,Referències!$D$5:$D$9,0),0))))),$U273)),Referències!$D$5:$D$9,0)),""))</f>
        <v/>
      </c>
      <c r="BG273" s="25" t="str">
        <f>IF($U273="","",IFERROR(INDEX(Referències!$G$5:$G$9,MATCH(IF(I273="",$U273,IFERROR(INDEX(Referències!$D$5:$D$9,SUMPRODUCT(MAX((($I$5:$I$504=I273)*($I$5:$I$504&lt;&gt;""))*(IFERROR(MATCH($U$5:$U$504,Referències!$D$5:$D$9,0),0))))),$U273)),Referències!$D$5:$D$9,0)),""))</f>
        <v/>
      </c>
      <c r="BH273" s="25" t="str">
        <f>IF($U273="","",IFERROR(INDEX(Referències!$H$5:$H$9,MATCH(IF(I273="",$U273,IFERROR(INDEX(Referències!$D$5:$D$9,SUMPRODUCT(MAX((($I$5:$I$504=I273)*($I$5:$I$504&lt;&gt;""))*(IFERROR(MATCH($U$5:$U$504,Referències!$D$5:$D$9,0),0))))),$U273)),Referències!$D$5:$D$9,0)),""))</f>
        <v/>
      </c>
      <c r="BI273" s="18" t="str">
        <f t="shared" si="33"/>
        <v/>
      </c>
      <c r="BJ273" s="26" t="str">
        <f t="shared" si="34"/>
        <v/>
      </c>
      <c r="BK273" s="52"/>
      <c r="BL273" s="27"/>
    </row>
    <row r="274" spans="1:64" x14ac:dyDescent="0.25">
      <c r="A274" s="27"/>
      <c r="B274" s="27"/>
      <c r="C274" s="27"/>
      <c r="D274" s="27"/>
      <c r="E274" s="53"/>
      <c r="F274" s="28"/>
      <c r="G274" s="27"/>
      <c r="H274" s="52"/>
      <c r="I274" s="28"/>
      <c r="J274" s="27"/>
      <c r="K274" s="28"/>
      <c r="L274" s="28"/>
      <c r="M274" s="28"/>
      <c r="N274" s="52"/>
      <c r="O274" s="18" t="str">
        <f t="shared" si="28"/>
        <v/>
      </c>
      <c r="P274" s="29"/>
      <c r="Q274" s="30"/>
      <c r="R274" s="31"/>
      <c r="S274" s="32"/>
      <c r="T274" s="33"/>
      <c r="U274" s="18" t="str">
        <f t="shared" si="29"/>
        <v/>
      </c>
      <c r="V274" s="28"/>
      <c r="W274" s="51"/>
      <c r="X274" s="52"/>
      <c r="Y274" s="53"/>
      <c r="Z274" s="52"/>
      <c r="AA274" s="53"/>
      <c r="AB274" s="53"/>
      <c r="AC274" s="52"/>
      <c r="AD274" s="53"/>
      <c r="AE274" s="53"/>
      <c r="AF274" s="52"/>
      <c r="AG274" s="53"/>
      <c r="AH274" s="52"/>
      <c r="AI274" s="53"/>
      <c r="AJ274" s="53"/>
      <c r="AK274" s="54"/>
      <c r="AL274" s="52"/>
      <c r="AM274" s="52"/>
      <c r="AN274" s="52"/>
      <c r="AO274" s="52"/>
      <c r="AP274" s="52"/>
      <c r="AQ274" s="55"/>
      <c r="AR274" s="52"/>
      <c r="AS274" s="52"/>
      <c r="AT274" s="52"/>
      <c r="AU274" s="52"/>
      <c r="AV274" s="52"/>
      <c r="AW274" s="56"/>
      <c r="AX274" s="52"/>
      <c r="AY274" s="52"/>
      <c r="AZ274" s="52"/>
      <c r="BA274" s="52"/>
      <c r="BB274" s="52"/>
      <c r="BC274" s="25" t="str">
        <f t="shared" si="30"/>
        <v/>
      </c>
      <c r="BD274" s="25" t="str">
        <f t="shared" si="31"/>
        <v/>
      </c>
      <c r="BE274" s="25" t="str">
        <f t="shared" si="32"/>
        <v/>
      </c>
      <c r="BF274" s="25" t="str">
        <f>IF($U274="","",IFERROR(INDEX(Referències!$F$5:$F$9,MATCH(IF(I274="",$U274,IFERROR(INDEX(Referències!$D$5:$D$9,SUMPRODUCT(MAX((($I$5:$I$504=I274)*($I$5:$I$504&lt;&gt;""))*(IFERROR(MATCH($U$5:$U$504,Referències!$D$5:$D$9,0),0))))),$U274)),Referències!$D$5:$D$9,0)),""))</f>
        <v/>
      </c>
      <c r="BG274" s="25" t="str">
        <f>IF($U274="","",IFERROR(INDEX(Referències!$G$5:$G$9,MATCH(IF(I274="",$U274,IFERROR(INDEX(Referències!$D$5:$D$9,SUMPRODUCT(MAX((($I$5:$I$504=I274)*($I$5:$I$504&lt;&gt;""))*(IFERROR(MATCH($U$5:$U$504,Referències!$D$5:$D$9,0),0))))),$U274)),Referències!$D$5:$D$9,0)),""))</f>
        <v/>
      </c>
      <c r="BH274" s="25" t="str">
        <f>IF($U274="","",IFERROR(INDEX(Referències!$H$5:$H$9,MATCH(IF(I274="",$U274,IFERROR(INDEX(Referències!$D$5:$D$9,SUMPRODUCT(MAX((($I$5:$I$504=I274)*($I$5:$I$504&lt;&gt;""))*(IFERROR(MATCH($U$5:$U$504,Referències!$D$5:$D$9,0),0))))),$U274)),Referències!$D$5:$D$9,0)),""))</f>
        <v/>
      </c>
      <c r="BI274" s="18" t="str">
        <f t="shared" si="33"/>
        <v/>
      </c>
      <c r="BJ274" s="26" t="str">
        <f t="shared" si="34"/>
        <v/>
      </c>
      <c r="BK274" s="52"/>
      <c r="BL274" s="27"/>
    </row>
    <row r="275" spans="1:64" x14ac:dyDescent="0.25">
      <c r="A275" s="27"/>
      <c r="B275" s="27"/>
      <c r="C275" s="27"/>
      <c r="D275" s="27"/>
      <c r="E275" s="53"/>
      <c r="F275" s="28"/>
      <c r="G275" s="27"/>
      <c r="H275" s="52"/>
      <c r="I275" s="28"/>
      <c r="J275" s="27"/>
      <c r="K275" s="28"/>
      <c r="L275" s="28"/>
      <c r="M275" s="28"/>
      <c r="N275" s="52"/>
      <c r="O275" s="18" t="str">
        <f t="shared" si="28"/>
        <v/>
      </c>
      <c r="P275" s="29"/>
      <c r="Q275" s="30"/>
      <c r="R275" s="31"/>
      <c r="S275" s="32"/>
      <c r="T275" s="33"/>
      <c r="U275" s="18" t="str">
        <f t="shared" si="29"/>
        <v/>
      </c>
      <c r="V275" s="28"/>
      <c r="W275" s="51"/>
      <c r="X275" s="52"/>
      <c r="Y275" s="53"/>
      <c r="Z275" s="52"/>
      <c r="AA275" s="53"/>
      <c r="AB275" s="53"/>
      <c r="AC275" s="52"/>
      <c r="AD275" s="53"/>
      <c r="AE275" s="53"/>
      <c r="AF275" s="52"/>
      <c r="AG275" s="53"/>
      <c r="AH275" s="52"/>
      <c r="AI275" s="53"/>
      <c r="AJ275" s="53"/>
      <c r="AK275" s="54"/>
      <c r="AL275" s="52"/>
      <c r="AM275" s="52"/>
      <c r="AN275" s="52"/>
      <c r="AO275" s="52"/>
      <c r="AP275" s="52"/>
      <c r="AQ275" s="55"/>
      <c r="AR275" s="52"/>
      <c r="AS275" s="52"/>
      <c r="AT275" s="52"/>
      <c r="AU275" s="52"/>
      <c r="AV275" s="52"/>
      <c r="AW275" s="56"/>
      <c r="AX275" s="52"/>
      <c r="AY275" s="52"/>
      <c r="AZ275" s="52"/>
      <c r="BA275" s="52"/>
      <c r="BB275" s="52"/>
      <c r="BC275" s="25" t="str">
        <f t="shared" si="30"/>
        <v/>
      </c>
      <c r="BD275" s="25" t="str">
        <f t="shared" si="31"/>
        <v/>
      </c>
      <c r="BE275" s="25" t="str">
        <f t="shared" si="32"/>
        <v/>
      </c>
      <c r="BF275" s="25" t="str">
        <f>IF($U275="","",IFERROR(INDEX(Referències!$F$5:$F$9,MATCH(IF(I275="",$U275,IFERROR(INDEX(Referències!$D$5:$D$9,SUMPRODUCT(MAX((($I$5:$I$504=I275)*($I$5:$I$504&lt;&gt;""))*(IFERROR(MATCH($U$5:$U$504,Referències!$D$5:$D$9,0),0))))),$U275)),Referències!$D$5:$D$9,0)),""))</f>
        <v/>
      </c>
      <c r="BG275" s="25" t="str">
        <f>IF($U275="","",IFERROR(INDEX(Referències!$G$5:$G$9,MATCH(IF(I275="",$U275,IFERROR(INDEX(Referències!$D$5:$D$9,SUMPRODUCT(MAX((($I$5:$I$504=I275)*($I$5:$I$504&lt;&gt;""))*(IFERROR(MATCH($U$5:$U$504,Referències!$D$5:$D$9,0),0))))),$U275)),Referències!$D$5:$D$9,0)),""))</f>
        <v/>
      </c>
      <c r="BH275" s="25" t="str">
        <f>IF($U275="","",IFERROR(INDEX(Referències!$H$5:$H$9,MATCH(IF(I275="",$U275,IFERROR(INDEX(Referències!$D$5:$D$9,SUMPRODUCT(MAX((($I$5:$I$504=I275)*($I$5:$I$504&lt;&gt;""))*(IFERROR(MATCH($U$5:$U$504,Referències!$D$5:$D$9,0),0))))),$U275)),Referències!$D$5:$D$9,0)),""))</f>
        <v/>
      </c>
      <c r="BI275" s="18" t="str">
        <f t="shared" si="33"/>
        <v/>
      </c>
      <c r="BJ275" s="26" t="str">
        <f t="shared" si="34"/>
        <v/>
      </c>
      <c r="BK275" s="52"/>
      <c r="BL275" s="27"/>
    </row>
    <row r="276" spans="1:64" x14ac:dyDescent="0.25">
      <c r="A276" s="27"/>
      <c r="B276" s="27"/>
      <c r="C276" s="27"/>
      <c r="D276" s="27"/>
      <c r="E276" s="53"/>
      <c r="F276" s="28"/>
      <c r="G276" s="27"/>
      <c r="H276" s="52"/>
      <c r="I276" s="28"/>
      <c r="J276" s="27"/>
      <c r="K276" s="28"/>
      <c r="L276" s="28"/>
      <c r="M276" s="28"/>
      <c r="N276" s="52"/>
      <c r="O276" s="18" t="str">
        <f t="shared" si="28"/>
        <v/>
      </c>
      <c r="P276" s="29"/>
      <c r="Q276" s="30"/>
      <c r="R276" s="31"/>
      <c r="S276" s="32"/>
      <c r="T276" s="33"/>
      <c r="U276" s="18" t="str">
        <f t="shared" si="29"/>
        <v/>
      </c>
      <c r="V276" s="28"/>
      <c r="W276" s="51"/>
      <c r="X276" s="52"/>
      <c r="Y276" s="53"/>
      <c r="Z276" s="52"/>
      <c r="AA276" s="53"/>
      <c r="AB276" s="53"/>
      <c r="AC276" s="52"/>
      <c r="AD276" s="53"/>
      <c r="AE276" s="53"/>
      <c r="AF276" s="52"/>
      <c r="AG276" s="53"/>
      <c r="AH276" s="52"/>
      <c r="AI276" s="53"/>
      <c r="AJ276" s="53"/>
      <c r="AK276" s="54"/>
      <c r="AL276" s="52"/>
      <c r="AM276" s="52"/>
      <c r="AN276" s="52"/>
      <c r="AO276" s="52"/>
      <c r="AP276" s="52"/>
      <c r="AQ276" s="55"/>
      <c r="AR276" s="52"/>
      <c r="AS276" s="52"/>
      <c r="AT276" s="52"/>
      <c r="AU276" s="52"/>
      <c r="AV276" s="52"/>
      <c r="AW276" s="56"/>
      <c r="AX276" s="52"/>
      <c r="AY276" s="52"/>
      <c r="AZ276" s="52"/>
      <c r="BA276" s="52"/>
      <c r="BB276" s="52"/>
      <c r="BC276" s="25" t="str">
        <f t="shared" si="30"/>
        <v/>
      </c>
      <c r="BD276" s="25" t="str">
        <f t="shared" si="31"/>
        <v/>
      </c>
      <c r="BE276" s="25" t="str">
        <f t="shared" si="32"/>
        <v/>
      </c>
      <c r="BF276" s="25" t="str">
        <f>IF($U276="","",IFERROR(INDEX(Referències!$F$5:$F$9,MATCH(IF(I276="",$U276,IFERROR(INDEX(Referències!$D$5:$D$9,SUMPRODUCT(MAX((($I$5:$I$504=I276)*($I$5:$I$504&lt;&gt;""))*(IFERROR(MATCH($U$5:$U$504,Referències!$D$5:$D$9,0),0))))),$U276)),Referències!$D$5:$D$9,0)),""))</f>
        <v/>
      </c>
      <c r="BG276" s="25" t="str">
        <f>IF($U276="","",IFERROR(INDEX(Referències!$G$5:$G$9,MATCH(IF(I276="",$U276,IFERROR(INDEX(Referències!$D$5:$D$9,SUMPRODUCT(MAX((($I$5:$I$504=I276)*($I$5:$I$504&lt;&gt;""))*(IFERROR(MATCH($U$5:$U$504,Referències!$D$5:$D$9,0),0))))),$U276)),Referències!$D$5:$D$9,0)),""))</f>
        <v/>
      </c>
      <c r="BH276" s="25" t="str">
        <f>IF($U276="","",IFERROR(INDEX(Referències!$H$5:$H$9,MATCH(IF(I276="",$U276,IFERROR(INDEX(Referències!$D$5:$D$9,SUMPRODUCT(MAX((($I$5:$I$504=I276)*($I$5:$I$504&lt;&gt;""))*(IFERROR(MATCH($U$5:$U$504,Referències!$D$5:$D$9,0),0))))),$U276)),Referències!$D$5:$D$9,0)),""))</f>
        <v/>
      </c>
      <c r="BI276" s="18" t="str">
        <f t="shared" si="33"/>
        <v/>
      </c>
      <c r="BJ276" s="26" t="str">
        <f t="shared" si="34"/>
        <v/>
      </c>
      <c r="BK276" s="52"/>
      <c r="BL276" s="27"/>
    </row>
    <row r="277" spans="1:64" x14ac:dyDescent="0.25">
      <c r="A277" s="27"/>
      <c r="B277" s="27"/>
      <c r="C277" s="27"/>
      <c r="D277" s="27"/>
      <c r="E277" s="53"/>
      <c r="F277" s="28"/>
      <c r="G277" s="27"/>
      <c r="H277" s="52"/>
      <c r="I277" s="28"/>
      <c r="J277" s="27"/>
      <c r="K277" s="28"/>
      <c r="L277" s="28"/>
      <c r="M277" s="28"/>
      <c r="N277" s="52"/>
      <c r="O277" s="18" t="str">
        <f t="shared" si="28"/>
        <v/>
      </c>
      <c r="P277" s="29"/>
      <c r="Q277" s="30"/>
      <c r="R277" s="31"/>
      <c r="S277" s="32"/>
      <c r="T277" s="33"/>
      <c r="U277" s="18" t="str">
        <f t="shared" si="29"/>
        <v/>
      </c>
      <c r="V277" s="28"/>
      <c r="W277" s="51"/>
      <c r="X277" s="52"/>
      <c r="Y277" s="53"/>
      <c r="Z277" s="52"/>
      <c r="AA277" s="53"/>
      <c r="AB277" s="53"/>
      <c r="AC277" s="52"/>
      <c r="AD277" s="53"/>
      <c r="AE277" s="53"/>
      <c r="AF277" s="52"/>
      <c r="AG277" s="53"/>
      <c r="AH277" s="52"/>
      <c r="AI277" s="53"/>
      <c r="AJ277" s="53"/>
      <c r="AK277" s="54"/>
      <c r="AL277" s="52"/>
      <c r="AM277" s="52"/>
      <c r="AN277" s="52"/>
      <c r="AO277" s="52"/>
      <c r="AP277" s="52"/>
      <c r="AQ277" s="55"/>
      <c r="AR277" s="52"/>
      <c r="AS277" s="52"/>
      <c r="AT277" s="52"/>
      <c r="AU277" s="52"/>
      <c r="AV277" s="52"/>
      <c r="AW277" s="56"/>
      <c r="AX277" s="52"/>
      <c r="AY277" s="52"/>
      <c r="AZ277" s="52"/>
      <c r="BA277" s="52"/>
      <c r="BB277" s="52"/>
      <c r="BC277" s="25" t="str">
        <f t="shared" si="30"/>
        <v/>
      </c>
      <c r="BD277" s="25" t="str">
        <f t="shared" si="31"/>
        <v/>
      </c>
      <c r="BE277" s="25" t="str">
        <f t="shared" si="32"/>
        <v/>
      </c>
      <c r="BF277" s="25" t="str">
        <f>IF($U277="","",IFERROR(INDEX(Referències!$F$5:$F$9,MATCH(IF(I277="",$U277,IFERROR(INDEX(Referències!$D$5:$D$9,SUMPRODUCT(MAX((($I$5:$I$504=I277)*($I$5:$I$504&lt;&gt;""))*(IFERROR(MATCH($U$5:$U$504,Referències!$D$5:$D$9,0),0))))),$U277)),Referències!$D$5:$D$9,0)),""))</f>
        <v/>
      </c>
      <c r="BG277" s="25" t="str">
        <f>IF($U277="","",IFERROR(INDEX(Referències!$G$5:$G$9,MATCH(IF(I277="",$U277,IFERROR(INDEX(Referències!$D$5:$D$9,SUMPRODUCT(MAX((($I$5:$I$504=I277)*($I$5:$I$504&lt;&gt;""))*(IFERROR(MATCH($U$5:$U$504,Referències!$D$5:$D$9,0),0))))),$U277)),Referències!$D$5:$D$9,0)),""))</f>
        <v/>
      </c>
      <c r="BH277" s="25" t="str">
        <f>IF($U277="","",IFERROR(INDEX(Referències!$H$5:$H$9,MATCH(IF(I277="",$U277,IFERROR(INDEX(Referències!$D$5:$D$9,SUMPRODUCT(MAX((($I$5:$I$504=I277)*($I$5:$I$504&lt;&gt;""))*(IFERROR(MATCH($U$5:$U$504,Referències!$D$5:$D$9,0),0))))),$U277)),Referències!$D$5:$D$9,0)),""))</f>
        <v/>
      </c>
      <c r="BI277" s="18" t="str">
        <f t="shared" si="33"/>
        <v/>
      </c>
      <c r="BJ277" s="26" t="str">
        <f t="shared" si="34"/>
        <v/>
      </c>
      <c r="BK277" s="52"/>
      <c r="BL277" s="27"/>
    </row>
    <row r="278" spans="1:64" x14ac:dyDescent="0.25">
      <c r="A278" s="27"/>
      <c r="B278" s="27"/>
      <c r="C278" s="27"/>
      <c r="D278" s="27"/>
      <c r="E278" s="53"/>
      <c r="F278" s="28"/>
      <c r="G278" s="27"/>
      <c r="H278" s="52"/>
      <c r="I278" s="28"/>
      <c r="J278" s="27"/>
      <c r="K278" s="28"/>
      <c r="L278" s="28"/>
      <c r="M278" s="28"/>
      <c r="N278" s="52"/>
      <c r="O278" s="18" t="str">
        <f t="shared" si="28"/>
        <v/>
      </c>
      <c r="P278" s="29"/>
      <c r="Q278" s="30"/>
      <c r="R278" s="31"/>
      <c r="S278" s="32"/>
      <c r="T278" s="33"/>
      <c r="U278" s="18" t="str">
        <f t="shared" si="29"/>
        <v/>
      </c>
      <c r="V278" s="28"/>
      <c r="W278" s="51"/>
      <c r="X278" s="52"/>
      <c r="Y278" s="53"/>
      <c r="Z278" s="52"/>
      <c r="AA278" s="53"/>
      <c r="AB278" s="53"/>
      <c r="AC278" s="52"/>
      <c r="AD278" s="53"/>
      <c r="AE278" s="53"/>
      <c r="AF278" s="52"/>
      <c r="AG278" s="53"/>
      <c r="AH278" s="52"/>
      <c r="AI278" s="53"/>
      <c r="AJ278" s="53"/>
      <c r="AK278" s="54"/>
      <c r="AL278" s="52"/>
      <c r="AM278" s="52"/>
      <c r="AN278" s="52"/>
      <c r="AO278" s="52"/>
      <c r="AP278" s="52"/>
      <c r="AQ278" s="55"/>
      <c r="AR278" s="52"/>
      <c r="AS278" s="52"/>
      <c r="AT278" s="52"/>
      <c r="AU278" s="52"/>
      <c r="AV278" s="52"/>
      <c r="AW278" s="56"/>
      <c r="AX278" s="52"/>
      <c r="AY278" s="52"/>
      <c r="AZ278" s="52"/>
      <c r="BA278" s="52"/>
      <c r="BB278" s="52"/>
      <c r="BC278" s="25" t="str">
        <f t="shared" si="30"/>
        <v/>
      </c>
      <c r="BD278" s="25" t="str">
        <f t="shared" si="31"/>
        <v/>
      </c>
      <c r="BE278" s="25" t="str">
        <f t="shared" si="32"/>
        <v/>
      </c>
      <c r="BF278" s="25" t="str">
        <f>IF($U278="","",IFERROR(INDEX(Referències!$F$5:$F$9,MATCH(IF(I278="",$U278,IFERROR(INDEX(Referències!$D$5:$D$9,SUMPRODUCT(MAX((($I$5:$I$504=I278)*($I$5:$I$504&lt;&gt;""))*(IFERROR(MATCH($U$5:$U$504,Referències!$D$5:$D$9,0),0))))),$U278)),Referències!$D$5:$D$9,0)),""))</f>
        <v/>
      </c>
      <c r="BG278" s="25" t="str">
        <f>IF($U278="","",IFERROR(INDEX(Referències!$G$5:$G$9,MATCH(IF(I278="",$U278,IFERROR(INDEX(Referències!$D$5:$D$9,SUMPRODUCT(MAX((($I$5:$I$504=I278)*($I$5:$I$504&lt;&gt;""))*(IFERROR(MATCH($U$5:$U$504,Referències!$D$5:$D$9,0),0))))),$U278)),Referències!$D$5:$D$9,0)),""))</f>
        <v/>
      </c>
      <c r="BH278" s="25" t="str">
        <f>IF($U278="","",IFERROR(INDEX(Referències!$H$5:$H$9,MATCH(IF(I278="",$U278,IFERROR(INDEX(Referències!$D$5:$D$9,SUMPRODUCT(MAX((($I$5:$I$504=I278)*($I$5:$I$504&lt;&gt;""))*(IFERROR(MATCH($U$5:$U$504,Referències!$D$5:$D$9,0),0))))),$U278)),Referències!$D$5:$D$9,0)),""))</f>
        <v/>
      </c>
      <c r="BI278" s="18" t="str">
        <f t="shared" si="33"/>
        <v/>
      </c>
      <c r="BJ278" s="26" t="str">
        <f t="shared" si="34"/>
        <v/>
      </c>
      <c r="BK278" s="52"/>
      <c r="BL278" s="27"/>
    </row>
    <row r="279" spans="1:64" x14ac:dyDescent="0.25">
      <c r="A279" s="27"/>
      <c r="B279" s="27"/>
      <c r="C279" s="27"/>
      <c r="D279" s="27"/>
      <c r="E279" s="53"/>
      <c r="F279" s="28"/>
      <c r="G279" s="27"/>
      <c r="H279" s="52"/>
      <c r="I279" s="28"/>
      <c r="J279" s="27"/>
      <c r="K279" s="28"/>
      <c r="L279" s="28"/>
      <c r="M279" s="28"/>
      <c r="N279" s="52"/>
      <c r="O279" s="18" t="str">
        <f t="shared" si="28"/>
        <v/>
      </c>
      <c r="P279" s="29"/>
      <c r="Q279" s="30"/>
      <c r="R279" s="31"/>
      <c r="S279" s="32"/>
      <c r="T279" s="33"/>
      <c r="U279" s="18" t="str">
        <f t="shared" si="29"/>
        <v/>
      </c>
      <c r="V279" s="28"/>
      <c r="W279" s="51"/>
      <c r="X279" s="52"/>
      <c r="Y279" s="53"/>
      <c r="Z279" s="52"/>
      <c r="AA279" s="53"/>
      <c r="AB279" s="53"/>
      <c r="AC279" s="52"/>
      <c r="AD279" s="53"/>
      <c r="AE279" s="53"/>
      <c r="AF279" s="52"/>
      <c r="AG279" s="53"/>
      <c r="AH279" s="52"/>
      <c r="AI279" s="53"/>
      <c r="AJ279" s="53"/>
      <c r="AK279" s="54"/>
      <c r="AL279" s="52"/>
      <c r="AM279" s="52"/>
      <c r="AN279" s="52"/>
      <c r="AO279" s="52"/>
      <c r="AP279" s="52"/>
      <c r="AQ279" s="55"/>
      <c r="AR279" s="52"/>
      <c r="AS279" s="52"/>
      <c r="AT279" s="52"/>
      <c r="AU279" s="52"/>
      <c r="AV279" s="52"/>
      <c r="AW279" s="56"/>
      <c r="AX279" s="52"/>
      <c r="AY279" s="52"/>
      <c r="AZ279" s="52"/>
      <c r="BA279" s="52"/>
      <c r="BB279" s="52"/>
      <c r="BC279" s="25" t="str">
        <f t="shared" si="30"/>
        <v/>
      </c>
      <c r="BD279" s="25" t="str">
        <f t="shared" si="31"/>
        <v/>
      </c>
      <c r="BE279" s="25" t="str">
        <f t="shared" si="32"/>
        <v/>
      </c>
      <c r="BF279" s="25" t="str">
        <f>IF($U279="","",IFERROR(INDEX(Referències!$F$5:$F$9,MATCH(IF(I279="",$U279,IFERROR(INDEX(Referències!$D$5:$D$9,SUMPRODUCT(MAX((($I$5:$I$504=I279)*($I$5:$I$504&lt;&gt;""))*(IFERROR(MATCH($U$5:$U$504,Referències!$D$5:$D$9,0),0))))),$U279)),Referències!$D$5:$D$9,0)),""))</f>
        <v/>
      </c>
      <c r="BG279" s="25" t="str">
        <f>IF($U279="","",IFERROR(INDEX(Referències!$G$5:$G$9,MATCH(IF(I279="",$U279,IFERROR(INDEX(Referències!$D$5:$D$9,SUMPRODUCT(MAX((($I$5:$I$504=I279)*($I$5:$I$504&lt;&gt;""))*(IFERROR(MATCH($U$5:$U$504,Referències!$D$5:$D$9,0),0))))),$U279)),Referències!$D$5:$D$9,0)),""))</f>
        <v/>
      </c>
      <c r="BH279" s="25" t="str">
        <f>IF($U279="","",IFERROR(INDEX(Referències!$H$5:$H$9,MATCH(IF(I279="",$U279,IFERROR(INDEX(Referències!$D$5:$D$9,SUMPRODUCT(MAX((($I$5:$I$504=I279)*($I$5:$I$504&lt;&gt;""))*(IFERROR(MATCH($U$5:$U$504,Referències!$D$5:$D$9,0),0))))),$U279)),Referències!$D$5:$D$9,0)),""))</f>
        <v/>
      </c>
      <c r="BI279" s="18" t="str">
        <f t="shared" si="33"/>
        <v/>
      </c>
      <c r="BJ279" s="26" t="str">
        <f t="shared" si="34"/>
        <v/>
      </c>
      <c r="BK279" s="52"/>
      <c r="BL279" s="27"/>
    </row>
    <row r="280" spans="1:64" x14ac:dyDescent="0.25">
      <c r="A280" s="27"/>
      <c r="B280" s="27"/>
      <c r="C280" s="27"/>
      <c r="D280" s="27"/>
      <c r="E280" s="53"/>
      <c r="F280" s="28"/>
      <c r="G280" s="27"/>
      <c r="H280" s="52"/>
      <c r="I280" s="28"/>
      <c r="J280" s="27"/>
      <c r="K280" s="28"/>
      <c r="L280" s="28"/>
      <c r="M280" s="28"/>
      <c r="N280" s="52"/>
      <c r="O280" s="18" t="str">
        <f t="shared" si="28"/>
        <v/>
      </c>
      <c r="P280" s="29"/>
      <c r="Q280" s="30"/>
      <c r="R280" s="31"/>
      <c r="S280" s="32"/>
      <c r="T280" s="33"/>
      <c r="U280" s="18" t="str">
        <f t="shared" si="29"/>
        <v/>
      </c>
      <c r="V280" s="28"/>
      <c r="W280" s="51"/>
      <c r="X280" s="52"/>
      <c r="Y280" s="53"/>
      <c r="Z280" s="52"/>
      <c r="AA280" s="53"/>
      <c r="AB280" s="53"/>
      <c r="AC280" s="52"/>
      <c r="AD280" s="53"/>
      <c r="AE280" s="53"/>
      <c r="AF280" s="52"/>
      <c r="AG280" s="53"/>
      <c r="AH280" s="52"/>
      <c r="AI280" s="53"/>
      <c r="AJ280" s="53"/>
      <c r="AK280" s="54"/>
      <c r="AL280" s="52"/>
      <c r="AM280" s="52"/>
      <c r="AN280" s="52"/>
      <c r="AO280" s="52"/>
      <c r="AP280" s="52"/>
      <c r="AQ280" s="55"/>
      <c r="AR280" s="52"/>
      <c r="AS280" s="52"/>
      <c r="AT280" s="52"/>
      <c r="AU280" s="52"/>
      <c r="AV280" s="52"/>
      <c r="AW280" s="56"/>
      <c r="AX280" s="52"/>
      <c r="AY280" s="52"/>
      <c r="AZ280" s="52"/>
      <c r="BA280" s="52"/>
      <c r="BB280" s="52"/>
      <c r="BC280" s="25" t="str">
        <f t="shared" si="30"/>
        <v/>
      </c>
      <c r="BD280" s="25" t="str">
        <f t="shared" si="31"/>
        <v/>
      </c>
      <c r="BE280" s="25" t="str">
        <f t="shared" si="32"/>
        <v/>
      </c>
      <c r="BF280" s="25" t="str">
        <f>IF($U280="","",IFERROR(INDEX(Referències!$F$5:$F$9,MATCH(IF(I280="",$U280,IFERROR(INDEX(Referències!$D$5:$D$9,SUMPRODUCT(MAX((($I$5:$I$504=I280)*($I$5:$I$504&lt;&gt;""))*(IFERROR(MATCH($U$5:$U$504,Referències!$D$5:$D$9,0),0))))),$U280)),Referències!$D$5:$D$9,0)),""))</f>
        <v/>
      </c>
      <c r="BG280" s="25" t="str">
        <f>IF($U280="","",IFERROR(INDEX(Referències!$G$5:$G$9,MATCH(IF(I280="",$U280,IFERROR(INDEX(Referències!$D$5:$D$9,SUMPRODUCT(MAX((($I$5:$I$504=I280)*($I$5:$I$504&lt;&gt;""))*(IFERROR(MATCH($U$5:$U$504,Referències!$D$5:$D$9,0),0))))),$U280)),Referències!$D$5:$D$9,0)),""))</f>
        <v/>
      </c>
      <c r="BH280" s="25" t="str">
        <f>IF($U280="","",IFERROR(INDEX(Referències!$H$5:$H$9,MATCH(IF(I280="",$U280,IFERROR(INDEX(Referències!$D$5:$D$9,SUMPRODUCT(MAX((($I$5:$I$504=I280)*($I$5:$I$504&lt;&gt;""))*(IFERROR(MATCH($U$5:$U$504,Referències!$D$5:$D$9,0),0))))),$U280)),Referències!$D$5:$D$9,0)),""))</f>
        <v/>
      </c>
      <c r="BI280" s="18" t="str">
        <f t="shared" si="33"/>
        <v/>
      </c>
      <c r="BJ280" s="26" t="str">
        <f t="shared" si="34"/>
        <v/>
      </c>
      <c r="BK280" s="52"/>
      <c r="BL280" s="27"/>
    </row>
    <row r="281" spans="1:64" x14ac:dyDescent="0.25">
      <c r="A281" s="27"/>
      <c r="B281" s="27"/>
      <c r="C281" s="27"/>
      <c r="D281" s="27"/>
      <c r="E281" s="53"/>
      <c r="F281" s="28"/>
      <c r="G281" s="27"/>
      <c r="H281" s="52"/>
      <c r="I281" s="28"/>
      <c r="J281" s="27"/>
      <c r="K281" s="28"/>
      <c r="L281" s="28"/>
      <c r="M281" s="28"/>
      <c r="N281" s="52"/>
      <c r="O281" s="18" t="str">
        <f t="shared" si="28"/>
        <v/>
      </c>
      <c r="P281" s="29"/>
      <c r="Q281" s="30"/>
      <c r="R281" s="31"/>
      <c r="S281" s="32"/>
      <c r="T281" s="33"/>
      <c r="U281" s="18" t="str">
        <f t="shared" si="29"/>
        <v/>
      </c>
      <c r="V281" s="28"/>
      <c r="W281" s="51"/>
      <c r="X281" s="52"/>
      <c r="Y281" s="53"/>
      <c r="Z281" s="52"/>
      <c r="AA281" s="53"/>
      <c r="AB281" s="53"/>
      <c r="AC281" s="52"/>
      <c r="AD281" s="53"/>
      <c r="AE281" s="53"/>
      <c r="AF281" s="52"/>
      <c r="AG281" s="53"/>
      <c r="AH281" s="52"/>
      <c r="AI281" s="53"/>
      <c r="AJ281" s="53"/>
      <c r="AK281" s="54"/>
      <c r="AL281" s="52"/>
      <c r="AM281" s="52"/>
      <c r="AN281" s="52"/>
      <c r="AO281" s="52"/>
      <c r="AP281" s="52"/>
      <c r="AQ281" s="55"/>
      <c r="AR281" s="52"/>
      <c r="AS281" s="52"/>
      <c r="AT281" s="52"/>
      <c r="AU281" s="52"/>
      <c r="AV281" s="52"/>
      <c r="AW281" s="56"/>
      <c r="AX281" s="52"/>
      <c r="AY281" s="52"/>
      <c r="AZ281" s="52"/>
      <c r="BA281" s="52"/>
      <c r="BB281" s="52"/>
      <c r="BC281" s="25" t="str">
        <f t="shared" si="30"/>
        <v/>
      </c>
      <c r="BD281" s="25" t="str">
        <f t="shared" si="31"/>
        <v/>
      </c>
      <c r="BE281" s="25" t="str">
        <f t="shared" si="32"/>
        <v/>
      </c>
      <c r="BF281" s="25" t="str">
        <f>IF($U281="","",IFERROR(INDEX(Referències!$F$5:$F$9,MATCH(IF(I281="",$U281,IFERROR(INDEX(Referències!$D$5:$D$9,SUMPRODUCT(MAX((($I$5:$I$504=I281)*($I$5:$I$504&lt;&gt;""))*(IFERROR(MATCH($U$5:$U$504,Referències!$D$5:$D$9,0),0))))),$U281)),Referències!$D$5:$D$9,0)),""))</f>
        <v/>
      </c>
      <c r="BG281" s="25" t="str">
        <f>IF($U281="","",IFERROR(INDEX(Referències!$G$5:$G$9,MATCH(IF(I281="",$U281,IFERROR(INDEX(Referències!$D$5:$D$9,SUMPRODUCT(MAX((($I$5:$I$504=I281)*($I$5:$I$504&lt;&gt;""))*(IFERROR(MATCH($U$5:$U$504,Referències!$D$5:$D$9,0),0))))),$U281)),Referències!$D$5:$D$9,0)),""))</f>
        <v/>
      </c>
      <c r="BH281" s="25" t="str">
        <f>IF($U281="","",IFERROR(INDEX(Referències!$H$5:$H$9,MATCH(IF(I281="",$U281,IFERROR(INDEX(Referències!$D$5:$D$9,SUMPRODUCT(MAX((($I$5:$I$504=I281)*($I$5:$I$504&lt;&gt;""))*(IFERROR(MATCH($U$5:$U$504,Referències!$D$5:$D$9,0),0))))),$U281)),Referències!$D$5:$D$9,0)),""))</f>
        <v/>
      </c>
      <c r="BI281" s="18" t="str">
        <f t="shared" si="33"/>
        <v/>
      </c>
      <c r="BJ281" s="26" t="str">
        <f t="shared" si="34"/>
        <v/>
      </c>
      <c r="BK281" s="52"/>
      <c r="BL281" s="27"/>
    </row>
    <row r="282" spans="1:64" x14ac:dyDescent="0.25">
      <c r="A282" s="27"/>
      <c r="B282" s="27"/>
      <c r="C282" s="27"/>
      <c r="D282" s="27"/>
      <c r="E282" s="53"/>
      <c r="F282" s="28"/>
      <c r="G282" s="27"/>
      <c r="H282" s="52"/>
      <c r="I282" s="28"/>
      <c r="J282" s="27"/>
      <c r="K282" s="28"/>
      <c r="L282" s="28"/>
      <c r="M282" s="28"/>
      <c r="N282" s="52"/>
      <c r="O282" s="18" t="str">
        <f t="shared" si="28"/>
        <v/>
      </c>
      <c r="P282" s="29"/>
      <c r="Q282" s="30"/>
      <c r="R282" s="31"/>
      <c r="S282" s="32"/>
      <c r="T282" s="33"/>
      <c r="U282" s="18" t="str">
        <f t="shared" si="29"/>
        <v/>
      </c>
      <c r="V282" s="28"/>
      <c r="W282" s="51"/>
      <c r="X282" s="52"/>
      <c r="Y282" s="53"/>
      <c r="Z282" s="52"/>
      <c r="AA282" s="53"/>
      <c r="AB282" s="53"/>
      <c r="AC282" s="52"/>
      <c r="AD282" s="53"/>
      <c r="AE282" s="53"/>
      <c r="AF282" s="52"/>
      <c r="AG282" s="53"/>
      <c r="AH282" s="52"/>
      <c r="AI282" s="53"/>
      <c r="AJ282" s="53"/>
      <c r="AK282" s="54"/>
      <c r="AL282" s="52"/>
      <c r="AM282" s="52"/>
      <c r="AN282" s="52"/>
      <c r="AO282" s="52"/>
      <c r="AP282" s="52"/>
      <c r="AQ282" s="55"/>
      <c r="AR282" s="52"/>
      <c r="AS282" s="52"/>
      <c r="AT282" s="52"/>
      <c r="AU282" s="52"/>
      <c r="AV282" s="52"/>
      <c r="AW282" s="56"/>
      <c r="AX282" s="52"/>
      <c r="AY282" s="52"/>
      <c r="AZ282" s="52"/>
      <c r="BA282" s="52"/>
      <c r="BB282" s="52"/>
      <c r="BC282" s="25" t="str">
        <f t="shared" si="30"/>
        <v/>
      </c>
      <c r="BD282" s="25" t="str">
        <f t="shared" si="31"/>
        <v/>
      </c>
      <c r="BE282" s="25" t="str">
        <f t="shared" si="32"/>
        <v/>
      </c>
      <c r="BF282" s="25" t="str">
        <f>IF($U282="","",IFERROR(INDEX(Referències!$F$5:$F$9,MATCH(IF(I282="",$U282,IFERROR(INDEX(Referències!$D$5:$D$9,SUMPRODUCT(MAX((($I$5:$I$504=I282)*($I$5:$I$504&lt;&gt;""))*(IFERROR(MATCH($U$5:$U$504,Referències!$D$5:$D$9,0),0))))),$U282)),Referències!$D$5:$D$9,0)),""))</f>
        <v/>
      </c>
      <c r="BG282" s="25" t="str">
        <f>IF($U282="","",IFERROR(INDEX(Referències!$G$5:$G$9,MATCH(IF(I282="",$U282,IFERROR(INDEX(Referències!$D$5:$D$9,SUMPRODUCT(MAX((($I$5:$I$504=I282)*($I$5:$I$504&lt;&gt;""))*(IFERROR(MATCH($U$5:$U$504,Referències!$D$5:$D$9,0),0))))),$U282)),Referències!$D$5:$D$9,0)),""))</f>
        <v/>
      </c>
      <c r="BH282" s="25" t="str">
        <f>IF($U282="","",IFERROR(INDEX(Referències!$H$5:$H$9,MATCH(IF(I282="",$U282,IFERROR(INDEX(Referències!$D$5:$D$9,SUMPRODUCT(MAX((($I$5:$I$504=I282)*($I$5:$I$504&lt;&gt;""))*(IFERROR(MATCH($U$5:$U$504,Referències!$D$5:$D$9,0),0))))),$U282)),Referències!$D$5:$D$9,0)),""))</f>
        <v/>
      </c>
      <c r="BI282" s="18" t="str">
        <f t="shared" si="33"/>
        <v/>
      </c>
      <c r="BJ282" s="26" t="str">
        <f t="shared" si="34"/>
        <v/>
      </c>
      <c r="BK282" s="52"/>
      <c r="BL282" s="27"/>
    </row>
    <row r="283" spans="1:64" x14ac:dyDescent="0.25">
      <c r="A283" s="27"/>
      <c r="B283" s="27"/>
      <c r="C283" s="27"/>
      <c r="D283" s="27"/>
      <c r="E283" s="53"/>
      <c r="F283" s="28"/>
      <c r="G283" s="27"/>
      <c r="H283" s="52"/>
      <c r="I283" s="28"/>
      <c r="J283" s="27"/>
      <c r="K283" s="28"/>
      <c r="L283" s="28"/>
      <c r="M283" s="28"/>
      <c r="N283" s="52"/>
      <c r="O283" s="18" t="str">
        <f t="shared" si="28"/>
        <v/>
      </c>
      <c r="P283" s="29"/>
      <c r="Q283" s="30"/>
      <c r="R283" s="31"/>
      <c r="S283" s="32"/>
      <c r="T283" s="33"/>
      <c r="U283" s="18" t="str">
        <f t="shared" si="29"/>
        <v/>
      </c>
      <c r="V283" s="28"/>
      <c r="W283" s="51"/>
      <c r="X283" s="52"/>
      <c r="Y283" s="53"/>
      <c r="Z283" s="52"/>
      <c r="AA283" s="53"/>
      <c r="AB283" s="53"/>
      <c r="AC283" s="52"/>
      <c r="AD283" s="53"/>
      <c r="AE283" s="53"/>
      <c r="AF283" s="52"/>
      <c r="AG283" s="53"/>
      <c r="AH283" s="52"/>
      <c r="AI283" s="53"/>
      <c r="AJ283" s="53"/>
      <c r="AK283" s="54"/>
      <c r="AL283" s="52"/>
      <c r="AM283" s="52"/>
      <c r="AN283" s="52"/>
      <c r="AO283" s="52"/>
      <c r="AP283" s="52"/>
      <c r="AQ283" s="55"/>
      <c r="AR283" s="52"/>
      <c r="AS283" s="52"/>
      <c r="AT283" s="52"/>
      <c r="AU283" s="52"/>
      <c r="AV283" s="52"/>
      <c r="AW283" s="56"/>
      <c r="AX283" s="52"/>
      <c r="AY283" s="52"/>
      <c r="AZ283" s="52"/>
      <c r="BA283" s="52"/>
      <c r="BB283" s="52"/>
      <c r="BC283" s="25" t="str">
        <f t="shared" si="30"/>
        <v/>
      </c>
      <c r="BD283" s="25" t="str">
        <f t="shared" si="31"/>
        <v/>
      </c>
      <c r="BE283" s="25" t="str">
        <f t="shared" si="32"/>
        <v/>
      </c>
      <c r="BF283" s="25" t="str">
        <f>IF($U283="","",IFERROR(INDEX(Referències!$F$5:$F$9,MATCH(IF(I283="",$U283,IFERROR(INDEX(Referències!$D$5:$D$9,SUMPRODUCT(MAX((($I$5:$I$504=I283)*($I$5:$I$504&lt;&gt;""))*(IFERROR(MATCH($U$5:$U$504,Referències!$D$5:$D$9,0),0))))),$U283)),Referències!$D$5:$D$9,0)),""))</f>
        <v/>
      </c>
      <c r="BG283" s="25" t="str">
        <f>IF($U283="","",IFERROR(INDEX(Referències!$G$5:$G$9,MATCH(IF(I283="",$U283,IFERROR(INDEX(Referències!$D$5:$D$9,SUMPRODUCT(MAX((($I$5:$I$504=I283)*($I$5:$I$504&lt;&gt;""))*(IFERROR(MATCH($U$5:$U$504,Referències!$D$5:$D$9,0),0))))),$U283)),Referències!$D$5:$D$9,0)),""))</f>
        <v/>
      </c>
      <c r="BH283" s="25" t="str">
        <f>IF($U283="","",IFERROR(INDEX(Referències!$H$5:$H$9,MATCH(IF(I283="",$U283,IFERROR(INDEX(Referències!$D$5:$D$9,SUMPRODUCT(MAX((($I$5:$I$504=I283)*($I$5:$I$504&lt;&gt;""))*(IFERROR(MATCH($U$5:$U$504,Referències!$D$5:$D$9,0),0))))),$U283)),Referències!$D$5:$D$9,0)),""))</f>
        <v/>
      </c>
      <c r="BI283" s="18" t="str">
        <f t="shared" si="33"/>
        <v/>
      </c>
      <c r="BJ283" s="26" t="str">
        <f t="shared" si="34"/>
        <v/>
      </c>
      <c r="BK283" s="52"/>
      <c r="BL283" s="27"/>
    </row>
    <row r="284" spans="1:64" x14ac:dyDescent="0.25">
      <c r="A284" s="27"/>
      <c r="B284" s="27"/>
      <c r="C284" s="27"/>
      <c r="D284" s="27"/>
      <c r="E284" s="53"/>
      <c r="F284" s="28"/>
      <c r="G284" s="27"/>
      <c r="H284" s="52"/>
      <c r="I284" s="28"/>
      <c r="J284" s="27"/>
      <c r="K284" s="28"/>
      <c r="L284" s="28"/>
      <c r="M284" s="28"/>
      <c r="N284" s="52"/>
      <c r="O284" s="18" t="str">
        <f t="shared" si="28"/>
        <v/>
      </c>
      <c r="P284" s="29"/>
      <c r="Q284" s="30"/>
      <c r="R284" s="31"/>
      <c r="S284" s="32"/>
      <c r="T284" s="33"/>
      <c r="U284" s="18" t="str">
        <f t="shared" si="29"/>
        <v/>
      </c>
      <c r="V284" s="28"/>
      <c r="W284" s="51"/>
      <c r="X284" s="52"/>
      <c r="Y284" s="53"/>
      <c r="Z284" s="52"/>
      <c r="AA284" s="53"/>
      <c r="AB284" s="53"/>
      <c r="AC284" s="52"/>
      <c r="AD284" s="53"/>
      <c r="AE284" s="53"/>
      <c r="AF284" s="52"/>
      <c r="AG284" s="53"/>
      <c r="AH284" s="52"/>
      <c r="AI284" s="53"/>
      <c r="AJ284" s="53"/>
      <c r="AK284" s="54"/>
      <c r="AL284" s="52"/>
      <c r="AM284" s="52"/>
      <c r="AN284" s="52"/>
      <c r="AO284" s="52"/>
      <c r="AP284" s="52"/>
      <c r="AQ284" s="55"/>
      <c r="AR284" s="52"/>
      <c r="AS284" s="52"/>
      <c r="AT284" s="52"/>
      <c r="AU284" s="52"/>
      <c r="AV284" s="52"/>
      <c r="AW284" s="56"/>
      <c r="AX284" s="52"/>
      <c r="AY284" s="52"/>
      <c r="AZ284" s="52"/>
      <c r="BA284" s="52"/>
      <c r="BB284" s="52"/>
      <c r="BC284" s="25" t="str">
        <f t="shared" si="30"/>
        <v/>
      </c>
      <c r="BD284" s="25" t="str">
        <f t="shared" si="31"/>
        <v/>
      </c>
      <c r="BE284" s="25" t="str">
        <f t="shared" si="32"/>
        <v/>
      </c>
      <c r="BF284" s="25" t="str">
        <f>IF($U284="","",IFERROR(INDEX(Referències!$F$5:$F$9,MATCH(IF(I284="",$U284,IFERROR(INDEX(Referències!$D$5:$D$9,SUMPRODUCT(MAX((($I$5:$I$504=I284)*($I$5:$I$504&lt;&gt;""))*(IFERROR(MATCH($U$5:$U$504,Referències!$D$5:$D$9,0),0))))),$U284)),Referències!$D$5:$D$9,0)),""))</f>
        <v/>
      </c>
      <c r="BG284" s="25" t="str">
        <f>IF($U284="","",IFERROR(INDEX(Referències!$G$5:$G$9,MATCH(IF(I284="",$U284,IFERROR(INDEX(Referències!$D$5:$D$9,SUMPRODUCT(MAX((($I$5:$I$504=I284)*($I$5:$I$504&lt;&gt;""))*(IFERROR(MATCH($U$5:$U$504,Referències!$D$5:$D$9,0),0))))),$U284)),Referències!$D$5:$D$9,0)),""))</f>
        <v/>
      </c>
      <c r="BH284" s="25" t="str">
        <f>IF($U284="","",IFERROR(INDEX(Referències!$H$5:$H$9,MATCH(IF(I284="",$U284,IFERROR(INDEX(Referències!$D$5:$D$9,SUMPRODUCT(MAX((($I$5:$I$504=I284)*($I$5:$I$504&lt;&gt;""))*(IFERROR(MATCH($U$5:$U$504,Referències!$D$5:$D$9,0),0))))),$U284)),Referències!$D$5:$D$9,0)),""))</f>
        <v/>
      </c>
      <c r="BI284" s="18" t="str">
        <f t="shared" si="33"/>
        <v/>
      </c>
      <c r="BJ284" s="26" t="str">
        <f t="shared" si="34"/>
        <v/>
      </c>
      <c r="BK284" s="52"/>
      <c r="BL284" s="27"/>
    </row>
    <row r="285" spans="1:64" x14ac:dyDescent="0.25">
      <c r="A285" s="27"/>
      <c r="B285" s="27"/>
      <c r="C285" s="27"/>
      <c r="D285" s="27"/>
      <c r="E285" s="53"/>
      <c r="F285" s="28"/>
      <c r="G285" s="27"/>
      <c r="H285" s="52"/>
      <c r="I285" s="28"/>
      <c r="J285" s="27"/>
      <c r="K285" s="28"/>
      <c r="L285" s="28"/>
      <c r="M285" s="28"/>
      <c r="N285" s="52"/>
      <c r="O285" s="18" t="str">
        <f t="shared" si="28"/>
        <v/>
      </c>
      <c r="P285" s="29"/>
      <c r="Q285" s="30"/>
      <c r="R285" s="31"/>
      <c r="S285" s="32"/>
      <c r="T285" s="33"/>
      <c r="U285" s="18" t="str">
        <f t="shared" si="29"/>
        <v/>
      </c>
      <c r="V285" s="28"/>
      <c r="W285" s="51"/>
      <c r="X285" s="52"/>
      <c r="Y285" s="53"/>
      <c r="Z285" s="52"/>
      <c r="AA285" s="53"/>
      <c r="AB285" s="53"/>
      <c r="AC285" s="52"/>
      <c r="AD285" s="53"/>
      <c r="AE285" s="53"/>
      <c r="AF285" s="52"/>
      <c r="AG285" s="53"/>
      <c r="AH285" s="52"/>
      <c r="AI285" s="53"/>
      <c r="AJ285" s="53"/>
      <c r="AK285" s="54"/>
      <c r="AL285" s="52"/>
      <c r="AM285" s="52"/>
      <c r="AN285" s="52"/>
      <c r="AO285" s="52"/>
      <c r="AP285" s="52"/>
      <c r="AQ285" s="55"/>
      <c r="AR285" s="52"/>
      <c r="AS285" s="52"/>
      <c r="AT285" s="52"/>
      <c r="AU285" s="52"/>
      <c r="AV285" s="52"/>
      <c r="AW285" s="56"/>
      <c r="AX285" s="52"/>
      <c r="AY285" s="52"/>
      <c r="AZ285" s="52"/>
      <c r="BA285" s="52"/>
      <c r="BB285" s="52"/>
      <c r="BC285" s="25" t="str">
        <f t="shared" si="30"/>
        <v/>
      </c>
      <c r="BD285" s="25" t="str">
        <f t="shared" si="31"/>
        <v/>
      </c>
      <c r="BE285" s="25" t="str">
        <f t="shared" si="32"/>
        <v/>
      </c>
      <c r="BF285" s="25" t="str">
        <f>IF($U285="","",IFERROR(INDEX(Referències!$F$5:$F$9,MATCH(IF(I285="",$U285,IFERROR(INDEX(Referències!$D$5:$D$9,SUMPRODUCT(MAX((($I$5:$I$504=I285)*($I$5:$I$504&lt;&gt;""))*(IFERROR(MATCH($U$5:$U$504,Referències!$D$5:$D$9,0),0))))),$U285)),Referències!$D$5:$D$9,0)),""))</f>
        <v/>
      </c>
      <c r="BG285" s="25" t="str">
        <f>IF($U285="","",IFERROR(INDEX(Referències!$G$5:$G$9,MATCH(IF(I285="",$U285,IFERROR(INDEX(Referències!$D$5:$D$9,SUMPRODUCT(MAX((($I$5:$I$504=I285)*($I$5:$I$504&lt;&gt;""))*(IFERROR(MATCH($U$5:$U$504,Referències!$D$5:$D$9,0),0))))),$U285)),Referències!$D$5:$D$9,0)),""))</f>
        <v/>
      </c>
      <c r="BH285" s="25" t="str">
        <f>IF($U285="","",IFERROR(INDEX(Referències!$H$5:$H$9,MATCH(IF(I285="",$U285,IFERROR(INDEX(Referències!$D$5:$D$9,SUMPRODUCT(MAX((($I$5:$I$504=I285)*($I$5:$I$504&lt;&gt;""))*(IFERROR(MATCH($U$5:$U$504,Referències!$D$5:$D$9,0),0))))),$U285)),Referències!$D$5:$D$9,0)),""))</f>
        <v/>
      </c>
      <c r="BI285" s="18" t="str">
        <f t="shared" si="33"/>
        <v/>
      </c>
      <c r="BJ285" s="26" t="str">
        <f t="shared" si="34"/>
        <v/>
      </c>
      <c r="BK285" s="52"/>
      <c r="BL285" s="27"/>
    </row>
    <row r="286" spans="1:64" x14ac:dyDescent="0.25">
      <c r="A286" s="27"/>
      <c r="B286" s="27"/>
      <c r="C286" s="27"/>
      <c r="D286" s="27"/>
      <c r="E286" s="53"/>
      <c r="F286" s="28"/>
      <c r="G286" s="27"/>
      <c r="H286" s="52"/>
      <c r="I286" s="28"/>
      <c r="J286" s="27"/>
      <c r="K286" s="28"/>
      <c r="L286" s="28"/>
      <c r="M286" s="28"/>
      <c r="N286" s="52"/>
      <c r="O286" s="18" t="str">
        <f t="shared" si="28"/>
        <v/>
      </c>
      <c r="P286" s="29"/>
      <c r="Q286" s="30"/>
      <c r="R286" s="31"/>
      <c r="S286" s="32"/>
      <c r="T286" s="33"/>
      <c r="U286" s="18" t="str">
        <f t="shared" si="29"/>
        <v/>
      </c>
      <c r="V286" s="28"/>
      <c r="W286" s="51"/>
      <c r="X286" s="52"/>
      <c r="Y286" s="53"/>
      <c r="Z286" s="52"/>
      <c r="AA286" s="53"/>
      <c r="AB286" s="53"/>
      <c r="AC286" s="52"/>
      <c r="AD286" s="53"/>
      <c r="AE286" s="53"/>
      <c r="AF286" s="52"/>
      <c r="AG286" s="53"/>
      <c r="AH286" s="52"/>
      <c r="AI286" s="53"/>
      <c r="AJ286" s="53"/>
      <c r="AK286" s="54"/>
      <c r="AL286" s="52"/>
      <c r="AM286" s="52"/>
      <c r="AN286" s="52"/>
      <c r="AO286" s="52"/>
      <c r="AP286" s="52"/>
      <c r="AQ286" s="55"/>
      <c r="AR286" s="52"/>
      <c r="AS286" s="52"/>
      <c r="AT286" s="52"/>
      <c r="AU286" s="52"/>
      <c r="AV286" s="52"/>
      <c r="AW286" s="56"/>
      <c r="AX286" s="52"/>
      <c r="AY286" s="52"/>
      <c r="AZ286" s="52"/>
      <c r="BA286" s="52"/>
      <c r="BB286" s="52"/>
      <c r="BC286" s="25" t="str">
        <f t="shared" si="30"/>
        <v/>
      </c>
      <c r="BD286" s="25" t="str">
        <f t="shared" si="31"/>
        <v/>
      </c>
      <c r="BE286" s="25" t="str">
        <f t="shared" si="32"/>
        <v/>
      </c>
      <c r="BF286" s="25" t="str">
        <f>IF($U286="","",IFERROR(INDEX(Referències!$F$5:$F$9,MATCH(IF(I286="",$U286,IFERROR(INDEX(Referències!$D$5:$D$9,SUMPRODUCT(MAX((($I$5:$I$504=I286)*($I$5:$I$504&lt;&gt;""))*(IFERROR(MATCH($U$5:$U$504,Referències!$D$5:$D$9,0),0))))),$U286)),Referències!$D$5:$D$9,0)),""))</f>
        <v/>
      </c>
      <c r="BG286" s="25" t="str">
        <f>IF($U286="","",IFERROR(INDEX(Referències!$G$5:$G$9,MATCH(IF(I286="",$U286,IFERROR(INDEX(Referències!$D$5:$D$9,SUMPRODUCT(MAX((($I$5:$I$504=I286)*($I$5:$I$504&lt;&gt;""))*(IFERROR(MATCH($U$5:$U$504,Referències!$D$5:$D$9,0),0))))),$U286)),Referències!$D$5:$D$9,0)),""))</f>
        <v/>
      </c>
      <c r="BH286" s="25" t="str">
        <f>IF($U286="","",IFERROR(INDEX(Referències!$H$5:$H$9,MATCH(IF(I286="",$U286,IFERROR(INDEX(Referències!$D$5:$D$9,SUMPRODUCT(MAX((($I$5:$I$504=I286)*($I$5:$I$504&lt;&gt;""))*(IFERROR(MATCH($U$5:$U$504,Referències!$D$5:$D$9,0),0))))),$U286)),Referències!$D$5:$D$9,0)),""))</f>
        <v/>
      </c>
      <c r="BI286" s="18" t="str">
        <f t="shared" si="33"/>
        <v/>
      </c>
      <c r="BJ286" s="26" t="str">
        <f t="shared" si="34"/>
        <v/>
      </c>
      <c r="BK286" s="52"/>
      <c r="BL286" s="27"/>
    </row>
    <row r="287" spans="1:64" x14ac:dyDescent="0.25">
      <c r="A287" s="27"/>
      <c r="B287" s="27"/>
      <c r="C287" s="27"/>
      <c r="D287" s="27"/>
      <c r="E287" s="53"/>
      <c r="F287" s="28"/>
      <c r="G287" s="27"/>
      <c r="H287" s="52"/>
      <c r="I287" s="28"/>
      <c r="J287" s="27"/>
      <c r="K287" s="28"/>
      <c r="L287" s="28"/>
      <c r="M287" s="28"/>
      <c r="N287" s="52"/>
      <c r="O287" s="18" t="str">
        <f t="shared" si="28"/>
        <v/>
      </c>
      <c r="P287" s="29"/>
      <c r="Q287" s="30"/>
      <c r="R287" s="31"/>
      <c r="S287" s="32"/>
      <c r="T287" s="33"/>
      <c r="U287" s="18" t="str">
        <f t="shared" si="29"/>
        <v/>
      </c>
      <c r="V287" s="28"/>
      <c r="W287" s="51"/>
      <c r="X287" s="52"/>
      <c r="Y287" s="53"/>
      <c r="Z287" s="52"/>
      <c r="AA287" s="53"/>
      <c r="AB287" s="53"/>
      <c r="AC287" s="52"/>
      <c r="AD287" s="53"/>
      <c r="AE287" s="53"/>
      <c r="AF287" s="52"/>
      <c r="AG287" s="53"/>
      <c r="AH287" s="52"/>
      <c r="AI287" s="53"/>
      <c r="AJ287" s="53"/>
      <c r="AK287" s="54"/>
      <c r="AL287" s="52"/>
      <c r="AM287" s="52"/>
      <c r="AN287" s="52"/>
      <c r="AO287" s="52"/>
      <c r="AP287" s="52"/>
      <c r="AQ287" s="55"/>
      <c r="AR287" s="52"/>
      <c r="AS287" s="52"/>
      <c r="AT287" s="52"/>
      <c r="AU287" s="52"/>
      <c r="AV287" s="52"/>
      <c r="AW287" s="56"/>
      <c r="AX287" s="52"/>
      <c r="AY287" s="52"/>
      <c r="AZ287" s="52"/>
      <c r="BA287" s="52"/>
      <c r="BB287" s="52"/>
      <c r="BC287" s="25" t="str">
        <f t="shared" si="30"/>
        <v/>
      </c>
      <c r="BD287" s="25" t="str">
        <f t="shared" si="31"/>
        <v/>
      </c>
      <c r="BE287" s="25" t="str">
        <f t="shared" si="32"/>
        <v/>
      </c>
      <c r="BF287" s="25" t="str">
        <f>IF($U287="","",IFERROR(INDEX(Referències!$F$5:$F$9,MATCH(IF(I287="",$U287,IFERROR(INDEX(Referències!$D$5:$D$9,SUMPRODUCT(MAX((($I$5:$I$504=I287)*($I$5:$I$504&lt;&gt;""))*(IFERROR(MATCH($U$5:$U$504,Referències!$D$5:$D$9,0),0))))),$U287)),Referències!$D$5:$D$9,0)),""))</f>
        <v/>
      </c>
      <c r="BG287" s="25" t="str">
        <f>IF($U287="","",IFERROR(INDEX(Referències!$G$5:$G$9,MATCH(IF(I287="",$U287,IFERROR(INDEX(Referències!$D$5:$D$9,SUMPRODUCT(MAX((($I$5:$I$504=I287)*($I$5:$I$504&lt;&gt;""))*(IFERROR(MATCH($U$5:$U$504,Referències!$D$5:$D$9,0),0))))),$U287)),Referències!$D$5:$D$9,0)),""))</f>
        <v/>
      </c>
      <c r="BH287" s="25" t="str">
        <f>IF($U287="","",IFERROR(INDEX(Referències!$H$5:$H$9,MATCH(IF(I287="",$U287,IFERROR(INDEX(Referències!$D$5:$D$9,SUMPRODUCT(MAX((($I$5:$I$504=I287)*($I$5:$I$504&lt;&gt;""))*(IFERROR(MATCH($U$5:$U$504,Referències!$D$5:$D$9,0),0))))),$U287)),Referències!$D$5:$D$9,0)),""))</f>
        <v/>
      </c>
      <c r="BI287" s="18" t="str">
        <f t="shared" si="33"/>
        <v/>
      </c>
      <c r="BJ287" s="26" t="str">
        <f t="shared" si="34"/>
        <v/>
      </c>
      <c r="BK287" s="52"/>
      <c r="BL287" s="27"/>
    </row>
    <row r="288" spans="1:64" x14ac:dyDescent="0.25">
      <c r="A288" s="27"/>
      <c r="B288" s="27"/>
      <c r="C288" s="27"/>
      <c r="D288" s="27"/>
      <c r="E288" s="53"/>
      <c r="F288" s="28"/>
      <c r="G288" s="27"/>
      <c r="H288" s="52"/>
      <c r="I288" s="28"/>
      <c r="J288" s="27"/>
      <c r="K288" s="28"/>
      <c r="L288" s="28"/>
      <c r="M288" s="28"/>
      <c r="N288" s="52"/>
      <c r="O288" s="18" t="str">
        <f t="shared" si="28"/>
        <v/>
      </c>
      <c r="P288" s="29"/>
      <c r="Q288" s="30"/>
      <c r="R288" s="31"/>
      <c r="S288" s="32"/>
      <c r="T288" s="33"/>
      <c r="U288" s="18" t="str">
        <f t="shared" si="29"/>
        <v/>
      </c>
      <c r="V288" s="28"/>
      <c r="W288" s="51"/>
      <c r="X288" s="52"/>
      <c r="Y288" s="53"/>
      <c r="Z288" s="52"/>
      <c r="AA288" s="53"/>
      <c r="AB288" s="53"/>
      <c r="AC288" s="52"/>
      <c r="AD288" s="53"/>
      <c r="AE288" s="53"/>
      <c r="AF288" s="52"/>
      <c r="AG288" s="53"/>
      <c r="AH288" s="52"/>
      <c r="AI288" s="53"/>
      <c r="AJ288" s="53"/>
      <c r="AK288" s="54"/>
      <c r="AL288" s="52"/>
      <c r="AM288" s="52"/>
      <c r="AN288" s="52"/>
      <c r="AO288" s="52"/>
      <c r="AP288" s="52"/>
      <c r="AQ288" s="55"/>
      <c r="AR288" s="52"/>
      <c r="AS288" s="52"/>
      <c r="AT288" s="52"/>
      <c r="AU288" s="52"/>
      <c r="AV288" s="52"/>
      <c r="AW288" s="56"/>
      <c r="AX288" s="52"/>
      <c r="AY288" s="52"/>
      <c r="AZ288" s="52"/>
      <c r="BA288" s="52"/>
      <c r="BB288" s="52"/>
      <c r="BC288" s="25" t="str">
        <f t="shared" si="30"/>
        <v/>
      </c>
      <c r="BD288" s="25" t="str">
        <f t="shared" si="31"/>
        <v/>
      </c>
      <c r="BE288" s="25" t="str">
        <f t="shared" si="32"/>
        <v/>
      </c>
      <c r="BF288" s="25" t="str">
        <f>IF($U288="","",IFERROR(INDEX(Referències!$F$5:$F$9,MATCH(IF(I288="",$U288,IFERROR(INDEX(Referències!$D$5:$D$9,SUMPRODUCT(MAX((($I$5:$I$504=I288)*($I$5:$I$504&lt;&gt;""))*(IFERROR(MATCH($U$5:$U$504,Referències!$D$5:$D$9,0),0))))),$U288)),Referències!$D$5:$D$9,0)),""))</f>
        <v/>
      </c>
      <c r="BG288" s="25" t="str">
        <f>IF($U288="","",IFERROR(INDEX(Referències!$G$5:$G$9,MATCH(IF(I288="",$U288,IFERROR(INDEX(Referències!$D$5:$D$9,SUMPRODUCT(MAX((($I$5:$I$504=I288)*($I$5:$I$504&lt;&gt;""))*(IFERROR(MATCH($U$5:$U$504,Referències!$D$5:$D$9,0),0))))),$U288)),Referències!$D$5:$D$9,0)),""))</f>
        <v/>
      </c>
      <c r="BH288" s="25" t="str">
        <f>IF($U288="","",IFERROR(INDEX(Referències!$H$5:$H$9,MATCH(IF(I288="",$U288,IFERROR(INDEX(Referències!$D$5:$D$9,SUMPRODUCT(MAX((($I$5:$I$504=I288)*($I$5:$I$504&lt;&gt;""))*(IFERROR(MATCH($U$5:$U$504,Referències!$D$5:$D$9,0),0))))),$U288)),Referències!$D$5:$D$9,0)),""))</f>
        <v/>
      </c>
      <c r="BI288" s="18" t="str">
        <f t="shared" si="33"/>
        <v/>
      </c>
      <c r="BJ288" s="26" t="str">
        <f t="shared" si="34"/>
        <v/>
      </c>
      <c r="BK288" s="52"/>
      <c r="BL288" s="27"/>
    </row>
    <row r="289" spans="1:64" x14ac:dyDescent="0.25">
      <c r="A289" s="27"/>
      <c r="B289" s="27"/>
      <c r="C289" s="27"/>
      <c r="D289" s="27"/>
      <c r="E289" s="53"/>
      <c r="F289" s="28"/>
      <c r="G289" s="27"/>
      <c r="H289" s="52"/>
      <c r="I289" s="28"/>
      <c r="J289" s="27"/>
      <c r="K289" s="28"/>
      <c r="L289" s="28"/>
      <c r="M289" s="28"/>
      <c r="N289" s="52"/>
      <c r="O289" s="18" t="str">
        <f t="shared" si="28"/>
        <v/>
      </c>
      <c r="P289" s="29"/>
      <c r="Q289" s="30"/>
      <c r="R289" s="31"/>
      <c r="S289" s="32"/>
      <c r="T289" s="33"/>
      <c r="U289" s="18" t="str">
        <f t="shared" si="29"/>
        <v/>
      </c>
      <c r="V289" s="28"/>
      <c r="W289" s="51"/>
      <c r="X289" s="52"/>
      <c r="Y289" s="53"/>
      <c r="Z289" s="52"/>
      <c r="AA289" s="53"/>
      <c r="AB289" s="53"/>
      <c r="AC289" s="52"/>
      <c r="AD289" s="53"/>
      <c r="AE289" s="53"/>
      <c r="AF289" s="52"/>
      <c r="AG289" s="53"/>
      <c r="AH289" s="52"/>
      <c r="AI289" s="53"/>
      <c r="AJ289" s="53"/>
      <c r="AK289" s="54"/>
      <c r="AL289" s="52"/>
      <c r="AM289" s="52"/>
      <c r="AN289" s="52"/>
      <c r="AO289" s="52"/>
      <c r="AP289" s="52"/>
      <c r="AQ289" s="55"/>
      <c r="AR289" s="52"/>
      <c r="AS289" s="52"/>
      <c r="AT289" s="52"/>
      <c r="AU289" s="52"/>
      <c r="AV289" s="52"/>
      <c r="AW289" s="56"/>
      <c r="AX289" s="52"/>
      <c r="AY289" s="52"/>
      <c r="AZ289" s="52"/>
      <c r="BA289" s="52"/>
      <c r="BB289" s="52"/>
      <c r="BC289" s="25" t="str">
        <f t="shared" si="30"/>
        <v/>
      </c>
      <c r="BD289" s="25" t="str">
        <f t="shared" si="31"/>
        <v/>
      </c>
      <c r="BE289" s="25" t="str">
        <f t="shared" si="32"/>
        <v/>
      </c>
      <c r="BF289" s="25" t="str">
        <f>IF($U289="","",IFERROR(INDEX(Referències!$F$5:$F$9,MATCH(IF(I289="",$U289,IFERROR(INDEX(Referències!$D$5:$D$9,SUMPRODUCT(MAX((($I$5:$I$504=I289)*($I$5:$I$504&lt;&gt;""))*(IFERROR(MATCH($U$5:$U$504,Referències!$D$5:$D$9,0),0))))),$U289)),Referències!$D$5:$D$9,0)),""))</f>
        <v/>
      </c>
      <c r="BG289" s="25" t="str">
        <f>IF($U289="","",IFERROR(INDEX(Referències!$G$5:$G$9,MATCH(IF(I289="",$U289,IFERROR(INDEX(Referències!$D$5:$D$9,SUMPRODUCT(MAX((($I$5:$I$504=I289)*($I$5:$I$504&lt;&gt;""))*(IFERROR(MATCH($U$5:$U$504,Referències!$D$5:$D$9,0),0))))),$U289)),Referències!$D$5:$D$9,0)),""))</f>
        <v/>
      </c>
      <c r="BH289" s="25" t="str">
        <f>IF($U289="","",IFERROR(INDEX(Referències!$H$5:$H$9,MATCH(IF(I289="",$U289,IFERROR(INDEX(Referències!$D$5:$D$9,SUMPRODUCT(MAX((($I$5:$I$504=I289)*($I$5:$I$504&lt;&gt;""))*(IFERROR(MATCH($U$5:$U$504,Referències!$D$5:$D$9,0),0))))),$U289)),Referències!$D$5:$D$9,0)),""))</f>
        <v/>
      </c>
      <c r="BI289" s="18" t="str">
        <f t="shared" si="33"/>
        <v/>
      </c>
      <c r="BJ289" s="26" t="str">
        <f t="shared" si="34"/>
        <v/>
      </c>
      <c r="BK289" s="52"/>
      <c r="BL289" s="27"/>
    </row>
    <row r="290" spans="1:64" x14ac:dyDescent="0.25">
      <c r="A290" s="27"/>
      <c r="B290" s="27"/>
      <c r="C290" s="27"/>
      <c r="D290" s="27"/>
      <c r="E290" s="53"/>
      <c r="F290" s="28"/>
      <c r="G290" s="27"/>
      <c r="H290" s="52"/>
      <c r="I290" s="28"/>
      <c r="J290" s="27"/>
      <c r="K290" s="28"/>
      <c r="L290" s="28"/>
      <c r="M290" s="28"/>
      <c r="N290" s="52"/>
      <c r="O290" s="18" t="str">
        <f t="shared" si="28"/>
        <v/>
      </c>
      <c r="P290" s="29"/>
      <c r="Q290" s="30"/>
      <c r="R290" s="31"/>
      <c r="S290" s="32"/>
      <c r="T290" s="33"/>
      <c r="U290" s="18" t="str">
        <f t="shared" si="29"/>
        <v/>
      </c>
      <c r="V290" s="28"/>
      <c r="W290" s="51"/>
      <c r="X290" s="52"/>
      <c r="Y290" s="53"/>
      <c r="Z290" s="52"/>
      <c r="AA290" s="53"/>
      <c r="AB290" s="53"/>
      <c r="AC290" s="52"/>
      <c r="AD290" s="53"/>
      <c r="AE290" s="53"/>
      <c r="AF290" s="52"/>
      <c r="AG290" s="53"/>
      <c r="AH290" s="52"/>
      <c r="AI290" s="53"/>
      <c r="AJ290" s="53"/>
      <c r="AK290" s="54"/>
      <c r="AL290" s="52"/>
      <c r="AM290" s="52"/>
      <c r="AN290" s="52"/>
      <c r="AO290" s="52"/>
      <c r="AP290" s="52"/>
      <c r="AQ290" s="55"/>
      <c r="AR290" s="52"/>
      <c r="AS290" s="52"/>
      <c r="AT290" s="52"/>
      <c r="AU290" s="52"/>
      <c r="AV290" s="52"/>
      <c r="AW290" s="56"/>
      <c r="AX290" s="52"/>
      <c r="AY290" s="52"/>
      <c r="AZ290" s="52"/>
      <c r="BA290" s="52"/>
      <c r="BB290" s="52"/>
      <c r="BC290" s="25" t="str">
        <f t="shared" si="30"/>
        <v/>
      </c>
      <c r="BD290" s="25" t="str">
        <f t="shared" si="31"/>
        <v/>
      </c>
      <c r="BE290" s="25" t="str">
        <f t="shared" si="32"/>
        <v/>
      </c>
      <c r="BF290" s="25" t="str">
        <f>IF($U290="","",IFERROR(INDEX(Referències!$F$5:$F$9,MATCH(IF(I290="",$U290,IFERROR(INDEX(Referències!$D$5:$D$9,SUMPRODUCT(MAX((($I$5:$I$504=I290)*($I$5:$I$504&lt;&gt;""))*(IFERROR(MATCH($U$5:$U$504,Referències!$D$5:$D$9,0),0))))),$U290)),Referències!$D$5:$D$9,0)),""))</f>
        <v/>
      </c>
      <c r="BG290" s="25" t="str">
        <f>IF($U290="","",IFERROR(INDEX(Referències!$G$5:$G$9,MATCH(IF(I290="",$U290,IFERROR(INDEX(Referències!$D$5:$D$9,SUMPRODUCT(MAX((($I$5:$I$504=I290)*($I$5:$I$504&lt;&gt;""))*(IFERROR(MATCH($U$5:$U$504,Referències!$D$5:$D$9,0),0))))),$U290)),Referències!$D$5:$D$9,0)),""))</f>
        <v/>
      </c>
      <c r="BH290" s="25" t="str">
        <f>IF($U290="","",IFERROR(INDEX(Referències!$H$5:$H$9,MATCH(IF(I290="",$U290,IFERROR(INDEX(Referències!$D$5:$D$9,SUMPRODUCT(MAX((($I$5:$I$504=I290)*($I$5:$I$504&lt;&gt;""))*(IFERROR(MATCH($U$5:$U$504,Referències!$D$5:$D$9,0),0))))),$U290)),Referències!$D$5:$D$9,0)),""))</f>
        <v/>
      </c>
      <c r="BI290" s="18" t="str">
        <f t="shared" si="33"/>
        <v/>
      </c>
      <c r="BJ290" s="26" t="str">
        <f t="shared" si="34"/>
        <v/>
      </c>
      <c r="BK290" s="52"/>
      <c r="BL290" s="27"/>
    </row>
    <row r="291" spans="1:64" x14ac:dyDescent="0.25">
      <c r="A291" s="27"/>
      <c r="B291" s="27"/>
      <c r="C291" s="27"/>
      <c r="D291" s="27"/>
      <c r="E291" s="53"/>
      <c r="F291" s="28"/>
      <c r="G291" s="27"/>
      <c r="H291" s="52"/>
      <c r="I291" s="28"/>
      <c r="J291" s="27"/>
      <c r="K291" s="28"/>
      <c r="L291" s="28"/>
      <c r="M291" s="28"/>
      <c r="N291" s="52"/>
      <c r="O291" s="18" t="str">
        <f t="shared" si="28"/>
        <v/>
      </c>
      <c r="P291" s="29"/>
      <c r="Q291" s="30"/>
      <c r="R291" s="31"/>
      <c r="S291" s="32"/>
      <c r="T291" s="33"/>
      <c r="U291" s="18" t="str">
        <f t="shared" si="29"/>
        <v/>
      </c>
      <c r="V291" s="28"/>
      <c r="W291" s="51"/>
      <c r="X291" s="52"/>
      <c r="Y291" s="53"/>
      <c r="Z291" s="52"/>
      <c r="AA291" s="53"/>
      <c r="AB291" s="53"/>
      <c r="AC291" s="52"/>
      <c r="AD291" s="53"/>
      <c r="AE291" s="53"/>
      <c r="AF291" s="52"/>
      <c r="AG291" s="53"/>
      <c r="AH291" s="52"/>
      <c r="AI291" s="53"/>
      <c r="AJ291" s="53"/>
      <c r="AK291" s="54"/>
      <c r="AL291" s="52"/>
      <c r="AM291" s="52"/>
      <c r="AN291" s="52"/>
      <c r="AO291" s="52"/>
      <c r="AP291" s="52"/>
      <c r="AQ291" s="55"/>
      <c r="AR291" s="52"/>
      <c r="AS291" s="52"/>
      <c r="AT291" s="52"/>
      <c r="AU291" s="52"/>
      <c r="AV291" s="52"/>
      <c r="AW291" s="56"/>
      <c r="AX291" s="52"/>
      <c r="AY291" s="52"/>
      <c r="AZ291" s="52"/>
      <c r="BA291" s="52"/>
      <c r="BB291" s="52"/>
      <c r="BC291" s="25" t="str">
        <f t="shared" si="30"/>
        <v/>
      </c>
      <c r="BD291" s="25" t="str">
        <f t="shared" si="31"/>
        <v/>
      </c>
      <c r="BE291" s="25" t="str">
        <f t="shared" si="32"/>
        <v/>
      </c>
      <c r="BF291" s="25" t="str">
        <f>IF($U291="","",IFERROR(INDEX(Referències!$F$5:$F$9,MATCH(IF(I291="",$U291,IFERROR(INDEX(Referències!$D$5:$D$9,SUMPRODUCT(MAX((($I$5:$I$504=I291)*($I$5:$I$504&lt;&gt;""))*(IFERROR(MATCH($U$5:$U$504,Referències!$D$5:$D$9,0),0))))),$U291)),Referències!$D$5:$D$9,0)),""))</f>
        <v/>
      </c>
      <c r="BG291" s="25" t="str">
        <f>IF($U291="","",IFERROR(INDEX(Referències!$G$5:$G$9,MATCH(IF(I291="",$U291,IFERROR(INDEX(Referències!$D$5:$D$9,SUMPRODUCT(MAX((($I$5:$I$504=I291)*($I$5:$I$504&lt;&gt;""))*(IFERROR(MATCH($U$5:$U$504,Referències!$D$5:$D$9,0),0))))),$U291)),Referències!$D$5:$D$9,0)),""))</f>
        <v/>
      </c>
      <c r="BH291" s="25" t="str">
        <f>IF($U291="","",IFERROR(INDEX(Referències!$H$5:$H$9,MATCH(IF(I291="",$U291,IFERROR(INDEX(Referències!$D$5:$D$9,SUMPRODUCT(MAX((($I$5:$I$504=I291)*($I$5:$I$504&lt;&gt;""))*(IFERROR(MATCH($U$5:$U$504,Referències!$D$5:$D$9,0),0))))),$U291)),Referències!$D$5:$D$9,0)),""))</f>
        <v/>
      </c>
      <c r="BI291" s="18" t="str">
        <f t="shared" si="33"/>
        <v/>
      </c>
      <c r="BJ291" s="26" t="str">
        <f t="shared" si="34"/>
        <v/>
      </c>
      <c r="BK291" s="52"/>
      <c r="BL291" s="27"/>
    </row>
    <row r="292" spans="1:64" x14ac:dyDescent="0.25">
      <c r="A292" s="27"/>
      <c r="B292" s="27"/>
      <c r="C292" s="27"/>
      <c r="D292" s="27"/>
      <c r="E292" s="53"/>
      <c r="F292" s="28"/>
      <c r="G292" s="27"/>
      <c r="H292" s="52"/>
      <c r="I292" s="28"/>
      <c r="J292" s="27"/>
      <c r="K292" s="28"/>
      <c r="L292" s="28"/>
      <c r="M292" s="28"/>
      <c r="N292" s="52"/>
      <c r="O292" s="18" t="str">
        <f t="shared" si="28"/>
        <v/>
      </c>
      <c r="P292" s="29"/>
      <c r="Q292" s="30"/>
      <c r="R292" s="31"/>
      <c r="S292" s="32"/>
      <c r="T292" s="33"/>
      <c r="U292" s="18" t="str">
        <f t="shared" si="29"/>
        <v/>
      </c>
      <c r="V292" s="28"/>
      <c r="W292" s="51"/>
      <c r="X292" s="52"/>
      <c r="Y292" s="53"/>
      <c r="Z292" s="52"/>
      <c r="AA292" s="53"/>
      <c r="AB292" s="53"/>
      <c r="AC292" s="52"/>
      <c r="AD292" s="53"/>
      <c r="AE292" s="53"/>
      <c r="AF292" s="52"/>
      <c r="AG292" s="53"/>
      <c r="AH292" s="52"/>
      <c r="AI292" s="53"/>
      <c r="AJ292" s="53"/>
      <c r="AK292" s="54"/>
      <c r="AL292" s="52"/>
      <c r="AM292" s="52"/>
      <c r="AN292" s="52"/>
      <c r="AO292" s="52"/>
      <c r="AP292" s="52"/>
      <c r="AQ292" s="55"/>
      <c r="AR292" s="52"/>
      <c r="AS292" s="52"/>
      <c r="AT292" s="52"/>
      <c r="AU292" s="52"/>
      <c r="AV292" s="52"/>
      <c r="AW292" s="56"/>
      <c r="AX292" s="52"/>
      <c r="AY292" s="52"/>
      <c r="AZ292" s="52"/>
      <c r="BA292" s="52"/>
      <c r="BB292" s="52"/>
      <c r="BC292" s="25" t="str">
        <f t="shared" si="30"/>
        <v/>
      </c>
      <c r="BD292" s="25" t="str">
        <f t="shared" si="31"/>
        <v/>
      </c>
      <c r="BE292" s="25" t="str">
        <f t="shared" si="32"/>
        <v/>
      </c>
      <c r="BF292" s="25" t="str">
        <f>IF($U292="","",IFERROR(INDEX(Referències!$F$5:$F$9,MATCH(IF(I292="",$U292,IFERROR(INDEX(Referències!$D$5:$D$9,SUMPRODUCT(MAX((($I$5:$I$504=I292)*($I$5:$I$504&lt;&gt;""))*(IFERROR(MATCH($U$5:$U$504,Referències!$D$5:$D$9,0),0))))),$U292)),Referències!$D$5:$D$9,0)),""))</f>
        <v/>
      </c>
      <c r="BG292" s="25" t="str">
        <f>IF($U292="","",IFERROR(INDEX(Referències!$G$5:$G$9,MATCH(IF(I292="",$U292,IFERROR(INDEX(Referències!$D$5:$D$9,SUMPRODUCT(MAX((($I$5:$I$504=I292)*($I$5:$I$504&lt;&gt;""))*(IFERROR(MATCH($U$5:$U$504,Referències!$D$5:$D$9,0),0))))),$U292)),Referències!$D$5:$D$9,0)),""))</f>
        <v/>
      </c>
      <c r="BH292" s="25" t="str">
        <f>IF($U292="","",IFERROR(INDEX(Referències!$H$5:$H$9,MATCH(IF(I292="",$U292,IFERROR(INDEX(Referències!$D$5:$D$9,SUMPRODUCT(MAX((($I$5:$I$504=I292)*($I$5:$I$504&lt;&gt;""))*(IFERROR(MATCH($U$5:$U$504,Referències!$D$5:$D$9,0),0))))),$U292)),Referències!$D$5:$D$9,0)),""))</f>
        <v/>
      </c>
      <c r="BI292" s="18" t="str">
        <f t="shared" si="33"/>
        <v/>
      </c>
      <c r="BJ292" s="26" t="str">
        <f t="shared" si="34"/>
        <v/>
      </c>
      <c r="BK292" s="52"/>
      <c r="BL292" s="27"/>
    </row>
    <row r="293" spans="1:64" x14ac:dyDescent="0.25">
      <c r="A293" s="27"/>
      <c r="B293" s="27"/>
      <c r="C293" s="27"/>
      <c r="D293" s="27"/>
      <c r="E293" s="53"/>
      <c r="F293" s="28"/>
      <c r="G293" s="27"/>
      <c r="H293" s="52"/>
      <c r="I293" s="28"/>
      <c r="J293" s="27"/>
      <c r="K293" s="28"/>
      <c r="L293" s="28"/>
      <c r="M293" s="28"/>
      <c r="N293" s="52"/>
      <c r="O293" s="18" t="str">
        <f t="shared" si="28"/>
        <v/>
      </c>
      <c r="P293" s="29"/>
      <c r="Q293" s="30"/>
      <c r="R293" s="31"/>
      <c r="S293" s="32"/>
      <c r="T293" s="33"/>
      <c r="U293" s="18" t="str">
        <f t="shared" si="29"/>
        <v/>
      </c>
      <c r="V293" s="28"/>
      <c r="W293" s="51"/>
      <c r="X293" s="52"/>
      <c r="Y293" s="53"/>
      <c r="Z293" s="52"/>
      <c r="AA293" s="53"/>
      <c r="AB293" s="53"/>
      <c r="AC293" s="52"/>
      <c r="AD293" s="53"/>
      <c r="AE293" s="53"/>
      <c r="AF293" s="52"/>
      <c r="AG293" s="53"/>
      <c r="AH293" s="52"/>
      <c r="AI293" s="53"/>
      <c r="AJ293" s="53"/>
      <c r="AK293" s="54"/>
      <c r="AL293" s="52"/>
      <c r="AM293" s="52"/>
      <c r="AN293" s="52"/>
      <c r="AO293" s="52"/>
      <c r="AP293" s="52"/>
      <c r="AQ293" s="55"/>
      <c r="AR293" s="52"/>
      <c r="AS293" s="52"/>
      <c r="AT293" s="52"/>
      <c r="AU293" s="52"/>
      <c r="AV293" s="52"/>
      <c r="AW293" s="56"/>
      <c r="AX293" s="52"/>
      <c r="AY293" s="52"/>
      <c r="AZ293" s="52"/>
      <c r="BA293" s="52"/>
      <c r="BB293" s="52"/>
      <c r="BC293" s="25" t="str">
        <f t="shared" si="30"/>
        <v/>
      </c>
      <c r="BD293" s="25" t="str">
        <f t="shared" si="31"/>
        <v/>
      </c>
      <c r="BE293" s="25" t="str">
        <f t="shared" si="32"/>
        <v/>
      </c>
      <c r="BF293" s="25" t="str">
        <f>IF($U293="","",IFERROR(INDEX(Referències!$F$5:$F$9,MATCH(IF(I293="",$U293,IFERROR(INDEX(Referències!$D$5:$D$9,SUMPRODUCT(MAX((($I$5:$I$504=I293)*($I$5:$I$504&lt;&gt;""))*(IFERROR(MATCH($U$5:$U$504,Referències!$D$5:$D$9,0),0))))),$U293)),Referències!$D$5:$D$9,0)),""))</f>
        <v/>
      </c>
      <c r="BG293" s="25" t="str">
        <f>IF($U293="","",IFERROR(INDEX(Referències!$G$5:$G$9,MATCH(IF(I293="",$U293,IFERROR(INDEX(Referències!$D$5:$D$9,SUMPRODUCT(MAX((($I$5:$I$504=I293)*($I$5:$I$504&lt;&gt;""))*(IFERROR(MATCH($U$5:$U$504,Referències!$D$5:$D$9,0),0))))),$U293)),Referències!$D$5:$D$9,0)),""))</f>
        <v/>
      </c>
      <c r="BH293" s="25" t="str">
        <f>IF($U293="","",IFERROR(INDEX(Referències!$H$5:$H$9,MATCH(IF(I293="",$U293,IFERROR(INDEX(Referències!$D$5:$D$9,SUMPRODUCT(MAX((($I$5:$I$504=I293)*($I$5:$I$504&lt;&gt;""))*(IFERROR(MATCH($U$5:$U$504,Referències!$D$5:$D$9,0),0))))),$U293)),Referències!$D$5:$D$9,0)),""))</f>
        <v/>
      </c>
      <c r="BI293" s="18" t="str">
        <f t="shared" si="33"/>
        <v/>
      </c>
      <c r="BJ293" s="26" t="str">
        <f t="shared" si="34"/>
        <v/>
      </c>
      <c r="BK293" s="52"/>
      <c r="BL293" s="27"/>
    </row>
    <row r="294" spans="1:64" x14ac:dyDescent="0.25">
      <c r="A294" s="27"/>
      <c r="B294" s="27"/>
      <c r="C294" s="27"/>
      <c r="D294" s="27"/>
      <c r="E294" s="53"/>
      <c r="F294" s="28"/>
      <c r="G294" s="27"/>
      <c r="H294" s="52"/>
      <c r="I294" s="28"/>
      <c r="J294" s="27"/>
      <c r="K294" s="28"/>
      <c r="L294" s="28"/>
      <c r="M294" s="28"/>
      <c r="N294" s="52"/>
      <c r="O294" s="18" t="str">
        <f t="shared" si="28"/>
        <v/>
      </c>
      <c r="P294" s="29"/>
      <c r="Q294" s="30"/>
      <c r="R294" s="31"/>
      <c r="S294" s="32"/>
      <c r="T294" s="33"/>
      <c r="U294" s="18" t="str">
        <f t="shared" si="29"/>
        <v/>
      </c>
      <c r="V294" s="28"/>
      <c r="W294" s="51"/>
      <c r="X294" s="52"/>
      <c r="Y294" s="53"/>
      <c r="Z294" s="52"/>
      <c r="AA294" s="53"/>
      <c r="AB294" s="53"/>
      <c r="AC294" s="52"/>
      <c r="AD294" s="53"/>
      <c r="AE294" s="53"/>
      <c r="AF294" s="52"/>
      <c r="AG294" s="53"/>
      <c r="AH294" s="52"/>
      <c r="AI294" s="53"/>
      <c r="AJ294" s="53"/>
      <c r="AK294" s="54"/>
      <c r="AL294" s="52"/>
      <c r="AM294" s="52"/>
      <c r="AN294" s="52"/>
      <c r="AO294" s="52"/>
      <c r="AP294" s="52"/>
      <c r="AQ294" s="55"/>
      <c r="AR294" s="52"/>
      <c r="AS294" s="52"/>
      <c r="AT294" s="52"/>
      <c r="AU294" s="52"/>
      <c r="AV294" s="52"/>
      <c r="AW294" s="56"/>
      <c r="AX294" s="52"/>
      <c r="AY294" s="52"/>
      <c r="AZ294" s="52"/>
      <c r="BA294" s="52"/>
      <c r="BB294" s="52"/>
      <c r="BC294" s="25" t="str">
        <f t="shared" si="30"/>
        <v/>
      </c>
      <c r="BD294" s="25" t="str">
        <f t="shared" si="31"/>
        <v/>
      </c>
      <c r="BE294" s="25" t="str">
        <f t="shared" si="32"/>
        <v/>
      </c>
      <c r="BF294" s="25" t="str">
        <f>IF($U294="","",IFERROR(INDEX(Referències!$F$5:$F$9,MATCH(IF(I294="",$U294,IFERROR(INDEX(Referències!$D$5:$D$9,SUMPRODUCT(MAX((($I$5:$I$504=I294)*($I$5:$I$504&lt;&gt;""))*(IFERROR(MATCH($U$5:$U$504,Referències!$D$5:$D$9,0),0))))),$U294)),Referències!$D$5:$D$9,0)),""))</f>
        <v/>
      </c>
      <c r="BG294" s="25" t="str">
        <f>IF($U294="","",IFERROR(INDEX(Referències!$G$5:$G$9,MATCH(IF(I294="",$U294,IFERROR(INDEX(Referències!$D$5:$D$9,SUMPRODUCT(MAX((($I$5:$I$504=I294)*($I$5:$I$504&lt;&gt;""))*(IFERROR(MATCH($U$5:$U$504,Referències!$D$5:$D$9,0),0))))),$U294)),Referències!$D$5:$D$9,0)),""))</f>
        <v/>
      </c>
      <c r="BH294" s="25" t="str">
        <f>IF($U294="","",IFERROR(INDEX(Referències!$H$5:$H$9,MATCH(IF(I294="",$U294,IFERROR(INDEX(Referències!$D$5:$D$9,SUMPRODUCT(MAX((($I$5:$I$504=I294)*($I$5:$I$504&lt;&gt;""))*(IFERROR(MATCH($U$5:$U$504,Referències!$D$5:$D$9,0),0))))),$U294)),Referències!$D$5:$D$9,0)),""))</f>
        <v/>
      </c>
      <c r="BI294" s="18" t="str">
        <f t="shared" si="33"/>
        <v/>
      </c>
      <c r="BJ294" s="26" t="str">
        <f t="shared" si="34"/>
        <v/>
      </c>
      <c r="BK294" s="52"/>
      <c r="BL294" s="27"/>
    </row>
    <row r="295" spans="1:64" x14ac:dyDescent="0.25">
      <c r="A295" s="27"/>
      <c r="B295" s="27"/>
      <c r="C295" s="27"/>
      <c r="D295" s="27"/>
      <c r="E295" s="53"/>
      <c r="F295" s="28"/>
      <c r="G295" s="27"/>
      <c r="H295" s="52"/>
      <c r="I295" s="28"/>
      <c r="J295" s="27"/>
      <c r="K295" s="28"/>
      <c r="L295" s="28"/>
      <c r="M295" s="28"/>
      <c r="N295" s="52"/>
      <c r="O295" s="18" t="str">
        <f t="shared" si="28"/>
        <v/>
      </c>
      <c r="P295" s="29"/>
      <c r="Q295" s="30"/>
      <c r="R295" s="31"/>
      <c r="S295" s="32"/>
      <c r="T295" s="33"/>
      <c r="U295" s="18" t="str">
        <f t="shared" si="29"/>
        <v/>
      </c>
      <c r="V295" s="28"/>
      <c r="W295" s="51"/>
      <c r="X295" s="52"/>
      <c r="Y295" s="53"/>
      <c r="Z295" s="52"/>
      <c r="AA295" s="53"/>
      <c r="AB295" s="53"/>
      <c r="AC295" s="52"/>
      <c r="AD295" s="53"/>
      <c r="AE295" s="53"/>
      <c r="AF295" s="52"/>
      <c r="AG295" s="53"/>
      <c r="AH295" s="52"/>
      <c r="AI295" s="53"/>
      <c r="AJ295" s="53"/>
      <c r="AK295" s="54"/>
      <c r="AL295" s="52"/>
      <c r="AM295" s="52"/>
      <c r="AN295" s="52"/>
      <c r="AO295" s="52"/>
      <c r="AP295" s="52"/>
      <c r="AQ295" s="55"/>
      <c r="AR295" s="52"/>
      <c r="AS295" s="52"/>
      <c r="AT295" s="52"/>
      <c r="AU295" s="52"/>
      <c r="AV295" s="52"/>
      <c r="AW295" s="56"/>
      <c r="AX295" s="52"/>
      <c r="AY295" s="52"/>
      <c r="AZ295" s="52"/>
      <c r="BA295" s="52"/>
      <c r="BB295" s="52"/>
      <c r="BC295" s="25" t="str">
        <f t="shared" si="30"/>
        <v/>
      </c>
      <c r="BD295" s="25" t="str">
        <f t="shared" si="31"/>
        <v/>
      </c>
      <c r="BE295" s="25" t="str">
        <f t="shared" si="32"/>
        <v/>
      </c>
      <c r="BF295" s="25" t="str">
        <f>IF($U295="","",IFERROR(INDEX(Referències!$F$5:$F$9,MATCH(IF(I295="",$U295,IFERROR(INDEX(Referències!$D$5:$D$9,SUMPRODUCT(MAX((($I$5:$I$504=I295)*($I$5:$I$504&lt;&gt;""))*(IFERROR(MATCH($U$5:$U$504,Referències!$D$5:$D$9,0),0))))),$U295)),Referències!$D$5:$D$9,0)),""))</f>
        <v/>
      </c>
      <c r="BG295" s="25" t="str">
        <f>IF($U295="","",IFERROR(INDEX(Referències!$G$5:$G$9,MATCH(IF(I295="",$U295,IFERROR(INDEX(Referències!$D$5:$D$9,SUMPRODUCT(MAX((($I$5:$I$504=I295)*($I$5:$I$504&lt;&gt;""))*(IFERROR(MATCH($U$5:$U$504,Referències!$D$5:$D$9,0),0))))),$U295)),Referències!$D$5:$D$9,0)),""))</f>
        <v/>
      </c>
      <c r="BH295" s="25" t="str">
        <f>IF($U295="","",IFERROR(INDEX(Referències!$H$5:$H$9,MATCH(IF(I295="",$U295,IFERROR(INDEX(Referències!$D$5:$D$9,SUMPRODUCT(MAX((($I$5:$I$504=I295)*($I$5:$I$504&lt;&gt;""))*(IFERROR(MATCH($U$5:$U$504,Referències!$D$5:$D$9,0),0))))),$U295)),Referències!$D$5:$D$9,0)),""))</f>
        <v/>
      </c>
      <c r="BI295" s="18" t="str">
        <f t="shared" si="33"/>
        <v/>
      </c>
      <c r="BJ295" s="26" t="str">
        <f t="shared" si="34"/>
        <v/>
      </c>
      <c r="BK295" s="52"/>
      <c r="BL295" s="27"/>
    </row>
    <row r="296" spans="1:64" x14ac:dyDescent="0.25">
      <c r="A296" s="27"/>
      <c r="B296" s="27"/>
      <c r="C296" s="27"/>
      <c r="D296" s="27"/>
      <c r="E296" s="53"/>
      <c r="F296" s="28"/>
      <c r="G296" s="27"/>
      <c r="H296" s="52"/>
      <c r="I296" s="28"/>
      <c r="J296" s="27"/>
      <c r="K296" s="28"/>
      <c r="L296" s="28"/>
      <c r="M296" s="28"/>
      <c r="N296" s="52"/>
      <c r="O296" s="18" t="str">
        <f t="shared" si="28"/>
        <v/>
      </c>
      <c r="P296" s="29"/>
      <c r="Q296" s="30"/>
      <c r="R296" s="31"/>
      <c r="S296" s="32"/>
      <c r="T296" s="33"/>
      <c r="U296" s="18" t="str">
        <f t="shared" si="29"/>
        <v/>
      </c>
      <c r="V296" s="28"/>
      <c r="W296" s="51"/>
      <c r="X296" s="52"/>
      <c r="Y296" s="53"/>
      <c r="Z296" s="52"/>
      <c r="AA296" s="53"/>
      <c r="AB296" s="53"/>
      <c r="AC296" s="52"/>
      <c r="AD296" s="53"/>
      <c r="AE296" s="53"/>
      <c r="AF296" s="52"/>
      <c r="AG296" s="53"/>
      <c r="AH296" s="52"/>
      <c r="AI296" s="53"/>
      <c r="AJ296" s="53"/>
      <c r="AK296" s="54"/>
      <c r="AL296" s="52"/>
      <c r="AM296" s="52"/>
      <c r="AN296" s="52"/>
      <c r="AO296" s="52"/>
      <c r="AP296" s="52"/>
      <c r="AQ296" s="55"/>
      <c r="AR296" s="52"/>
      <c r="AS296" s="52"/>
      <c r="AT296" s="52"/>
      <c r="AU296" s="52"/>
      <c r="AV296" s="52"/>
      <c r="AW296" s="56"/>
      <c r="AX296" s="52"/>
      <c r="AY296" s="52"/>
      <c r="AZ296" s="52"/>
      <c r="BA296" s="52"/>
      <c r="BB296" s="52"/>
      <c r="BC296" s="25" t="str">
        <f t="shared" si="30"/>
        <v/>
      </c>
      <c r="BD296" s="25" t="str">
        <f t="shared" si="31"/>
        <v/>
      </c>
      <c r="BE296" s="25" t="str">
        <f t="shared" si="32"/>
        <v/>
      </c>
      <c r="BF296" s="25" t="str">
        <f>IF($U296="","",IFERROR(INDEX(Referències!$F$5:$F$9,MATCH(IF(I296="",$U296,IFERROR(INDEX(Referències!$D$5:$D$9,SUMPRODUCT(MAX((($I$5:$I$504=I296)*($I$5:$I$504&lt;&gt;""))*(IFERROR(MATCH($U$5:$U$504,Referències!$D$5:$D$9,0),0))))),$U296)),Referències!$D$5:$D$9,0)),""))</f>
        <v/>
      </c>
      <c r="BG296" s="25" t="str">
        <f>IF($U296="","",IFERROR(INDEX(Referències!$G$5:$G$9,MATCH(IF(I296="",$U296,IFERROR(INDEX(Referències!$D$5:$D$9,SUMPRODUCT(MAX((($I$5:$I$504=I296)*($I$5:$I$504&lt;&gt;""))*(IFERROR(MATCH($U$5:$U$504,Referències!$D$5:$D$9,0),0))))),$U296)),Referències!$D$5:$D$9,0)),""))</f>
        <v/>
      </c>
      <c r="BH296" s="25" t="str">
        <f>IF($U296="","",IFERROR(INDEX(Referències!$H$5:$H$9,MATCH(IF(I296="",$U296,IFERROR(INDEX(Referències!$D$5:$D$9,SUMPRODUCT(MAX((($I$5:$I$504=I296)*($I$5:$I$504&lt;&gt;""))*(IFERROR(MATCH($U$5:$U$504,Referències!$D$5:$D$9,0),0))))),$U296)),Referències!$D$5:$D$9,0)),""))</f>
        <v/>
      </c>
      <c r="BI296" s="18" t="str">
        <f t="shared" si="33"/>
        <v/>
      </c>
      <c r="BJ296" s="26" t="str">
        <f t="shared" si="34"/>
        <v/>
      </c>
      <c r="BK296" s="52"/>
      <c r="BL296" s="27"/>
    </row>
    <row r="297" spans="1:64" x14ac:dyDescent="0.25">
      <c r="A297" s="27"/>
      <c r="B297" s="27"/>
      <c r="C297" s="27"/>
      <c r="D297" s="27"/>
      <c r="E297" s="53"/>
      <c r="F297" s="28"/>
      <c r="G297" s="27"/>
      <c r="H297" s="52"/>
      <c r="I297" s="28"/>
      <c r="J297" s="27"/>
      <c r="K297" s="28"/>
      <c r="L297" s="28"/>
      <c r="M297" s="28"/>
      <c r="N297" s="52"/>
      <c r="O297" s="18" t="str">
        <f t="shared" si="28"/>
        <v/>
      </c>
      <c r="P297" s="29"/>
      <c r="Q297" s="30"/>
      <c r="R297" s="31"/>
      <c r="S297" s="32"/>
      <c r="T297" s="33"/>
      <c r="U297" s="18" t="str">
        <f t="shared" si="29"/>
        <v/>
      </c>
      <c r="V297" s="28"/>
      <c r="W297" s="51"/>
      <c r="X297" s="52"/>
      <c r="Y297" s="53"/>
      <c r="Z297" s="52"/>
      <c r="AA297" s="53"/>
      <c r="AB297" s="53"/>
      <c r="AC297" s="52"/>
      <c r="AD297" s="53"/>
      <c r="AE297" s="53"/>
      <c r="AF297" s="52"/>
      <c r="AG297" s="53"/>
      <c r="AH297" s="52"/>
      <c r="AI297" s="53"/>
      <c r="AJ297" s="53"/>
      <c r="AK297" s="54"/>
      <c r="AL297" s="52"/>
      <c r="AM297" s="52"/>
      <c r="AN297" s="52"/>
      <c r="AO297" s="52"/>
      <c r="AP297" s="52"/>
      <c r="AQ297" s="55"/>
      <c r="AR297" s="52"/>
      <c r="AS297" s="52"/>
      <c r="AT297" s="52"/>
      <c r="AU297" s="52"/>
      <c r="AV297" s="52"/>
      <c r="AW297" s="56"/>
      <c r="AX297" s="52"/>
      <c r="AY297" s="52"/>
      <c r="AZ297" s="52"/>
      <c r="BA297" s="52"/>
      <c r="BB297" s="52"/>
      <c r="BC297" s="25" t="str">
        <f t="shared" si="30"/>
        <v/>
      </c>
      <c r="BD297" s="25" t="str">
        <f t="shared" si="31"/>
        <v/>
      </c>
      <c r="BE297" s="25" t="str">
        <f t="shared" si="32"/>
        <v/>
      </c>
      <c r="BF297" s="25" t="str">
        <f>IF($U297="","",IFERROR(INDEX(Referències!$F$5:$F$9,MATCH(IF(I297="",$U297,IFERROR(INDEX(Referències!$D$5:$D$9,SUMPRODUCT(MAX((($I$5:$I$504=I297)*($I$5:$I$504&lt;&gt;""))*(IFERROR(MATCH($U$5:$U$504,Referències!$D$5:$D$9,0),0))))),$U297)),Referències!$D$5:$D$9,0)),""))</f>
        <v/>
      </c>
      <c r="BG297" s="25" t="str">
        <f>IF($U297="","",IFERROR(INDEX(Referències!$G$5:$G$9,MATCH(IF(I297="",$U297,IFERROR(INDEX(Referències!$D$5:$D$9,SUMPRODUCT(MAX((($I$5:$I$504=I297)*($I$5:$I$504&lt;&gt;""))*(IFERROR(MATCH($U$5:$U$504,Referències!$D$5:$D$9,0),0))))),$U297)),Referències!$D$5:$D$9,0)),""))</f>
        <v/>
      </c>
      <c r="BH297" s="25" t="str">
        <f>IF($U297="","",IFERROR(INDEX(Referències!$H$5:$H$9,MATCH(IF(I297="",$U297,IFERROR(INDEX(Referències!$D$5:$D$9,SUMPRODUCT(MAX((($I$5:$I$504=I297)*($I$5:$I$504&lt;&gt;""))*(IFERROR(MATCH($U$5:$U$504,Referències!$D$5:$D$9,0),0))))),$U297)),Referències!$D$5:$D$9,0)),""))</f>
        <v/>
      </c>
      <c r="BI297" s="18" t="str">
        <f t="shared" si="33"/>
        <v/>
      </c>
      <c r="BJ297" s="26" t="str">
        <f t="shared" si="34"/>
        <v/>
      </c>
      <c r="BK297" s="52"/>
      <c r="BL297" s="27"/>
    </row>
    <row r="298" spans="1:64" x14ac:dyDescent="0.25">
      <c r="A298" s="27"/>
      <c r="B298" s="27"/>
      <c r="C298" s="27"/>
      <c r="D298" s="27"/>
      <c r="E298" s="53"/>
      <c r="F298" s="28"/>
      <c r="G298" s="27"/>
      <c r="H298" s="52"/>
      <c r="I298" s="28"/>
      <c r="J298" s="27"/>
      <c r="K298" s="28"/>
      <c r="L298" s="28"/>
      <c r="M298" s="28"/>
      <c r="N298" s="52"/>
      <c r="O298" s="18" t="str">
        <f t="shared" si="28"/>
        <v/>
      </c>
      <c r="P298" s="29"/>
      <c r="Q298" s="30"/>
      <c r="R298" s="31"/>
      <c r="S298" s="32"/>
      <c r="T298" s="33"/>
      <c r="U298" s="18" t="str">
        <f t="shared" si="29"/>
        <v/>
      </c>
      <c r="V298" s="28"/>
      <c r="W298" s="51"/>
      <c r="X298" s="52"/>
      <c r="Y298" s="53"/>
      <c r="Z298" s="52"/>
      <c r="AA298" s="53"/>
      <c r="AB298" s="53"/>
      <c r="AC298" s="52"/>
      <c r="AD298" s="53"/>
      <c r="AE298" s="53"/>
      <c r="AF298" s="52"/>
      <c r="AG298" s="53"/>
      <c r="AH298" s="52"/>
      <c r="AI298" s="53"/>
      <c r="AJ298" s="53"/>
      <c r="AK298" s="54"/>
      <c r="AL298" s="52"/>
      <c r="AM298" s="52"/>
      <c r="AN298" s="52"/>
      <c r="AO298" s="52"/>
      <c r="AP298" s="52"/>
      <c r="AQ298" s="55"/>
      <c r="AR298" s="52"/>
      <c r="AS298" s="52"/>
      <c r="AT298" s="52"/>
      <c r="AU298" s="52"/>
      <c r="AV298" s="52"/>
      <c r="AW298" s="56"/>
      <c r="AX298" s="52"/>
      <c r="AY298" s="52"/>
      <c r="AZ298" s="52"/>
      <c r="BA298" s="52"/>
      <c r="BB298" s="52"/>
      <c r="BC298" s="25" t="str">
        <f t="shared" si="30"/>
        <v/>
      </c>
      <c r="BD298" s="25" t="str">
        <f t="shared" si="31"/>
        <v/>
      </c>
      <c r="BE298" s="25" t="str">
        <f t="shared" si="32"/>
        <v/>
      </c>
      <c r="BF298" s="25" t="str">
        <f>IF($U298="","",IFERROR(INDEX(Referències!$F$5:$F$9,MATCH(IF(I298="",$U298,IFERROR(INDEX(Referències!$D$5:$D$9,SUMPRODUCT(MAX((($I$5:$I$504=I298)*($I$5:$I$504&lt;&gt;""))*(IFERROR(MATCH($U$5:$U$504,Referències!$D$5:$D$9,0),0))))),$U298)),Referències!$D$5:$D$9,0)),""))</f>
        <v/>
      </c>
      <c r="BG298" s="25" t="str">
        <f>IF($U298="","",IFERROR(INDEX(Referències!$G$5:$G$9,MATCH(IF(I298="",$U298,IFERROR(INDEX(Referències!$D$5:$D$9,SUMPRODUCT(MAX((($I$5:$I$504=I298)*($I$5:$I$504&lt;&gt;""))*(IFERROR(MATCH($U$5:$U$504,Referències!$D$5:$D$9,0),0))))),$U298)),Referències!$D$5:$D$9,0)),""))</f>
        <v/>
      </c>
      <c r="BH298" s="25" t="str">
        <f>IF($U298="","",IFERROR(INDEX(Referències!$H$5:$H$9,MATCH(IF(I298="",$U298,IFERROR(INDEX(Referències!$D$5:$D$9,SUMPRODUCT(MAX((($I$5:$I$504=I298)*($I$5:$I$504&lt;&gt;""))*(IFERROR(MATCH($U$5:$U$504,Referències!$D$5:$D$9,0),0))))),$U298)),Referències!$D$5:$D$9,0)),""))</f>
        <v/>
      </c>
      <c r="BI298" s="18" t="str">
        <f t="shared" si="33"/>
        <v/>
      </c>
      <c r="BJ298" s="26" t="str">
        <f t="shared" si="34"/>
        <v/>
      </c>
      <c r="BK298" s="52"/>
      <c r="BL298" s="27"/>
    </row>
    <row r="299" spans="1:64" x14ac:dyDescent="0.25">
      <c r="A299" s="27"/>
      <c r="B299" s="27"/>
      <c r="C299" s="27"/>
      <c r="D299" s="27"/>
      <c r="E299" s="53"/>
      <c r="F299" s="28"/>
      <c r="G299" s="27"/>
      <c r="H299" s="52"/>
      <c r="I299" s="28"/>
      <c r="J299" s="27"/>
      <c r="K299" s="28"/>
      <c r="L299" s="28"/>
      <c r="M299" s="28"/>
      <c r="N299" s="52"/>
      <c r="O299" s="18" t="str">
        <f t="shared" si="28"/>
        <v/>
      </c>
      <c r="P299" s="29"/>
      <c r="Q299" s="30"/>
      <c r="R299" s="31"/>
      <c r="S299" s="32"/>
      <c r="T299" s="33"/>
      <c r="U299" s="18" t="str">
        <f t="shared" si="29"/>
        <v/>
      </c>
      <c r="V299" s="28"/>
      <c r="W299" s="51"/>
      <c r="X299" s="52"/>
      <c r="Y299" s="53"/>
      <c r="Z299" s="52"/>
      <c r="AA299" s="53"/>
      <c r="AB299" s="53"/>
      <c r="AC299" s="52"/>
      <c r="AD299" s="53"/>
      <c r="AE299" s="53"/>
      <c r="AF299" s="52"/>
      <c r="AG299" s="53"/>
      <c r="AH299" s="52"/>
      <c r="AI299" s="53"/>
      <c r="AJ299" s="53"/>
      <c r="AK299" s="54"/>
      <c r="AL299" s="52"/>
      <c r="AM299" s="52"/>
      <c r="AN299" s="52"/>
      <c r="AO299" s="52"/>
      <c r="AP299" s="52"/>
      <c r="AQ299" s="55"/>
      <c r="AR299" s="52"/>
      <c r="AS299" s="52"/>
      <c r="AT299" s="52"/>
      <c r="AU299" s="52"/>
      <c r="AV299" s="52"/>
      <c r="AW299" s="56"/>
      <c r="AX299" s="52"/>
      <c r="AY299" s="52"/>
      <c r="AZ299" s="52"/>
      <c r="BA299" s="52"/>
      <c r="BB299" s="52"/>
      <c r="BC299" s="25" t="str">
        <f t="shared" si="30"/>
        <v/>
      </c>
      <c r="BD299" s="25" t="str">
        <f t="shared" si="31"/>
        <v/>
      </c>
      <c r="BE299" s="25" t="str">
        <f t="shared" si="32"/>
        <v/>
      </c>
      <c r="BF299" s="25" t="str">
        <f>IF($U299="","",IFERROR(INDEX(Referències!$F$5:$F$9,MATCH(IF(I299="",$U299,IFERROR(INDEX(Referències!$D$5:$D$9,SUMPRODUCT(MAX((($I$5:$I$504=I299)*($I$5:$I$504&lt;&gt;""))*(IFERROR(MATCH($U$5:$U$504,Referències!$D$5:$D$9,0),0))))),$U299)),Referències!$D$5:$D$9,0)),""))</f>
        <v/>
      </c>
      <c r="BG299" s="25" t="str">
        <f>IF($U299="","",IFERROR(INDEX(Referències!$G$5:$G$9,MATCH(IF(I299="",$U299,IFERROR(INDEX(Referències!$D$5:$D$9,SUMPRODUCT(MAX((($I$5:$I$504=I299)*($I$5:$I$504&lt;&gt;""))*(IFERROR(MATCH($U$5:$U$504,Referències!$D$5:$D$9,0),0))))),$U299)),Referències!$D$5:$D$9,0)),""))</f>
        <v/>
      </c>
      <c r="BH299" s="25" t="str">
        <f>IF($U299="","",IFERROR(INDEX(Referències!$H$5:$H$9,MATCH(IF(I299="",$U299,IFERROR(INDEX(Referències!$D$5:$D$9,SUMPRODUCT(MAX((($I$5:$I$504=I299)*($I$5:$I$504&lt;&gt;""))*(IFERROR(MATCH($U$5:$U$504,Referències!$D$5:$D$9,0),0))))),$U299)),Referències!$D$5:$D$9,0)),""))</f>
        <v/>
      </c>
      <c r="BI299" s="18" t="str">
        <f t="shared" si="33"/>
        <v/>
      </c>
      <c r="BJ299" s="26" t="str">
        <f t="shared" si="34"/>
        <v/>
      </c>
      <c r="BK299" s="52"/>
      <c r="BL299" s="27"/>
    </row>
    <row r="300" spans="1:64" x14ac:dyDescent="0.25">
      <c r="A300" s="27"/>
      <c r="B300" s="27"/>
      <c r="C300" s="27"/>
      <c r="D300" s="27"/>
      <c r="E300" s="53"/>
      <c r="F300" s="28"/>
      <c r="G300" s="27"/>
      <c r="H300" s="52"/>
      <c r="I300" s="28"/>
      <c r="J300" s="27"/>
      <c r="K300" s="28"/>
      <c r="L300" s="28"/>
      <c r="M300" s="28"/>
      <c r="N300" s="52"/>
      <c r="O300" s="18" t="str">
        <f t="shared" si="28"/>
        <v/>
      </c>
      <c r="P300" s="29"/>
      <c r="Q300" s="30"/>
      <c r="R300" s="31"/>
      <c r="S300" s="32"/>
      <c r="T300" s="33"/>
      <c r="U300" s="18" t="str">
        <f t="shared" si="29"/>
        <v/>
      </c>
      <c r="V300" s="28"/>
      <c r="W300" s="51"/>
      <c r="X300" s="52"/>
      <c r="Y300" s="53"/>
      <c r="Z300" s="52"/>
      <c r="AA300" s="53"/>
      <c r="AB300" s="53"/>
      <c r="AC300" s="52"/>
      <c r="AD300" s="53"/>
      <c r="AE300" s="53"/>
      <c r="AF300" s="52"/>
      <c r="AG300" s="53"/>
      <c r="AH300" s="52"/>
      <c r="AI300" s="53"/>
      <c r="AJ300" s="53"/>
      <c r="AK300" s="54"/>
      <c r="AL300" s="52"/>
      <c r="AM300" s="52"/>
      <c r="AN300" s="52"/>
      <c r="AO300" s="52"/>
      <c r="AP300" s="52"/>
      <c r="AQ300" s="55"/>
      <c r="AR300" s="52"/>
      <c r="AS300" s="52"/>
      <c r="AT300" s="52"/>
      <c r="AU300" s="52"/>
      <c r="AV300" s="52"/>
      <c r="AW300" s="56"/>
      <c r="AX300" s="52"/>
      <c r="AY300" s="52"/>
      <c r="AZ300" s="52"/>
      <c r="BA300" s="52"/>
      <c r="BB300" s="52"/>
      <c r="BC300" s="25" t="str">
        <f t="shared" si="30"/>
        <v/>
      </c>
      <c r="BD300" s="25" t="str">
        <f t="shared" si="31"/>
        <v/>
      </c>
      <c r="BE300" s="25" t="str">
        <f t="shared" si="32"/>
        <v/>
      </c>
      <c r="BF300" s="25" t="str">
        <f>IF($U300="","",IFERROR(INDEX(Referències!$F$5:$F$9,MATCH(IF(I300="",$U300,IFERROR(INDEX(Referències!$D$5:$D$9,SUMPRODUCT(MAX((($I$5:$I$504=I300)*($I$5:$I$504&lt;&gt;""))*(IFERROR(MATCH($U$5:$U$504,Referències!$D$5:$D$9,0),0))))),$U300)),Referències!$D$5:$D$9,0)),""))</f>
        <v/>
      </c>
      <c r="BG300" s="25" t="str">
        <f>IF($U300="","",IFERROR(INDEX(Referències!$G$5:$G$9,MATCH(IF(I300="",$U300,IFERROR(INDEX(Referències!$D$5:$D$9,SUMPRODUCT(MAX((($I$5:$I$504=I300)*($I$5:$I$504&lt;&gt;""))*(IFERROR(MATCH($U$5:$U$504,Referències!$D$5:$D$9,0),0))))),$U300)),Referències!$D$5:$D$9,0)),""))</f>
        <v/>
      </c>
      <c r="BH300" s="25" t="str">
        <f>IF($U300="","",IFERROR(INDEX(Referències!$H$5:$H$9,MATCH(IF(I300="",$U300,IFERROR(INDEX(Referències!$D$5:$D$9,SUMPRODUCT(MAX((($I$5:$I$504=I300)*($I$5:$I$504&lt;&gt;""))*(IFERROR(MATCH($U$5:$U$504,Referències!$D$5:$D$9,0),0))))),$U300)),Referències!$D$5:$D$9,0)),""))</f>
        <v/>
      </c>
      <c r="BI300" s="18" t="str">
        <f t="shared" si="33"/>
        <v/>
      </c>
      <c r="BJ300" s="26" t="str">
        <f t="shared" si="34"/>
        <v/>
      </c>
      <c r="BK300" s="52"/>
      <c r="BL300" s="27"/>
    </row>
    <row r="301" spans="1:64" x14ac:dyDescent="0.25">
      <c r="A301" s="27"/>
      <c r="B301" s="27"/>
      <c r="C301" s="27"/>
      <c r="D301" s="27"/>
      <c r="E301" s="53"/>
      <c r="F301" s="28"/>
      <c r="G301" s="27"/>
      <c r="H301" s="52"/>
      <c r="I301" s="28"/>
      <c r="J301" s="27"/>
      <c r="K301" s="28"/>
      <c r="L301" s="28"/>
      <c r="M301" s="28"/>
      <c r="N301" s="52"/>
      <c r="O301" s="18" t="str">
        <f t="shared" si="28"/>
        <v/>
      </c>
      <c r="P301" s="29"/>
      <c r="Q301" s="30"/>
      <c r="R301" s="31"/>
      <c r="S301" s="32"/>
      <c r="T301" s="33"/>
      <c r="U301" s="18" t="str">
        <f t="shared" si="29"/>
        <v/>
      </c>
      <c r="V301" s="28"/>
      <c r="W301" s="51"/>
      <c r="X301" s="52"/>
      <c r="Y301" s="53"/>
      <c r="Z301" s="52"/>
      <c r="AA301" s="53"/>
      <c r="AB301" s="53"/>
      <c r="AC301" s="52"/>
      <c r="AD301" s="53"/>
      <c r="AE301" s="53"/>
      <c r="AF301" s="52"/>
      <c r="AG301" s="53"/>
      <c r="AH301" s="52"/>
      <c r="AI301" s="53"/>
      <c r="AJ301" s="53"/>
      <c r="AK301" s="54"/>
      <c r="AL301" s="52"/>
      <c r="AM301" s="52"/>
      <c r="AN301" s="52"/>
      <c r="AO301" s="52"/>
      <c r="AP301" s="52"/>
      <c r="AQ301" s="55"/>
      <c r="AR301" s="52"/>
      <c r="AS301" s="52"/>
      <c r="AT301" s="52"/>
      <c r="AU301" s="52"/>
      <c r="AV301" s="52"/>
      <c r="AW301" s="56"/>
      <c r="AX301" s="52"/>
      <c r="AY301" s="52"/>
      <c r="AZ301" s="52"/>
      <c r="BA301" s="52"/>
      <c r="BB301" s="52"/>
      <c r="BC301" s="25" t="str">
        <f t="shared" si="30"/>
        <v/>
      </c>
      <c r="BD301" s="25" t="str">
        <f t="shared" si="31"/>
        <v/>
      </c>
      <c r="BE301" s="25" t="str">
        <f t="shared" si="32"/>
        <v/>
      </c>
      <c r="BF301" s="25" t="str">
        <f>IF($U301="","",IFERROR(INDEX(Referències!$F$5:$F$9,MATCH(IF(I301="",$U301,IFERROR(INDEX(Referències!$D$5:$D$9,SUMPRODUCT(MAX((($I$5:$I$504=I301)*($I$5:$I$504&lt;&gt;""))*(IFERROR(MATCH($U$5:$U$504,Referències!$D$5:$D$9,0),0))))),$U301)),Referències!$D$5:$D$9,0)),""))</f>
        <v/>
      </c>
      <c r="BG301" s="25" t="str">
        <f>IF($U301="","",IFERROR(INDEX(Referències!$G$5:$G$9,MATCH(IF(I301="",$U301,IFERROR(INDEX(Referències!$D$5:$D$9,SUMPRODUCT(MAX((($I$5:$I$504=I301)*($I$5:$I$504&lt;&gt;""))*(IFERROR(MATCH($U$5:$U$504,Referències!$D$5:$D$9,0),0))))),$U301)),Referències!$D$5:$D$9,0)),""))</f>
        <v/>
      </c>
      <c r="BH301" s="25" t="str">
        <f>IF($U301="","",IFERROR(INDEX(Referències!$H$5:$H$9,MATCH(IF(I301="",$U301,IFERROR(INDEX(Referències!$D$5:$D$9,SUMPRODUCT(MAX((($I$5:$I$504=I301)*($I$5:$I$504&lt;&gt;""))*(IFERROR(MATCH($U$5:$U$504,Referències!$D$5:$D$9,0),0))))),$U301)),Referències!$D$5:$D$9,0)),""))</f>
        <v/>
      </c>
      <c r="BI301" s="18" t="str">
        <f t="shared" si="33"/>
        <v/>
      </c>
      <c r="BJ301" s="26" t="str">
        <f t="shared" si="34"/>
        <v/>
      </c>
      <c r="BK301" s="52"/>
      <c r="BL301" s="27"/>
    </row>
    <row r="302" spans="1:64" x14ac:dyDescent="0.25">
      <c r="A302" s="27"/>
      <c r="B302" s="27"/>
      <c r="C302" s="27"/>
      <c r="D302" s="27"/>
      <c r="E302" s="53"/>
      <c r="F302" s="28"/>
      <c r="G302" s="27"/>
      <c r="H302" s="52"/>
      <c r="I302" s="28"/>
      <c r="J302" s="27"/>
      <c r="K302" s="28"/>
      <c r="L302" s="28"/>
      <c r="M302" s="28"/>
      <c r="N302" s="52"/>
      <c r="O302" s="18" t="str">
        <f t="shared" si="28"/>
        <v/>
      </c>
      <c r="P302" s="29"/>
      <c r="Q302" s="30"/>
      <c r="R302" s="31"/>
      <c r="S302" s="32"/>
      <c r="T302" s="33"/>
      <c r="U302" s="18" t="str">
        <f t="shared" si="29"/>
        <v/>
      </c>
      <c r="V302" s="28"/>
      <c r="W302" s="51"/>
      <c r="X302" s="52"/>
      <c r="Y302" s="53"/>
      <c r="Z302" s="52"/>
      <c r="AA302" s="53"/>
      <c r="AB302" s="53"/>
      <c r="AC302" s="52"/>
      <c r="AD302" s="53"/>
      <c r="AE302" s="53"/>
      <c r="AF302" s="52"/>
      <c r="AG302" s="53"/>
      <c r="AH302" s="52"/>
      <c r="AI302" s="53"/>
      <c r="AJ302" s="53"/>
      <c r="AK302" s="54"/>
      <c r="AL302" s="52"/>
      <c r="AM302" s="52"/>
      <c r="AN302" s="52"/>
      <c r="AO302" s="52"/>
      <c r="AP302" s="52"/>
      <c r="AQ302" s="55"/>
      <c r="AR302" s="52"/>
      <c r="AS302" s="52"/>
      <c r="AT302" s="52"/>
      <c r="AU302" s="52"/>
      <c r="AV302" s="52"/>
      <c r="AW302" s="56"/>
      <c r="AX302" s="52"/>
      <c r="AY302" s="52"/>
      <c r="AZ302" s="52"/>
      <c r="BA302" s="52"/>
      <c r="BB302" s="52"/>
      <c r="BC302" s="25" t="str">
        <f t="shared" si="30"/>
        <v/>
      </c>
      <c r="BD302" s="25" t="str">
        <f t="shared" si="31"/>
        <v/>
      </c>
      <c r="BE302" s="25" t="str">
        <f t="shared" si="32"/>
        <v/>
      </c>
      <c r="BF302" s="25" t="str">
        <f>IF($U302="","",IFERROR(INDEX(Referències!$F$5:$F$9,MATCH(IF(I302="",$U302,IFERROR(INDEX(Referències!$D$5:$D$9,SUMPRODUCT(MAX((($I$5:$I$504=I302)*($I$5:$I$504&lt;&gt;""))*(IFERROR(MATCH($U$5:$U$504,Referències!$D$5:$D$9,0),0))))),$U302)),Referències!$D$5:$D$9,0)),""))</f>
        <v/>
      </c>
      <c r="BG302" s="25" t="str">
        <f>IF($U302="","",IFERROR(INDEX(Referències!$G$5:$G$9,MATCH(IF(I302="",$U302,IFERROR(INDEX(Referències!$D$5:$D$9,SUMPRODUCT(MAX((($I$5:$I$504=I302)*($I$5:$I$504&lt;&gt;""))*(IFERROR(MATCH($U$5:$U$504,Referències!$D$5:$D$9,0),0))))),$U302)),Referències!$D$5:$D$9,0)),""))</f>
        <v/>
      </c>
      <c r="BH302" s="25" t="str">
        <f>IF($U302="","",IFERROR(INDEX(Referències!$H$5:$H$9,MATCH(IF(I302="",$U302,IFERROR(INDEX(Referències!$D$5:$D$9,SUMPRODUCT(MAX((($I$5:$I$504=I302)*($I$5:$I$504&lt;&gt;""))*(IFERROR(MATCH($U$5:$U$504,Referències!$D$5:$D$9,0),0))))),$U302)),Referències!$D$5:$D$9,0)),""))</f>
        <v/>
      </c>
      <c r="BI302" s="18" t="str">
        <f t="shared" si="33"/>
        <v/>
      </c>
      <c r="BJ302" s="26" t="str">
        <f t="shared" si="34"/>
        <v/>
      </c>
      <c r="BK302" s="52"/>
      <c r="BL302" s="27"/>
    </row>
    <row r="303" spans="1:64" x14ac:dyDescent="0.25">
      <c r="A303" s="27"/>
      <c r="B303" s="27"/>
      <c r="C303" s="27"/>
      <c r="D303" s="27"/>
      <c r="E303" s="53"/>
      <c r="F303" s="28"/>
      <c r="G303" s="27"/>
      <c r="H303" s="52"/>
      <c r="I303" s="28"/>
      <c r="J303" s="27"/>
      <c r="K303" s="28"/>
      <c r="L303" s="28"/>
      <c r="M303" s="28"/>
      <c r="N303" s="52"/>
      <c r="O303" s="18" t="str">
        <f t="shared" si="28"/>
        <v/>
      </c>
      <c r="P303" s="29"/>
      <c r="Q303" s="30"/>
      <c r="R303" s="31"/>
      <c r="S303" s="32"/>
      <c r="T303" s="33"/>
      <c r="U303" s="18" t="str">
        <f t="shared" si="29"/>
        <v/>
      </c>
      <c r="V303" s="28"/>
      <c r="W303" s="51"/>
      <c r="X303" s="52"/>
      <c r="Y303" s="53"/>
      <c r="Z303" s="52"/>
      <c r="AA303" s="53"/>
      <c r="AB303" s="53"/>
      <c r="AC303" s="52"/>
      <c r="AD303" s="53"/>
      <c r="AE303" s="53"/>
      <c r="AF303" s="52"/>
      <c r="AG303" s="53"/>
      <c r="AH303" s="52"/>
      <c r="AI303" s="53"/>
      <c r="AJ303" s="53"/>
      <c r="AK303" s="54"/>
      <c r="AL303" s="52"/>
      <c r="AM303" s="52"/>
      <c r="AN303" s="52"/>
      <c r="AO303" s="52"/>
      <c r="AP303" s="52"/>
      <c r="AQ303" s="55"/>
      <c r="AR303" s="52"/>
      <c r="AS303" s="52"/>
      <c r="AT303" s="52"/>
      <c r="AU303" s="52"/>
      <c r="AV303" s="52"/>
      <c r="AW303" s="56"/>
      <c r="AX303" s="52"/>
      <c r="AY303" s="52"/>
      <c r="AZ303" s="52"/>
      <c r="BA303" s="52"/>
      <c r="BB303" s="52"/>
      <c r="BC303" s="25" t="str">
        <f t="shared" si="30"/>
        <v/>
      </c>
      <c r="BD303" s="25" t="str">
        <f t="shared" si="31"/>
        <v/>
      </c>
      <c r="BE303" s="25" t="str">
        <f t="shared" si="32"/>
        <v/>
      </c>
      <c r="BF303" s="25" t="str">
        <f>IF($U303="","",IFERROR(INDEX(Referències!$F$5:$F$9,MATCH(IF(I303="",$U303,IFERROR(INDEX(Referències!$D$5:$D$9,SUMPRODUCT(MAX((($I$5:$I$504=I303)*($I$5:$I$504&lt;&gt;""))*(IFERROR(MATCH($U$5:$U$504,Referències!$D$5:$D$9,0),0))))),$U303)),Referències!$D$5:$D$9,0)),""))</f>
        <v/>
      </c>
      <c r="BG303" s="25" t="str">
        <f>IF($U303="","",IFERROR(INDEX(Referències!$G$5:$G$9,MATCH(IF(I303="",$U303,IFERROR(INDEX(Referències!$D$5:$D$9,SUMPRODUCT(MAX((($I$5:$I$504=I303)*($I$5:$I$504&lt;&gt;""))*(IFERROR(MATCH($U$5:$U$504,Referències!$D$5:$D$9,0),0))))),$U303)),Referències!$D$5:$D$9,0)),""))</f>
        <v/>
      </c>
      <c r="BH303" s="25" t="str">
        <f>IF($U303="","",IFERROR(INDEX(Referències!$H$5:$H$9,MATCH(IF(I303="",$U303,IFERROR(INDEX(Referències!$D$5:$D$9,SUMPRODUCT(MAX((($I$5:$I$504=I303)*($I$5:$I$504&lt;&gt;""))*(IFERROR(MATCH($U$5:$U$504,Referències!$D$5:$D$9,0),0))))),$U303)),Referències!$D$5:$D$9,0)),""))</f>
        <v/>
      </c>
      <c r="BI303" s="18" t="str">
        <f t="shared" si="33"/>
        <v/>
      </c>
      <c r="BJ303" s="26" t="str">
        <f t="shared" si="34"/>
        <v/>
      </c>
      <c r="BK303" s="52"/>
      <c r="BL303" s="27"/>
    </row>
    <row r="304" spans="1:64" x14ac:dyDescent="0.25">
      <c r="A304" s="27"/>
      <c r="B304" s="27"/>
      <c r="C304" s="27"/>
      <c r="D304" s="27"/>
      <c r="E304" s="53"/>
      <c r="F304" s="28"/>
      <c r="G304" s="27"/>
      <c r="H304" s="52"/>
      <c r="I304" s="28"/>
      <c r="J304" s="27"/>
      <c r="K304" s="28"/>
      <c r="L304" s="28"/>
      <c r="M304" s="28"/>
      <c r="N304" s="52"/>
      <c r="O304" s="18" t="str">
        <f t="shared" si="28"/>
        <v/>
      </c>
      <c r="P304" s="29"/>
      <c r="Q304" s="30"/>
      <c r="R304" s="31"/>
      <c r="S304" s="32"/>
      <c r="T304" s="33"/>
      <c r="U304" s="18" t="str">
        <f t="shared" si="29"/>
        <v/>
      </c>
      <c r="V304" s="28"/>
      <c r="W304" s="51"/>
      <c r="X304" s="52"/>
      <c r="Y304" s="53"/>
      <c r="Z304" s="52"/>
      <c r="AA304" s="53"/>
      <c r="AB304" s="53"/>
      <c r="AC304" s="52"/>
      <c r="AD304" s="53"/>
      <c r="AE304" s="53"/>
      <c r="AF304" s="52"/>
      <c r="AG304" s="53"/>
      <c r="AH304" s="52"/>
      <c r="AI304" s="53"/>
      <c r="AJ304" s="53"/>
      <c r="AK304" s="54"/>
      <c r="AL304" s="52"/>
      <c r="AM304" s="52"/>
      <c r="AN304" s="52"/>
      <c r="AO304" s="52"/>
      <c r="AP304" s="52"/>
      <c r="AQ304" s="55"/>
      <c r="AR304" s="52"/>
      <c r="AS304" s="52"/>
      <c r="AT304" s="52"/>
      <c r="AU304" s="52"/>
      <c r="AV304" s="52"/>
      <c r="AW304" s="56"/>
      <c r="AX304" s="52"/>
      <c r="AY304" s="52"/>
      <c r="AZ304" s="52"/>
      <c r="BA304" s="52"/>
      <c r="BB304" s="52"/>
      <c r="BC304" s="25" t="str">
        <f t="shared" si="30"/>
        <v/>
      </c>
      <c r="BD304" s="25" t="str">
        <f t="shared" si="31"/>
        <v/>
      </c>
      <c r="BE304" s="25" t="str">
        <f t="shared" si="32"/>
        <v/>
      </c>
      <c r="BF304" s="25" t="str">
        <f>IF($U304="","",IFERROR(INDEX(Referències!$F$5:$F$9,MATCH(IF(I304="",$U304,IFERROR(INDEX(Referències!$D$5:$D$9,SUMPRODUCT(MAX((($I$5:$I$504=I304)*($I$5:$I$504&lt;&gt;""))*(IFERROR(MATCH($U$5:$U$504,Referències!$D$5:$D$9,0),0))))),$U304)),Referències!$D$5:$D$9,0)),""))</f>
        <v/>
      </c>
      <c r="BG304" s="25" t="str">
        <f>IF($U304="","",IFERROR(INDEX(Referències!$G$5:$G$9,MATCH(IF(I304="",$U304,IFERROR(INDEX(Referències!$D$5:$D$9,SUMPRODUCT(MAX((($I$5:$I$504=I304)*($I$5:$I$504&lt;&gt;""))*(IFERROR(MATCH($U$5:$U$504,Referències!$D$5:$D$9,0),0))))),$U304)),Referències!$D$5:$D$9,0)),""))</f>
        <v/>
      </c>
      <c r="BH304" s="25" t="str">
        <f>IF($U304="","",IFERROR(INDEX(Referències!$H$5:$H$9,MATCH(IF(I304="",$U304,IFERROR(INDEX(Referències!$D$5:$D$9,SUMPRODUCT(MAX((($I$5:$I$504=I304)*($I$5:$I$504&lt;&gt;""))*(IFERROR(MATCH($U$5:$U$504,Referències!$D$5:$D$9,0),0))))),$U304)),Referències!$D$5:$D$9,0)),""))</f>
        <v/>
      </c>
      <c r="BI304" s="18" t="str">
        <f t="shared" si="33"/>
        <v/>
      </c>
      <c r="BJ304" s="26" t="str">
        <f t="shared" si="34"/>
        <v/>
      </c>
      <c r="BK304" s="52"/>
      <c r="BL304" s="27"/>
    </row>
    <row r="305" spans="1:64" x14ac:dyDescent="0.25">
      <c r="A305" s="27"/>
      <c r="B305" s="27"/>
      <c r="C305" s="27"/>
      <c r="D305" s="27"/>
      <c r="E305" s="53"/>
      <c r="F305" s="28"/>
      <c r="G305" s="27"/>
      <c r="H305" s="52"/>
      <c r="I305" s="28"/>
      <c r="J305" s="27"/>
      <c r="K305" s="28"/>
      <c r="L305" s="28"/>
      <c r="M305" s="28"/>
      <c r="N305" s="52"/>
      <c r="O305" s="18" t="str">
        <f t="shared" si="28"/>
        <v/>
      </c>
      <c r="P305" s="29"/>
      <c r="Q305" s="30"/>
      <c r="R305" s="31"/>
      <c r="S305" s="32"/>
      <c r="T305" s="33"/>
      <c r="U305" s="18" t="str">
        <f t="shared" si="29"/>
        <v/>
      </c>
      <c r="V305" s="28"/>
      <c r="W305" s="51"/>
      <c r="X305" s="52"/>
      <c r="Y305" s="53"/>
      <c r="Z305" s="52"/>
      <c r="AA305" s="53"/>
      <c r="AB305" s="53"/>
      <c r="AC305" s="52"/>
      <c r="AD305" s="53"/>
      <c r="AE305" s="53"/>
      <c r="AF305" s="52"/>
      <c r="AG305" s="53"/>
      <c r="AH305" s="52"/>
      <c r="AI305" s="53"/>
      <c r="AJ305" s="53"/>
      <c r="AK305" s="54"/>
      <c r="AL305" s="52"/>
      <c r="AM305" s="52"/>
      <c r="AN305" s="52"/>
      <c r="AO305" s="52"/>
      <c r="AP305" s="52"/>
      <c r="AQ305" s="55"/>
      <c r="AR305" s="52"/>
      <c r="AS305" s="52"/>
      <c r="AT305" s="52"/>
      <c r="AU305" s="52"/>
      <c r="AV305" s="52"/>
      <c r="AW305" s="56"/>
      <c r="AX305" s="52"/>
      <c r="AY305" s="52"/>
      <c r="AZ305" s="52"/>
      <c r="BA305" s="52"/>
      <c r="BB305" s="52"/>
      <c r="BC305" s="25" t="str">
        <f t="shared" si="30"/>
        <v/>
      </c>
      <c r="BD305" s="25" t="str">
        <f t="shared" si="31"/>
        <v/>
      </c>
      <c r="BE305" s="25" t="str">
        <f t="shared" si="32"/>
        <v/>
      </c>
      <c r="BF305" s="25" t="str">
        <f>IF($U305="","",IFERROR(INDEX(Referències!$F$5:$F$9,MATCH(IF(I305="",$U305,IFERROR(INDEX(Referències!$D$5:$D$9,SUMPRODUCT(MAX((($I$5:$I$504=I305)*($I$5:$I$504&lt;&gt;""))*(IFERROR(MATCH($U$5:$U$504,Referències!$D$5:$D$9,0),0))))),$U305)),Referències!$D$5:$D$9,0)),""))</f>
        <v/>
      </c>
      <c r="BG305" s="25" t="str">
        <f>IF($U305="","",IFERROR(INDEX(Referències!$G$5:$G$9,MATCH(IF(I305="",$U305,IFERROR(INDEX(Referències!$D$5:$D$9,SUMPRODUCT(MAX((($I$5:$I$504=I305)*($I$5:$I$504&lt;&gt;""))*(IFERROR(MATCH($U$5:$U$504,Referències!$D$5:$D$9,0),0))))),$U305)),Referències!$D$5:$D$9,0)),""))</f>
        <v/>
      </c>
      <c r="BH305" s="25" t="str">
        <f>IF($U305="","",IFERROR(INDEX(Referències!$H$5:$H$9,MATCH(IF(I305="",$U305,IFERROR(INDEX(Referències!$D$5:$D$9,SUMPRODUCT(MAX((($I$5:$I$504=I305)*($I$5:$I$504&lt;&gt;""))*(IFERROR(MATCH($U$5:$U$504,Referències!$D$5:$D$9,0),0))))),$U305)),Referències!$D$5:$D$9,0)),""))</f>
        <v/>
      </c>
      <c r="BI305" s="18" t="str">
        <f t="shared" si="33"/>
        <v/>
      </c>
      <c r="BJ305" s="26" t="str">
        <f t="shared" si="34"/>
        <v/>
      </c>
      <c r="BK305" s="52"/>
      <c r="BL305" s="27"/>
    </row>
    <row r="306" spans="1:64" x14ac:dyDescent="0.25">
      <c r="A306" s="27"/>
      <c r="B306" s="27"/>
      <c r="C306" s="27"/>
      <c r="D306" s="27"/>
      <c r="E306" s="53"/>
      <c r="F306" s="28"/>
      <c r="G306" s="27"/>
      <c r="H306" s="52"/>
      <c r="I306" s="28"/>
      <c r="J306" s="27"/>
      <c r="K306" s="28"/>
      <c r="L306" s="28"/>
      <c r="M306" s="28"/>
      <c r="N306" s="52"/>
      <c r="O306" s="18" t="str">
        <f t="shared" si="28"/>
        <v/>
      </c>
      <c r="P306" s="29"/>
      <c r="Q306" s="30"/>
      <c r="R306" s="31"/>
      <c r="S306" s="32"/>
      <c r="T306" s="33"/>
      <c r="U306" s="18" t="str">
        <f t="shared" si="29"/>
        <v/>
      </c>
      <c r="V306" s="28"/>
      <c r="W306" s="51"/>
      <c r="X306" s="52"/>
      <c r="Y306" s="53"/>
      <c r="Z306" s="52"/>
      <c r="AA306" s="53"/>
      <c r="AB306" s="53"/>
      <c r="AC306" s="52"/>
      <c r="AD306" s="53"/>
      <c r="AE306" s="53"/>
      <c r="AF306" s="52"/>
      <c r="AG306" s="53"/>
      <c r="AH306" s="52"/>
      <c r="AI306" s="53"/>
      <c r="AJ306" s="53"/>
      <c r="AK306" s="54"/>
      <c r="AL306" s="52"/>
      <c r="AM306" s="52"/>
      <c r="AN306" s="52"/>
      <c r="AO306" s="52"/>
      <c r="AP306" s="52"/>
      <c r="AQ306" s="55"/>
      <c r="AR306" s="52"/>
      <c r="AS306" s="52"/>
      <c r="AT306" s="52"/>
      <c r="AU306" s="52"/>
      <c r="AV306" s="52"/>
      <c r="AW306" s="56"/>
      <c r="AX306" s="52"/>
      <c r="AY306" s="52"/>
      <c r="AZ306" s="52"/>
      <c r="BA306" s="52"/>
      <c r="BB306" s="52"/>
      <c r="BC306" s="25" t="str">
        <f t="shared" si="30"/>
        <v/>
      </c>
      <c r="BD306" s="25" t="str">
        <f t="shared" si="31"/>
        <v/>
      </c>
      <c r="BE306" s="25" t="str">
        <f t="shared" si="32"/>
        <v/>
      </c>
      <c r="BF306" s="25" t="str">
        <f>IF($U306="","",IFERROR(INDEX(Referències!$F$5:$F$9,MATCH(IF(I306="",$U306,IFERROR(INDEX(Referències!$D$5:$D$9,SUMPRODUCT(MAX((($I$5:$I$504=I306)*($I$5:$I$504&lt;&gt;""))*(IFERROR(MATCH($U$5:$U$504,Referències!$D$5:$D$9,0),0))))),$U306)),Referències!$D$5:$D$9,0)),""))</f>
        <v/>
      </c>
      <c r="BG306" s="25" t="str">
        <f>IF($U306="","",IFERROR(INDEX(Referències!$G$5:$G$9,MATCH(IF(I306="",$U306,IFERROR(INDEX(Referències!$D$5:$D$9,SUMPRODUCT(MAX((($I$5:$I$504=I306)*($I$5:$I$504&lt;&gt;""))*(IFERROR(MATCH($U$5:$U$504,Referències!$D$5:$D$9,0),0))))),$U306)),Referències!$D$5:$D$9,0)),""))</f>
        <v/>
      </c>
      <c r="BH306" s="25" t="str">
        <f>IF($U306="","",IFERROR(INDEX(Referències!$H$5:$H$9,MATCH(IF(I306="",$U306,IFERROR(INDEX(Referències!$D$5:$D$9,SUMPRODUCT(MAX((($I$5:$I$504=I306)*($I$5:$I$504&lt;&gt;""))*(IFERROR(MATCH($U$5:$U$504,Referències!$D$5:$D$9,0),0))))),$U306)),Referències!$D$5:$D$9,0)),""))</f>
        <v/>
      </c>
      <c r="BI306" s="18" t="str">
        <f t="shared" si="33"/>
        <v/>
      </c>
      <c r="BJ306" s="26" t="str">
        <f t="shared" si="34"/>
        <v/>
      </c>
      <c r="BK306" s="52"/>
      <c r="BL306" s="27"/>
    </row>
    <row r="307" spans="1:64" x14ac:dyDescent="0.25">
      <c r="A307" s="27"/>
      <c r="B307" s="27"/>
      <c r="C307" s="27"/>
      <c r="D307" s="27"/>
      <c r="E307" s="53"/>
      <c r="F307" s="28"/>
      <c r="G307" s="27"/>
      <c r="H307" s="52"/>
      <c r="I307" s="28"/>
      <c r="J307" s="27"/>
      <c r="K307" s="28"/>
      <c r="L307" s="28"/>
      <c r="M307" s="28"/>
      <c r="N307" s="52"/>
      <c r="O307" s="18" t="str">
        <f t="shared" si="28"/>
        <v/>
      </c>
      <c r="P307" s="29"/>
      <c r="Q307" s="30"/>
      <c r="R307" s="31"/>
      <c r="S307" s="32"/>
      <c r="T307" s="33"/>
      <c r="U307" s="18" t="str">
        <f t="shared" si="29"/>
        <v/>
      </c>
      <c r="V307" s="28"/>
      <c r="W307" s="51"/>
      <c r="X307" s="52"/>
      <c r="Y307" s="53"/>
      <c r="Z307" s="52"/>
      <c r="AA307" s="53"/>
      <c r="AB307" s="53"/>
      <c r="AC307" s="52"/>
      <c r="AD307" s="53"/>
      <c r="AE307" s="53"/>
      <c r="AF307" s="52"/>
      <c r="AG307" s="53"/>
      <c r="AH307" s="52"/>
      <c r="AI307" s="53"/>
      <c r="AJ307" s="53"/>
      <c r="AK307" s="54"/>
      <c r="AL307" s="52"/>
      <c r="AM307" s="52"/>
      <c r="AN307" s="52"/>
      <c r="AO307" s="52"/>
      <c r="AP307" s="52"/>
      <c r="AQ307" s="55"/>
      <c r="AR307" s="52"/>
      <c r="AS307" s="52"/>
      <c r="AT307" s="52"/>
      <c r="AU307" s="52"/>
      <c r="AV307" s="52"/>
      <c r="AW307" s="56"/>
      <c r="AX307" s="52"/>
      <c r="AY307" s="52"/>
      <c r="AZ307" s="52"/>
      <c r="BA307" s="52"/>
      <c r="BB307" s="52"/>
      <c r="BC307" s="25" t="str">
        <f t="shared" si="30"/>
        <v/>
      </c>
      <c r="BD307" s="25" t="str">
        <f t="shared" si="31"/>
        <v/>
      </c>
      <c r="BE307" s="25" t="str">
        <f t="shared" si="32"/>
        <v/>
      </c>
      <c r="BF307" s="25" t="str">
        <f>IF($U307="","",IFERROR(INDEX(Referències!$F$5:$F$9,MATCH(IF(I307="",$U307,IFERROR(INDEX(Referències!$D$5:$D$9,SUMPRODUCT(MAX((($I$5:$I$504=I307)*($I$5:$I$504&lt;&gt;""))*(IFERROR(MATCH($U$5:$U$504,Referències!$D$5:$D$9,0),0))))),$U307)),Referències!$D$5:$D$9,0)),""))</f>
        <v/>
      </c>
      <c r="BG307" s="25" t="str">
        <f>IF($U307="","",IFERROR(INDEX(Referències!$G$5:$G$9,MATCH(IF(I307="",$U307,IFERROR(INDEX(Referències!$D$5:$D$9,SUMPRODUCT(MAX((($I$5:$I$504=I307)*($I$5:$I$504&lt;&gt;""))*(IFERROR(MATCH($U$5:$U$504,Referències!$D$5:$D$9,0),0))))),$U307)),Referències!$D$5:$D$9,0)),""))</f>
        <v/>
      </c>
      <c r="BH307" s="25" t="str">
        <f>IF($U307="","",IFERROR(INDEX(Referències!$H$5:$H$9,MATCH(IF(I307="",$U307,IFERROR(INDEX(Referències!$D$5:$D$9,SUMPRODUCT(MAX((($I$5:$I$504=I307)*($I$5:$I$504&lt;&gt;""))*(IFERROR(MATCH($U$5:$U$504,Referències!$D$5:$D$9,0),0))))),$U307)),Referències!$D$5:$D$9,0)),""))</f>
        <v/>
      </c>
      <c r="BI307" s="18" t="str">
        <f t="shared" si="33"/>
        <v/>
      </c>
      <c r="BJ307" s="26" t="str">
        <f t="shared" si="34"/>
        <v/>
      </c>
      <c r="BK307" s="52"/>
      <c r="BL307" s="27"/>
    </row>
    <row r="308" spans="1:64" x14ac:dyDescent="0.25">
      <c r="A308" s="27"/>
      <c r="B308" s="27"/>
      <c r="C308" s="27"/>
      <c r="D308" s="27"/>
      <c r="E308" s="53"/>
      <c r="F308" s="28"/>
      <c r="G308" s="27"/>
      <c r="H308" s="52"/>
      <c r="I308" s="28"/>
      <c r="J308" s="27"/>
      <c r="K308" s="28"/>
      <c r="L308" s="28"/>
      <c r="M308" s="28"/>
      <c r="N308" s="52"/>
      <c r="O308" s="18" t="str">
        <f t="shared" si="28"/>
        <v/>
      </c>
      <c r="P308" s="29"/>
      <c r="Q308" s="30"/>
      <c r="R308" s="31"/>
      <c r="S308" s="32"/>
      <c r="T308" s="33"/>
      <c r="U308" s="18" t="str">
        <f t="shared" si="29"/>
        <v/>
      </c>
      <c r="V308" s="28"/>
      <c r="W308" s="51"/>
      <c r="X308" s="52"/>
      <c r="Y308" s="53"/>
      <c r="Z308" s="52"/>
      <c r="AA308" s="53"/>
      <c r="AB308" s="53"/>
      <c r="AC308" s="52"/>
      <c r="AD308" s="53"/>
      <c r="AE308" s="53"/>
      <c r="AF308" s="52"/>
      <c r="AG308" s="53"/>
      <c r="AH308" s="52"/>
      <c r="AI308" s="53"/>
      <c r="AJ308" s="53"/>
      <c r="AK308" s="54"/>
      <c r="AL308" s="52"/>
      <c r="AM308" s="52"/>
      <c r="AN308" s="52"/>
      <c r="AO308" s="52"/>
      <c r="AP308" s="52"/>
      <c r="AQ308" s="55"/>
      <c r="AR308" s="52"/>
      <c r="AS308" s="52"/>
      <c r="AT308" s="52"/>
      <c r="AU308" s="52"/>
      <c r="AV308" s="52"/>
      <c r="AW308" s="56"/>
      <c r="AX308" s="52"/>
      <c r="AY308" s="52"/>
      <c r="AZ308" s="52"/>
      <c r="BA308" s="52"/>
      <c r="BB308" s="52"/>
      <c r="BC308" s="25" t="str">
        <f t="shared" si="30"/>
        <v/>
      </c>
      <c r="BD308" s="25" t="str">
        <f t="shared" si="31"/>
        <v/>
      </c>
      <c r="BE308" s="25" t="str">
        <f t="shared" si="32"/>
        <v/>
      </c>
      <c r="BF308" s="25" t="str">
        <f>IF($U308="","",IFERROR(INDEX(Referències!$F$5:$F$9,MATCH(IF(I308="",$U308,IFERROR(INDEX(Referències!$D$5:$D$9,SUMPRODUCT(MAX((($I$5:$I$504=I308)*($I$5:$I$504&lt;&gt;""))*(IFERROR(MATCH($U$5:$U$504,Referències!$D$5:$D$9,0),0))))),$U308)),Referències!$D$5:$D$9,0)),""))</f>
        <v/>
      </c>
      <c r="BG308" s="25" t="str">
        <f>IF($U308="","",IFERROR(INDEX(Referències!$G$5:$G$9,MATCH(IF(I308="",$U308,IFERROR(INDEX(Referències!$D$5:$D$9,SUMPRODUCT(MAX((($I$5:$I$504=I308)*($I$5:$I$504&lt;&gt;""))*(IFERROR(MATCH($U$5:$U$504,Referències!$D$5:$D$9,0),0))))),$U308)),Referències!$D$5:$D$9,0)),""))</f>
        <v/>
      </c>
      <c r="BH308" s="25" t="str">
        <f>IF($U308="","",IFERROR(INDEX(Referències!$H$5:$H$9,MATCH(IF(I308="",$U308,IFERROR(INDEX(Referències!$D$5:$D$9,SUMPRODUCT(MAX((($I$5:$I$504=I308)*($I$5:$I$504&lt;&gt;""))*(IFERROR(MATCH($U$5:$U$504,Referències!$D$5:$D$9,0),0))))),$U308)),Referències!$D$5:$D$9,0)),""))</f>
        <v/>
      </c>
      <c r="BI308" s="18" t="str">
        <f t="shared" si="33"/>
        <v/>
      </c>
      <c r="BJ308" s="26" t="str">
        <f t="shared" si="34"/>
        <v/>
      </c>
      <c r="BK308" s="52"/>
      <c r="BL308" s="27"/>
    </row>
    <row r="309" spans="1:64" x14ac:dyDescent="0.25">
      <c r="A309" s="27"/>
      <c r="B309" s="27"/>
      <c r="C309" s="27"/>
      <c r="D309" s="27"/>
      <c r="E309" s="53"/>
      <c r="F309" s="28"/>
      <c r="G309" s="27"/>
      <c r="H309" s="52"/>
      <c r="I309" s="28"/>
      <c r="J309" s="27"/>
      <c r="K309" s="28"/>
      <c r="L309" s="28"/>
      <c r="M309" s="28"/>
      <c r="N309" s="52"/>
      <c r="O309" s="18" t="str">
        <f t="shared" si="28"/>
        <v/>
      </c>
      <c r="P309" s="29"/>
      <c r="Q309" s="30"/>
      <c r="R309" s="31"/>
      <c r="S309" s="32"/>
      <c r="T309" s="33"/>
      <c r="U309" s="18" t="str">
        <f t="shared" si="29"/>
        <v/>
      </c>
      <c r="V309" s="28"/>
      <c r="W309" s="51"/>
      <c r="X309" s="52"/>
      <c r="Y309" s="53"/>
      <c r="Z309" s="52"/>
      <c r="AA309" s="53"/>
      <c r="AB309" s="53"/>
      <c r="AC309" s="52"/>
      <c r="AD309" s="53"/>
      <c r="AE309" s="53"/>
      <c r="AF309" s="52"/>
      <c r="AG309" s="53"/>
      <c r="AH309" s="52"/>
      <c r="AI309" s="53"/>
      <c r="AJ309" s="53"/>
      <c r="AK309" s="54"/>
      <c r="AL309" s="52"/>
      <c r="AM309" s="52"/>
      <c r="AN309" s="52"/>
      <c r="AO309" s="52"/>
      <c r="AP309" s="52"/>
      <c r="AQ309" s="55"/>
      <c r="AR309" s="52"/>
      <c r="AS309" s="52"/>
      <c r="AT309" s="52"/>
      <c r="AU309" s="52"/>
      <c r="AV309" s="52"/>
      <c r="AW309" s="56"/>
      <c r="AX309" s="52"/>
      <c r="AY309" s="52"/>
      <c r="AZ309" s="52"/>
      <c r="BA309" s="52"/>
      <c r="BB309" s="52"/>
      <c r="BC309" s="25" t="str">
        <f t="shared" si="30"/>
        <v/>
      </c>
      <c r="BD309" s="25" t="str">
        <f t="shared" si="31"/>
        <v/>
      </c>
      <c r="BE309" s="25" t="str">
        <f t="shared" si="32"/>
        <v/>
      </c>
      <c r="BF309" s="25" t="str">
        <f>IF($U309="","",IFERROR(INDEX(Referències!$F$5:$F$9,MATCH(IF(I309="",$U309,IFERROR(INDEX(Referències!$D$5:$D$9,SUMPRODUCT(MAX((($I$5:$I$504=I309)*($I$5:$I$504&lt;&gt;""))*(IFERROR(MATCH($U$5:$U$504,Referències!$D$5:$D$9,0),0))))),$U309)),Referències!$D$5:$D$9,0)),""))</f>
        <v/>
      </c>
      <c r="BG309" s="25" t="str">
        <f>IF($U309="","",IFERROR(INDEX(Referències!$G$5:$G$9,MATCH(IF(I309="",$U309,IFERROR(INDEX(Referències!$D$5:$D$9,SUMPRODUCT(MAX((($I$5:$I$504=I309)*($I$5:$I$504&lt;&gt;""))*(IFERROR(MATCH($U$5:$U$504,Referències!$D$5:$D$9,0),0))))),$U309)),Referències!$D$5:$D$9,0)),""))</f>
        <v/>
      </c>
      <c r="BH309" s="25" t="str">
        <f>IF($U309="","",IFERROR(INDEX(Referències!$H$5:$H$9,MATCH(IF(I309="",$U309,IFERROR(INDEX(Referències!$D$5:$D$9,SUMPRODUCT(MAX((($I$5:$I$504=I309)*($I$5:$I$504&lt;&gt;""))*(IFERROR(MATCH($U$5:$U$504,Referències!$D$5:$D$9,0),0))))),$U309)),Referències!$D$5:$D$9,0)),""))</f>
        <v/>
      </c>
      <c r="BI309" s="18" t="str">
        <f t="shared" si="33"/>
        <v/>
      </c>
      <c r="BJ309" s="26" t="str">
        <f t="shared" si="34"/>
        <v/>
      </c>
      <c r="BK309" s="52"/>
      <c r="BL309" s="27"/>
    </row>
    <row r="310" spans="1:64" x14ac:dyDescent="0.25">
      <c r="A310" s="27"/>
      <c r="B310" s="27"/>
      <c r="C310" s="27"/>
      <c r="D310" s="27"/>
      <c r="E310" s="53"/>
      <c r="F310" s="28"/>
      <c r="G310" s="27"/>
      <c r="H310" s="52"/>
      <c r="I310" s="28"/>
      <c r="J310" s="27"/>
      <c r="K310" s="28"/>
      <c r="L310" s="28"/>
      <c r="M310" s="28"/>
      <c r="N310" s="52"/>
      <c r="O310" s="18" t="str">
        <f t="shared" si="28"/>
        <v/>
      </c>
      <c r="P310" s="29"/>
      <c r="Q310" s="30"/>
      <c r="R310" s="31"/>
      <c r="S310" s="32"/>
      <c r="T310" s="33"/>
      <c r="U310" s="18" t="str">
        <f t="shared" si="29"/>
        <v/>
      </c>
      <c r="V310" s="28"/>
      <c r="W310" s="51"/>
      <c r="X310" s="52"/>
      <c r="Y310" s="53"/>
      <c r="Z310" s="52"/>
      <c r="AA310" s="53"/>
      <c r="AB310" s="53"/>
      <c r="AC310" s="52"/>
      <c r="AD310" s="53"/>
      <c r="AE310" s="53"/>
      <c r="AF310" s="52"/>
      <c r="AG310" s="53"/>
      <c r="AH310" s="52"/>
      <c r="AI310" s="53"/>
      <c r="AJ310" s="53"/>
      <c r="AK310" s="54"/>
      <c r="AL310" s="52"/>
      <c r="AM310" s="52"/>
      <c r="AN310" s="52"/>
      <c r="AO310" s="52"/>
      <c r="AP310" s="52"/>
      <c r="AQ310" s="55"/>
      <c r="AR310" s="52"/>
      <c r="AS310" s="52"/>
      <c r="AT310" s="52"/>
      <c r="AU310" s="52"/>
      <c r="AV310" s="52"/>
      <c r="AW310" s="56"/>
      <c r="AX310" s="52"/>
      <c r="AY310" s="52"/>
      <c r="AZ310" s="52"/>
      <c r="BA310" s="52"/>
      <c r="BB310" s="52"/>
      <c r="BC310" s="25" t="str">
        <f t="shared" si="30"/>
        <v/>
      </c>
      <c r="BD310" s="25" t="str">
        <f t="shared" si="31"/>
        <v/>
      </c>
      <c r="BE310" s="25" t="str">
        <f t="shared" si="32"/>
        <v/>
      </c>
      <c r="BF310" s="25" t="str">
        <f>IF($U310="","",IFERROR(INDEX(Referències!$F$5:$F$9,MATCH(IF(I310="",$U310,IFERROR(INDEX(Referències!$D$5:$D$9,SUMPRODUCT(MAX((($I$5:$I$504=I310)*($I$5:$I$504&lt;&gt;""))*(IFERROR(MATCH($U$5:$U$504,Referències!$D$5:$D$9,0),0))))),$U310)),Referències!$D$5:$D$9,0)),""))</f>
        <v/>
      </c>
      <c r="BG310" s="25" t="str">
        <f>IF($U310="","",IFERROR(INDEX(Referències!$G$5:$G$9,MATCH(IF(I310="",$U310,IFERROR(INDEX(Referències!$D$5:$D$9,SUMPRODUCT(MAX((($I$5:$I$504=I310)*($I$5:$I$504&lt;&gt;""))*(IFERROR(MATCH($U$5:$U$504,Referències!$D$5:$D$9,0),0))))),$U310)),Referències!$D$5:$D$9,0)),""))</f>
        <v/>
      </c>
      <c r="BH310" s="25" t="str">
        <f>IF($U310="","",IFERROR(INDEX(Referències!$H$5:$H$9,MATCH(IF(I310="",$U310,IFERROR(INDEX(Referències!$D$5:$D$9,SUMPRODUCT(MAX((($I$5:$I$504=I310)*($I$5:$I$504&lt;&gt;""))*(IFERROR(MATCH($U$5:$U$504,Referències!$D$5:$D$9,0),0))))),$U310)),Referències!$D$5:$D$9,0)),""))</f>
        <v/>
      </c>
      <c r="BI310" s="18" t="str">
        <f t="shared" si="33"/>
        <v/>
      </c>
      <c r="BJ310" s="26" t="str">
        <f t="shared" si="34"/>
        <v/>
      </c>
      <c r="BK310" s="52"/>
      <c r="BL310" s="27"/>
    </row>
    <row r="311" spans="1:64" x14ac:dyDescent="0.25">
      <c r="A311" s="27"/>
      <c r="B311" s="27"/>
      <c r="C311" s="27"/>
      <c r="D311" s="27"/>
      <c r="E311" s="53"/>
      <c r="F311" s="28"/>
      <c r="G311" s="27"/>
      <c r="H311" s="52"/>
      <c r="I311" s="28"/>
      <c r="J311" s="27"/>
      <c r="K311" s="28"/>
      <c r="L311" s="28"/>
      <c r="M311" s="28"/>
      <c r="N311" s="52"/>
      <c r="O311" s="18" t="str">
        <f t="shared" si="28"/>
        <v/>
      </c>
      <c r="P311" s="29"/>
      <c r="Q311" s="30"/>
      <c r="R311" s="31"/>
      <c r="S311" s="32"/>
      <c r="T311" s="33"/>
      <c r="U311" s="18" t="str">
        <f t="shared" si="29"/>
        <v/>
      </c>
      <c r="V311" s="28"/>
      <c r="W311" s="51"/>
      <c r="X311" s="52"/>
      <c r="Y311" s="53"/>
      <c r="Z311" s="52"/>
      <c r="AA311" s="53"/>
      <c r="AB311" s="53"/>
      <c r="AC311" s="52"/>
      <c r="AD311" s="53"/>
      <c r="AE311" s="53"/>
      <c r="AF311" s="52"/>
      <c r="AG311" s="53"/>
      <c r="AH311" s="52"/>
      <c r="AI311" s="53"/>
      <c r="AJ311" s="53"/>
      <c r="AK311" s="54"/>
      <c r="AL311" s="52"/>
      <c r="AM311" s="52"/>
      <c r="AN311" s="52"/>
      <c r="AO311" s="52"/>
      <c r="AP311" s="52"/>
      <c r="AQ311" s="55"/>
      <c r="AR311" s="52"/>
      <c r="AS311" s="52"/>
      <c r="AT311" s="52"/>
      <c r="AU311" s="52"/>
      <c r="AV311" s="52"/>
      <c r="AW311" s="56"/>
      <c r="AX311" s="52"/>
      <c r="AY311" s="52"/>
      <c r="AZ311" s="52"/>
      <c r="BA311" s="52"/>
      <c r="BB311" s="52"/>
      <c r="BC311" s="25" t="str">
        <f t="shared" si="30"/>
        <v/>
      </c>
      <c r="BD311" s="25" t="str">
        <f t="shared" si="31"/>
        <v/>
      </c>
      <c r="BE311" s="25" t="str">
        <f t="shared" si="32"/>
        <v/>
      </c>
      <c r="BF311" s="25" t="str">
        <f>IF($U311="","",IFERROR(INDEX(Referències!$F$5:$F$9,MATCH(IF(I311="",$U311,IFERROR(INDEX(Referències!$D$5:$D$9,SUMPRODUCT(MAX((($I$5:$I$504=I311)*($I$5:$I$504&lt;&gt;""))*(IFERROR(MATCH($U$5:$U$504,Referències!$D$5:$D$9,0),0))))),$U311)),Referències!$D$5:$D$9,0)),""))</f>
        <v/>
      </c>
      <c r="BG311" s="25" t="str">
        <f>IF($U311="","",IFERROR(INDEX(Referències!$G$5:$G$9,MATCH(IF(I311="",$U311,IFERROR(INDEX(Referències!$D$5:$D$9,SUMPRODUCT(MAX((($I$5:$I$504=I311)*($I$5:$I$504&lt;&gt;""))*(IFERROR(MATCH($U$5:$U$504,Referències!$D$5:$D$9,0),0))))),$U311)),Referències!$D$5:$D$9,0)),""))</f>
        <v/>
      </c>
      <c r="BH311" s="25" t="str">
        <f>IF($U311="","",IFERROR(INDEX(Referències!$H$5:$H$9,MATCH(IF(I311="",$U311,IFERROR(INDEX(Referències!$D$5:$D$9,SUMPRODUCT(MAX((($I$5:$I$504=I311)*($I$5:$I$504&lt;&gt;""))*(IFERROR(MATCH($U$5:$U$504,Referències!$D$5:$D$9,0),0))))),$U311)),Referències!$D$5:$D$9,0)),""))</f>
        <v/>
      </c>
      <c r="BI311" s="18" t="str">
        <f t="shared" si="33"/>
        <v/>
      </c>
      <c r="BJ311" s="26" t="str">
        <f t="shared" si="34"/>
        <v/>
      </c>
      <c r="BK311" s="52"/>
      <c r="BL311" s="27"/>
    </row>
    <row r="312" spans="1:64" x14ac:dyDescent="0.25">
      <c r="A312" s="27"/>
      <c r="B312" s="27"/>
      <c r="C312" s="27"/>
      <c r="D312" s="27"/>
      <c r="E312" s="53"/>
      <c r="F312" s="28"/>
      <c r="G312" s="27"/>
      <c r="H312" s="52"/>
      <c r="I312" s="28"/>
      <c r="J312" s="27"/>
      <c r="K312" s="28"/>
      <c r="L312" s="28"/>
      <c r="M312" s="28"/>
      <c r="N312" s="52"/>
      <c r="O312" s="18" t="str">
        <f t="shared" si="28"/>
        <v/>
      </c>
      <c r="P312" s="29"/>
      <c r="Q312" s="30"/>
      <c r="R312" s="31"/>
      <c r="S312" s="32"/>
      <c r="T312" s="33"/>
      <c r="U312" s="18" t="str">
        <f t="shared" si="29"/>
        <v/>
      </c>
      <c r="V312" s="28"/>
      <c r="W312" s="51"/>
      <c r="X312" s="52"/>
      <c r="Y312" s="53"/>
      <c r="Z312" s="52"/>
      <c r="AA312" s="53"/>
      <c r="AB312" s="53"/>
      <c r="AC312" s="52"/>
      <c r="AD312" s="53"/>
      <c r="AE312" s="53"/>
      <c r="AF312" s="52"/>
      <c r="AG312" s="53"/>
      <c r="AH312" s="52"/>
      <c r="AI312" s="53"/>
      <c r="AJ312" s="53"/>
      <c r="AK312" s="54"/>
      <c r="AL312" s="52"/>
      <c r="AM312" s="52"/>
      <c r="AN312" s="52"/>
      <c r="AO312" s="52"/>
      <c r="AP312" s="52"/>
      <c r="AQ312" s="55"/>
      <c r="AR312" s="52"/>
      <c r="AS312" s="52"/>
      <c r="AT312" s="52"/>
      <c r="AU312" s="52"/>
      <c r="AV312" s="52"/>
      <c r="AW312" s="56"/>
      <c r="AX312" s="52"/>
      <c r="AY312" s="52"/>
      <c r="AZ312" s="52"/>
      <c r="BA312" s="52"/>
      <c r="BB312" s="52"/>
      <c r="BC312" s="25" t="str">
        <f t="shared" si="30"/>
        <v/>
      </c>
      <c r="BD312" s="25" t="str">
        <f t="shared" si="31"/>
        <v/>
      </c>
      <c r="BE312" s="25" t="str">
        <f t="shared" si="32"/>
        <v/>
      </c>
      <c r="BF312" s="25" t="str">
        <f>IF($U312="","",IFERROR(INDEX(Referències!$F$5:$F$9,MATCH(IF(I312="",$U312,IFERROR(INDEX(Referències!$D$5:$D$9,SUMPRODUCT(MAX((($I$5:$I$504=I312)*($I$5:$I$504&lt;&gt;""))*(IFERROR(MATCH($U$5:$U$504,Referències!$D$5:$D$9,0),0))))),$U312)),Referències!$D$5:$D$9,0)),""))</f>
        <v/>
      </c>
      <c r="BG312" s="25" t="str">
        <f>IF($U312="","",IFERROR(INDEX(Referències!$G$5:$G$9,MATCH(IF(I312="",$U312,IFERROR(INDEX(Referències!$D$5:$D$9,SUMPRODUCT(MAX((($I$5:$I$504=I312)*($I$5:$I$504&lt;&gt;""))*(IFERROR(MATCH($U$5:$U$504,Referències!$D$5:$D$9,0),0))))),$U312)),Referències!$D$5:$D$9,0)),""))</f>
        <v/>
      </c>
      <c r="BH312" s="25" t="str">
        <f>IF($U312="","",IFERROR(INDEX(Referències!$H$5:$H$9,MATCH(IF(I312="",$U312,IFERROR(INDEX(Referències!$D$5:$D$9,SUMPRODUCT(MAX((($I$5:$I$504=I312)*($I$5:$I$504&lt;&gt;""))*(IFERROR(MATCH($U$5:$U$504,Referències!$D$5:$D$9,0),0))))),$U312)),Referències!$D$5:$D$9,0)),""))</f>
        <v/>
      </c>
      <c r="BI312" s="18" t="str">
        <f t="shared" si="33"/>
        <v/>
      </c>
      <c r="BJ312" s="26" t="str">
        <f t="shared" si="34"/>
        <v/>
      </c>
      <c r="BK312" s="52"/>
      <c r="BL312" s="27"/>
    </row>
    <row r="313" spans="1:64" x14ac:dyDescent="0.25">
      <c r="A313" s="27"/>
      <c r="B313" s="27"/>
      <c r="C313" s="27"/>
      <c r="D313" s="27"/>
      <c r="E313" s="53"/>
      <c r="F313" s="28"/>
      <c r="G313" s="27"/>
      <c r="H313" s="52"/>
      <c r="I313" s="28"/>
      <c r="J313" s="27"/>
      <c r="K313" s="28"/>
      <c r="L313" s="28"/>
      <c r="M313" s="28"/>
      <c r="N313" s="52"/>
      <c r="O313" s="18" t="str">
        <f t="shared" si="28"/>
        <v/>
      </c>
      <c r="P313" s="29"/>
      <c r="Q313" s="30"/>
      <c r="R313" s="31"/>
      <c r="S313" s="32"/>
      <c r="T313" s="33"/>
      <c r="U313" s="18" t="str">
        <f t="shared" si="29"/>
        <v/>
      </c>
      <c r="V313" s="28"/>
      <c r="W313" s="51"/>
      <c r="X313" s="52"/>
      <c r="Y313" s="53"/>
      <c r="Z313" s="52"/>
      <c r="AA313" s="53"/>
      <c r="AB313" s="53"/>
      <c r="AC313" s="52"/>
      <c r="AD313" s="53"/>
      <c r="AE313" s="53"/>
      <c r="AF313" s="52"/>
      <c r="AG313" s="53"/>
      <c r="AH313" s="52"/>
      <c r="AI313" s="53"/>
      <c r="AJ313" s="53"/>
      <c r="AK313" s="54"/>
      <c r="AL313" s="52"/>
      <c r="AM313" s="52"/>
      <c r="AN313" s="52"/>
      <c r="AO313" s="52"/>
      <c r="AP313" s="52"/>
      <c r="AQ313" s="55"/>
      <c r="AR313" s="52"/>
      <c r="AS313" s="52"/>
      <c r="AT313" s="52"/>
      <c r="AU313" s="52"/>
      <c r="AV313" s="52"/>
      <c r="AW313" s="56"/>
      <c r="AX313" s="52"/>
      <c r="AY313" s="52"/>
      <c r="AZ313" s="52"/>
      <c r="BA313" s="52"/>
      <c r="BB313" s="52"/>
      <c r="BC313" s="25" t="str">
        <f t="shared" si="30"/>
        <v/>
      </c>
      <c r="BD313" s="25" t="str">
        <f t="shared" si="31"/>
        <v/>
      </c>
      <c r="BE313" s="25" t="str">
        <f t="shared" si="32"/>
        <v/>
      </c>
      <c r="BF313" s="25" t="str">
        <f>IF($U313="","",IFERROR(INDEX(Referències!$F$5:$F$9,MATCH(IF(I313="",$U313,IFERROR(INDEX(Referències!$D$5:$D$9,SUMPRODUCT(MAX((($I$5:$I$504=I313)*($I$5:$I$504&lt;&gt;""))*(IFERROR(MATCH($U$5:$U$504,Referències!$D$5:$D$9,0),0))))),$U313)),Referències!$D$5:$D$9,0)),""))</f>
        <v/>
      </c>
      <c r="BG313" s="25" t="str">
        <f>IF($U313="","",IFERROR(INDEX(Referències!$G$5:$G$9,MATCH(IF(I313="",$U313,IFERROR(INDEX(Referències!$D$5:$D$9,SUMPRODUCT(MAX((($I$5:$I$504=I313)*($I$5:$I$504&lt;&gt;""))*(IFERROR(MATCH($U$5:$U$504,Referències!$D$5:$D$9,0),0))))),$U313)),Referències!$D$5:$D$9,0)),""))</f>
        <v/>
      </c>
      <c r="BH313" s="25" t="str">
        <f>IF($U313="","",IFERROR(INDEX(Referències!$H$5:$H$9,MATCH(IF(I313="",$U313,IFERROR(INDEX(Referències!$D$5:$D$9,SUMPRODUCT(MAX((($I$5:$I$504=I313)*($I$5:$I$504&lt;&gt;""))*(IFERROR(MATCH($U$5:$U$504,Referències!$D$5:$D$9,0),0))))),$U313)),Referències!$D$5:$D$9,0)),""))</f>
        <v/>
      </c>
      <c r="BI313" s="18" t="str">
        <f t="shared" si="33"/>
        <v/>
      </c>
      <c r="BJ313" s="26" t="str">
        <f t="shared" si="34"/>
        <v/>
      </c>
      <c r="BK313" s="52"/>
      <c r="BL313" s="27"/>
    </row>
    <row r="314" spans="1:64" x14ac:dyDescent="0.25">
      <c r="A314" s="27"/>
      <c r="B314" s="27"/>
      <c r="C314" s="27"/>
      <c r="D314" s="27"/>
      <c r="E314" s="53"/>
      <c r="F314" s="28"/>
      <c r="G314" s="27"/>
      <c r="H314" s="52"/>
      <c r="I314" s="28"/>
      <c r="J314" s="27"/>
      <c r="K314" s="28"/>
      <c r="L314" s="28"/>
      <c r="M314" s="28"/>
      <c r="N314" s="52"/>
      <c r="O314" s="18" t="str">
        <f t="shared" si="28"/>
        <v/>
      </c>
      <c r="P314" s="29"/>
      <c r="Q314" s="30"/>
      <c r="R314" s="31"/>
      <c r="S314" s="32"/>
      <c r="T314" s="33"/>
      <c r="U314" s="18" t="str">
        <f t="shared" si="29"/>
        <v/>
      </c>
      <c r="V314" s="28"/>
      <c r="W314" s="51"/>
      <c r="X314" s="52"/>
      <c r="Y314" s="53"/>
      <c r="Z314" s="52"/>
      <c r="AA314" s="53"/>
      <c r="AB314" s="53"/>
      <c r="AC314" s="52"/>
      <c r="AD314" s="53"/>
      <c r="AE314" s="53"/>
      <c r="AF314" s="52"/>
      <c r="AG314" s="53"/>
      <c r="AH314" s="52"/>
      <c r="AI314" s="53"/>
      <c r="AJ314" s="53"/>
      <c r="AK314" s="54"/>
      <c r="AL314" s="52"/>
      <c r="AM314" s="52"/>
      <c r="AN314" s="52"/>
      <c r="AO314" s="52"/>
      <c r="AP314" s="52"/>
      <c r="AQ314" s="55"/>
      <c r="AR314" s="52"/>
      <c r="AS314" s="52"/>
      <c r="AT314" s="52"/>
      <c r="AU314" s="52"/>
      <c r="AV314" s="52"/>
      <c r="AW314" s="56"/>
      <c r="AX314" s="52"/>
      <c r="AY314" s="52"/>
      <c r="AZ314" s="52"/>
      <c r="BA314" s="52"/>
      <c r="BB314" s="52"/>
      <c r="BC314" s="25" t="str">
        <f t="shared" si="30"/>
        <v/>
      </c>
      <c r="BD314" s="25" t="str">
        <f t="shared" si="31"/>
        <v/>
      </c>
      <c r="BE314" s="25" t="str">
        <f t="shared" si="32"/>
        <v/>
      </c>
      <c r="BF314" s="25" t="str">
        <f>IF($U314="","",IFERROR(INDEX(Referències!$F$5:$F$9,MATCH(IF(I314="",$U314,IFERROR(INDEX(Referències!$D$5:$D$9,SUMPRODUCT(MAX((($I$5:$I$504=I314)*($I$5:$I$504&lt;&gt;""))*(IFERROR(MATCH($U$5:$U$504,Referències!$D$5:$D$9,0),0))))),$U314)),Referències!$D$5:$D$9,0)),""))</f>
        <v/>
      </c>
      <c r="BG314" s="25" t="str">
        <f>IF($U314="","",IFERROR(INDEX(Referències!$G$5:$G$9,MATCH(IF(I314="",$U314,IFERROR(INDEX(Referències!$D$5:$D$9,SUMPRODUCT(MAX((($I$5:$I$504=I314)*($I$5:$I$504&lt;&gt;""))*(IFERROR(MATCH($U$5:$U$504,Referències!$D$5:$D$9,0),0))))),$U314)),Referències!$D$5:$D$9,0)),""))</f>
        <v/>
      </c>
      <c r="BH314" s="25" t="str">
        <f>IF($U314="","",IFERROR(INDEX(Referències!$H$5:$H$9,MATCH(IF(I314="",$U314,IFERROR(INDEX(Referències!$D$5:$D$9,SUMPRODUCT(MAX((($I$5:$I$504=I314)*($I$5:$I$504&lt;&gt;""))*(IFERROR(MATCH($U$5:$U$504,Referències!$D$5:$D$9,0),0))))),$U314)),Referències!$D$5:$D$9,0)),""))</f>
        <v/>
      </c>
      <c r="BI314" s="18" t="str">
        <f t="shared" si="33"/>
        <v/>
      </c>
      <c r="BJ314" s="26" t="str">
        <f t="shared" si="34"/>
        <v/>
      </c>
      <c r="BK314" s="52"/>
      <c r="BL314" s="27"/>
    </row>
    <row r="315" spans="1:64" x14ac:dyDescent="0.25">
      <c r="A315" s="27"/>
      <c r="B315" s="27"/>
      <c r="C315" s="27"/>
      <c r="D315" s="27"/>
      <c r="E315" s="53"/>
      <c r="F315" s="28"/>
      <c r="G315" s="27"/>
      <c r="H315" s="52"/>
      <c r="I315" s="28"/>
      <c r="J315" s="27"/>
      <c r="K315" s="28"/>
      <c r="L315" s="28"/>
      <c r="M315" s="28"/>
      <c r="N315" s="52"/>
      <c r="O315" s="18" t="str">
        <f t="shared" si="28"/>
        <v/>
      </c>
      <c r="P315" s="29"/>
      <c r="Q315" s="30"/>
      <c r="R315" s="31"/>
      <c r="S315" s="32"/>
      <c r="T315" s="33"/>
      <c r="U315" s="18" t="str">
        <f t="shared" si="29"/>
        <v/>
      </c>
      <c r="V315" s="28"/>
      <c r="W315" s="51"/>
      <c r="X315" s="52"/>
      <c r="Y315" s="53"/>
      <c r="Z315" s="52"/>
      <c r="AA315" s="53"/>
      <c r="AB315" s="53"/>
      <c r="AC315" s="52"/>
      <c r="AD315" s="53"/>
      <c r="AE315" s="53"/>
      <c r="AF315" s="52"/>
      <c r="AG315" s="53"/>
      <c r="AH315" s="52"/>
      <c r="AI315" s="53"/>
      <c r="AJ315" s="53"/>
      <c r="AK315" s="54"/>
      <c r="AL315" s="52"/>
      <c r="AM315" s="52"/>
      <c r="AN315" s="52"/>
      <c r="AO315" s="52"/>
      <c r="AP315" s="52"/>
      <c r="AQ315" s="55"/>
      <c r="AR315" s="52"/>
      <c r="AS315" s="52"/>
      <c r="AT315" s="52"/>
      <c r="AU315" s="52"/>
      <c r="AV315" s="52"/>
      <c r="AW315" s="56"/>
      <c r="AX315" s="52"/>
      <c r="AY315" s="52"/>
      <c r="AZ315" s="52"/>
      <c r="BA315" s="52"/>
      <c r="BB315" s="52"/>
      <c r="BC315" s="25" t="str">
        <f t="shared" si="30"/>
        <v/>
      </c>
      <c r="BD315" s="25" t="str">
        <f t="shared" si="31"/>
        <v/>
      </c>
      <c r="BE315" s="25" t="str">
        <f t="shared" si="32"/>
        <v/>
      </c>
      <c r="BF315" s="25" t="str">
        <f>IF($U315="","",IFERROR(INDEX(Referències!$F$5:$F$9,MATCH(IF(I315="",$U315,IFERROR(INDEX(Referències!$D$5:$D$9,SUMPRODUCT(MAX((($I$5:$I$504=I315)*($I$5:$I$504&lt;&gt;""))*(IFERROR(MATCH($U$5:$U$504,Referències!$D$5:$D$9,0),0))))),$U315)),Referències!$D$5:$D$9,0)),""))</f>
        <v/>
      </c>
      <c r="BG315" s="25" t="str">
        <f>IF($U315="","",IFERROR(INDEX(Referències!$G$5:$G$9,MATCH(IF(I315="",$U315,IFERROR(INDEX(Referències!$D$5:$D$9,SUMPRODUCT(MAX((($I$5:$I$504=I315)*($I$5:$I$504&lt;&gt;""))*(IFERROR(MATCH($U$5:$U$504,Referències!$D$5:$D$9,0),0))))),$U315)),Referències!$D$5:$D$9,0)),""))</f>
        <v/>
      </c>
      <c r="BH315" s="25" t="str">
        <f>IF($U315="","",IFERROR(INDEX(Referències!$H$5:$H$9,MATCH(IF(I315="",$U315,IFERROR(INDEX(Referències!$D$5:$D$9,SUMPRODUCT(MAX((($I$5:$I$504=I315)*($I$5:$I$504&lt;&gt;""))*(IFERROR(MATCH($U$5:$U$504,Referències!$D$5:$D$9,0),0))))),$U315)),Referències!$D$5:$D$9,0)),""))</f>
        <v/>
      </c>
      <c r="BI315" s="18" t="str">
        <f t="shared" si="33"/>
        <v/>
      </c>
      <c r="BJ315" s="26" t="str">
        <f t="shared" si="34"/>
        <v/>
      </c>
      <c r="BK315" s="52"/>
      <c r="BL315" s="27"/>
    </row>
    <row r="316" spans="1:64" x14ac:dyDescent="0.25">
      <c r="A316" s="27"/>
      <c r="B316" s="27"/>
      <c r="C316" s="27"/>
      <c r="D316" s="27"/>
      <c r="E316" s="53"/>
      <c r="F316" s="28"/>
      <c r="G316" s="27"/>
      <c r="H316" s="52"/>
      <c r="I316" s="28"/>
      <c r="J316" s="27"/>
      <c r="K316" s="28"/>
      <c r="L316" s="28"/>
      <c r="M316" s="28"/>
      <c r="N316" s="52"/>
      <c r="O316" s="18" t="str">
        <f t="shared" si="28"/>
        <v/>
      </c>
      <c r="P316" s="29"/>
      <c r="Q316" s="30"/>
      <c r="R316" s="31"/>
      <c r="S316" s="32"/>
      <c r="T316" s="33"/>
      <c r="U316" s="18" t="str">
        <f t="shared" si="29"/>
        <v/>
      </c>
      <c r="V316" s="28"/>
      <c r="W316" s="51"/>
      <c r="X316" s="52"/>
      <c r="Y316" s="53"/>
      <c r="Z316" s="52"/>
      <c r="AA316" s="53"/>
      <c r="AB316" s="53"/>
      <c r="AC316" s="52"/>
      <c r="AD316" s="53"/>
      <c r="AE316" s="53"/>
      <c r="AF316" s="52"/>
      <c r="AG316" s="53"/>
      <c r="AH316" s="52"/>
      <c r="AI316" s="53"/>
      <c r="AJ316" s="53"/>
      <c r="AK316" s="54"/>
      <c r="AL316" s="52"/>
      <c r="AM316" s="52"/>
      <c r="AN316" s="52"/>
      <c r="AO316" s="52"/>
      <c r="AP316" s="52"/>
      <c r="AQ316" s="55"/>
      <c r="AR316" s="52"/>
      <c r="AS316" s="52"/>
      <c r="AT316" s="52"/>
      <c r="AU316" s="52"/>
      <c r="AV316" s="52"/>
      <c r="AW316" s="56"/>
      <c r="AX316" s="52"/>
      <c r="AY316" s="52"/>
      <c r="AZ316" s="52"/>
      <c r="BA316" s="52"/>
      <c r="BB316" s="52"/>
      <c r="BC316" s="25" t="str">
        <f t="shared" si="30"/>
        <v/>
      </c>
      <c r="BD316" s="25" t="str">
        <f t="shared" si="31"/>
        <v/>
      </c>
      <c r="BE316" s="25" t="str">
        <f t="shared" si="32"/>
        <v/>
      </c>
      <c r="BF316" s="25" t="str">
        <f>IF($U316="","",IFERROR(INDEX(Referències!$F$5:$F$9,MATCH(IF(I316="",$U316,IFERROR(INDEX(Referències!$D$5:$D$9,SUMPRODUCT(MAX((($I$5:$I$504=I316)*($I$5:$I$504&lt;&gt;""))*(IFERROR(MATCH($U$5:$U$504,Referències!$D$5:$D$9,0),0))))),$U316)),Referències!$D$5:$D$9,0)),""))</f>
        <v/>
      </c>
      <c r="BG316" s="25" t="str">
        <f>IF($U316="","",IFERROR(INDEX(Referències!$G$5:$G$9,MATCH(IF(I316="",$U316,IFERROR(INDEX(Referències!$D$5:$D$9,SUMPRODUCT(MAX((($I$5:$I$504=I316)*($I$5:$I$504&lt;&gt;""))*(IFERROR(MATCH($U$5:$U$504,Referències!$D$5:$D$9,0),0))))),$U316)),Referències!$D$5:$D$9,0)),""))</f>
        <v/>
      </c>
      <c r="BH316" s="25" t="str">
        <f>IF($U316="","",IFERROR(INDEX(Referències!$H$5:$H$9,MATCH(IF(I316="",$U316,IFERROR(INDEX(Referències!$D$5:$D$9,SUMPRODUCT(MAX((($I$5:$I$504=I316)*($I$5:$I$504&lt;&gt;""))*(IFERROR(MATCH($U$5:$U$504,Referències!$D$5:$D$9,0),0))))),$U316)),Referències!$D$5:$D$9,0)),""))</f>
        <v/>
      </c>
      <c r="BI316" s="18" t="str">
        <f t="shared" si="33"/>
        <v/>
      </c>
      <c r="BJ316" s="26" t="str">
        <f t="shared" si="34"/>
        <v/>
      </c>
      <c r="BK316" s="52"/>
      <c r="BL316" s="27"/>
    </row>
    <row r="317" spans="1:64" x14ac:dyDescent="0.25">
      <c r="A317" s="27"/>
      <c r="B317" s="27"/>
      <c r="C317" s="27"/>
      <c r="D317" s="27"/>
      <c r="E317" s="53"/>
      <c r="F317" s="28"/>
      <c r="G317" s="27"/>
      <c r="H317" s="52"/>
      <c r="I317" s="28"/>
      <c r="J317" s="27"/>
      <c r="K317" s="28"/>
      <c r="L317" s="28"/>
      <c r="M317" s="28"/>
      <c r="N317" s="52"/>
      <c r="O317" s="18" t="str">
        <f t="shared" si="28"/>
        <v/>
      </c>
      <c r="P317" s="29"/>
      <c r="Q317" s="30"/>
      <c r="R317" s="31"/>
      <c r="S317" s="32"/>
      <c r="T317" s="33"/>
      <c r="U317" s="18" t="str">
        <f t="shared" si="29"/>
        <v/>
      </c>
      <c r="V317" s="28"/>
      <c r="W317" s="51"/>
      <c r="X317" s="52"/>
      <c r="Y317" s="53"/>
      <c r="Z317" s="52"/>
      <c r="AA317" s="53"/>
      <c r="AB317" s="53"/>
      <c r="AC317" s="52"/>
      <c r="AD317" s="53"/>
      <c r="AE317" s="53"/>
      <c r="AF317" s="52"/>
      <c r="AG317" s="53"/>
      <c r="AH317" s="52"/>
      <c r="AI317" s="53"/>
      <c r="AJ317" s="53"/>
      <c r="AK317" s="54"/>
      <c r="AL317" s="52"/>
      <c r="AM317" s="52"/>
      <c r="AN317" s="52"/>
      <c r="AO317" s="52"/>
      <c r="AP317" s="52"/>
      <c r="AQ317" s="55"/>
      <c r="AR317" s="52"/>
      <c r="AS317" s="52"/>
      <c r="AT317" s="52"/>
      <c r="AU317" s="52"/>
      <c r="AV317" s="52"/>
      <c r="AW317" s="56"/>
      <c r="AX317" s="52"/>
      <c r="AY317" s="52"/>
      <c r="AZ317" s="52"/>
      <c r="BA317" s="52"/>
      <c r="BB317" s="52"/>
      <c r="BC317" s="25" t="str">
        <f t="shared" si="30"/>
        <v/>
      </c>
      <c r="BD317" s="25" t="str">
        <f t="shared" si="31"/>
        <v/>
      </c>
      <c r="BE317" s="25" t="str">
        <f t="shared" si="32"/>
        <v/>
      </c>
      <c r="BF317" s="25" t="str">
        <f>IF($U317="","",IFERROR(INDEX(Referències!$F$5:$F$9,MATCH(IF(I317="",$U317,IFERROR(INDEX(Referències!$D$5:$D$9,SUMPRODUCT(MAX((($I$5:$I$504=I317)*($I$5:$I$504&lt;&gt;""))*(IFERROR(MATCH($U$5:$U$504,Referències!$D$5:$D$9,0),0))))),$U317)),Referències!$D$5:$D$9,0)),""))</f>
        <v/>
      </c>
      <c r="BG317" s="25" t="str">
        <f>IF($U317="","",IFERROR(INDEX(Referències!$G$5:$G$9,MATCH(IF(I317="",$U317,IFERROR(INDEX(Referències!$D$5:$D$9,SUMPRODUCT(MAX((($I$5:$I$504=I317)*($I$5:$I$504&lt;&gt;""))*(IFERROR(MATCH($U$5:$U$504,Referències!$D$5:$D$9,0),0))))),$U317)),Referències!$D$5:$D$9,0)),""))</f>
        <v/>
      </c>
      <c r="BH317" s="25" t="str">
        <f>IF($U317="","",IFERROR(INDEX(Referències!$H$5:$H$9,MATCH(IF(I317="",$U317,IFERROR(INDEX(Referències!$D$5:$D$9,SUMPRODUCT(MAX((($I$5:$I$504=I317)*($I$5:$I$504&lt;&gt;""))*(IFERROR(MATCH($U$5:$U$504,Referències!$D$5:$D$9,0),0))))),$U317)),Referències!$D$5:$D$9,0)),""))</f>
        <v/>
      </c>
      <c r="BI317" s="18" t="str">
        <f t="shared" si="33"/>
        <v/>
      </c>
      <c r="BJ317" s="26" t="str">
        <f t="shared" si="34"/>
        <v/>
      </c>
      <c r="BK317" s="52"/>
      <c r="BL317" s="27"/>
    </row>
    <row r="318" spans="1:64" x14ac:dyDescent="0.25">
      <c r="A318" s="27"/>
      <c r="B318" s="27"/>
      <c r="C318" s="27"/>
      <c r="D318" s="27"/>
      <c r="E318" s="53"/>
      <c r="F318" s="28"/>
      <c r="G318" s="27"/>
      <c r="H318" s="52"/>
      <c r="I318" s="28"/>
      <c r="J318" s="27"/>
      <c r="K318" s="28"/>
      <c r="L318" s="28"/>
      <c r="M318" s="28"/>
      <c r="N318" s="52"/>
      <c r="O318" s="18" t="str">
        <f t="shared" si="28"/>
        <v/>
      </c>
      <c r="P318" s="29"/>
      <c r="Q318" s="30"/>
      <c r="R318" s="31"/>
      <c r="S318" s="32"/>
      <c r="T318" s="33"/>
      <c r="U318" s="18" t="str">
        <f t="shared" si="29"/>
        <v/>
      </c>
      <c r="V318" s="28"/>
      <c r="W318" s="51"/>
      <c r="X318" s="52"/>
      <c r="Y318" s="53"/>
      <c r="Z318" s="52"/>
      <c r="AA318" s="53"/>
      <c r="AB318" s="53"/>
      <c r="AC318" s="52"/>
      <c r="AD318" s="53"/>
      <c r="AE318" s="53"/>
      <c r="AF318" s="52"/>
      <c r="AG318" s="53"/>
      <c r="AH318" s="52"/>
      <c r="AI318" s="53"/>
      <c r="AJ318" s="53"/>
      <c r="AK318" s="54"/>
      <c r="AL318" s="52"/>
      <c r="AM318" s="52"/>
      <c r="AN318" s="52"/>
      <c r="AO318" s="52"/>
      <c r="AP318" s="52"/>
      <c r="AQ318" s="55"/>
      <c r="AR318" s="52"/>
      <c r="AS318" s="52"/>
      <c r="AT318" s="52"/>
      <c r="AU318" s="52"/>
      <c r="AV318" s="52"/>
      <c r="AW318" s="56"/>
      <c r="AX318" s="52"/>
      <c r="AY318" s="52"/>
      <c r="AZ318" s="52"/>
      <c r="BA318" s="52"/>
      <c r="BB318" s="52"/>
      <c r="BC318" s="25" t="str">
        <f t="shared" si="30"/>
        <v/>
      </c>
      <c r="BD318" s="25" t="str">
        <f t="shared" si="31"/>
        <v/>
      </c>
      <c r="BE318" s="25" t="str">
        <f t="shared" si="32"/>
        <v/>
      </c>
      <c r="BF318" s="25" t="str">
        <f>IF($U318="","",IFERROR(INDEX(Referències!$F$5:$F$9,MATCH(IF(I318="",$U318,IFERROR(INDEX(Referències!$D$5:$D$9,SUMPRODUCT(MAX((($I$5:$I$504=I318)*($I$5:$I$504&lt;&gt;""))*(IFERROR(MATCH($U$5:$U$504,Referències!$D$5:$D$9,0),0))))),$U318)),Referències!$D$5:$D$9,0)),""))</f>
        <v/>
      </c>
      <c r="BG318" s="25" t="str">
        <f>IF($U318="","",IFERROR(INDEX(Referències!$G$5:$G$9,MATCH(IF(I318="",$U318,IFERROR(INDEX(Referències!$D$5:$D$9,SUMPRODUCT(MAX((($I$5:$I$504=I318)*($I$5:$I$504&lt;&gt;""))*(IFERROR(MATCH($U$5:$U$504,Referències!$D$5:$D$9,0),0))))),$U318)),Referències!$D$5:$D$9,0)),""))</f>
        <v/>
      </c>
      <c r="BH318" s="25" t="str">
        <f>IF($U318="","",IFERROR(INDEX(Referències!$H$5:$H$9,MATCH(IF(I318="",$U318,IFERROR(INDEX(Referències!$D$5:$D$9,SUMPRODUCT(MAX((($I$5:$I$504=I318)*($I$5:$I$504&lt;&gt;""))*(IFERROR(MATCH($U$5:$U$504,Referències!$D$5:$D$9,0),0))))),$U318)),Referències!$D$5:$D$9,0)),""))</f>
        <v/>
      </c>
      <c r="BI318" s="18" t="str">
        <f t="shared" si="33"/>
        <v/>
      </c>
      <c r="BJ318" s="26" t="str">
        <f t="shared" si="34"/>
        <v/>
      </c>
      <c r="BK318" s="52"/>
      <c r="BL318" s="27"/>
    </row>
    <row r="319" spans="1:64" x14ac:dyDescent="0.25">
      <c r="A319" s="27"/>
      <c r="B319" s="27"/>
      <c r="C319" s="27"/>
      <c r="D319" s="27"/>
      <c r="E319" s="53"/>
      <c r="F319" s="28"/>
      <c r="G319" s="27"/>
      <c r="H319" s="52"/>
      <c r="I319" s="28"/>
      <c r="J319" s="27"/>
      <c r="K319" s="28"/>
      <c r="L319" s="28"/>
      <c r="M319" s="28"/>
      <c r="N319" s="52"/>
      <c r="O319" s="18" t="str">
        <f t="shared" si="28"/>
        <v/>
      </c>
      <c r="P319" s="29"/>
      <c r="Q319" s="30"/>
      <c r="R319" s="31"/>
      <c r="S319" s="32"/>
      <c r="T319" s="33"/>
      <c r="U319" s="18" t="str">
        <f t="shared" si="29"/>
        <v/>
      </c>
      <c r="V319" s="28"/>
      <c r="W319" s="51"/>
      <c r="X319" s="52"/>
      <c r="Y319" s="53"/>
      <c r="Z319" s="52"/>
      <c r="AA319" s="53"/>
      <c r="AB319" s="53"/>
      <c r="AC319" s="52"/>
      <c r="AD319" s="53"/>
      <c r="AE319" s="53"/>
      <c r="AF319" s="52"/>
      <c r="AG319" s="53"/>
      <c r="AH319" s="52"/>
      <c r="AI319" s="53"/>
      <c r="AJ319" s="53"/>
      <c r="AK319" s="54"/>
      <c r="AL319" s="52"/>
      <c r="AM319" s="52"/>
      <c r="AN319" s="52"/>
      <c r="AO319" s="52"/>
      <c r="AP319" s="52"/>
      <c r="AQ319" s="55"/>
      <c r="AR319" s="52"/>
      <c r="AS319" s="52"/>
      <c r="AT319" s="52"/>
      <c r="AU319" s="52"/>
      <c r="AV319" s="52"/>
      <c r="AW319" s="56"/>
      <c r="AX319" s="52"/>
      <c r="AY319" s="52"/>
      <c r="AZ319" s="52"/>
      <c r="BA319" s="52"/>
      <c r="BB319" s="52"/>
      <c r="BC319" s="25" t="str">
        <f t="shared" si="30"/>
        <v/>
      </c>
      <c r="BD319" s="25" t="str">
        <f t="shared" si="31"/>
        <v/>
      </c>
      <c r="BE319" s="25" t="str">
        <f t="shared" si="32"/>
        <v/>
      </c>
      <c r="BF319" s="25" t="str">
        <f>IF($U319="","",IFERROR(INDEX(Referències!$F$5:$F$9,MATCH(IF(I319="",$U319,IFERROR(INDEX(Referències!$D$5:$D$9,SUMPRODUCT(MAX((($I$5:$I$504=I319)*($I$5:$I$504&lt;&gt;""))*(IFERROR(MATCH($U$5:$U$504,Referències!$D$5:$D$9,0),0))))),$U319)),Referències!$D$5:$D$9,0)),""))</f>
        <v/>
      </c>
      <c r="BG319" s="25" t="str">
        <f>IF($U319="","",IFERROR(INDEX(Referències!$G$5:$G$9,MATCH(IF(I319="",$U319,IFERROR(INDEX(Referències!$D$5:$D$9,SUMPRODUCT(MAX((($I$5:$I$504=I319)*($I$5:$I$504&lt;&gt;""))*(IFERROR(MATCH($U$5:$U$504,Referències!$D$5:$D$9,0),0))))),$U319)),Referències!$D$5:$D$9,0)),""))</f>
        <v/>
      </c>
      <c r="BH319" s="25" t="str">
        <f>IF($U319="","",IFERROR(INDEX(Referències!$H$5:$H$9,MATCH(IF(I319="",$U319,IFERROR(INDEX(Referències!$D$5:$D$9,SUMPRODUCT(MAX((($I$5:$I$504=I319)*($I$5:$I$504&lt;&gt;""))*(IFERROR(MATCH($U$5:$U$504,Referències!$D$5:$D$9,0),0))))),$U319)),Referències!$D$5:$D$9,0)),""))</f>
        <v/>
      </c>
      <c r="BI319" s="18" t="str">
        <f t="shared" si="33"/>
        <v/>
      </c>
      <c r="BJ319" s="26" t="str">
        <f t="shared" si="34"/>
        <v/>
      </c>
      <c r="BK319" s="52"/>
      <c r="BL319" s="27"/>
    </row>
    <row r="320" spans="1:64" x14ac:dyDescent="0.25">
      <c r="A320" s="27"/>
      <c r="B320" s="27"/>
      <c r="C320" s="27"/>
      <c r="D320" s="27"/>
      <c r="E320" s="53"/>
      <c r="F320" s="28"/>
      <c r="G320" s="27"/>
      <c r="H320" s="52"/>
      <c r="I320" s="28"/>
      <c r="J320" s="27"/>
      <c r="K320" s="28"/>
      <c r="L320" s="28"/>
      <c r="M320" s="28"/>
      <c r="N320" s="52"/>
      <c r="O320" s="18" t="str">
        <f t="shared" si="28"/>
        <v/>
      </c>
      <c r="P320" s="29"/>
      <c r="Q320" s="30"/>
      <c r="R320" s="31"/>
      <c r="S320" s="32"/>
      <c r="T320" s="33"/>
      <c r="U320" s="18" t="str">
        <f t="shared" si="29"/>
        <v/>
      </c>
      <c r="V320" s="28"/>
      <c r="W320" s="51"/>
      <c r="X320" s="52"/>
      <c r="Y320" s="53"/>
      <c r="Z320" s="52"/>
      <c r="AA320" s="53"/>
      <c r="AB320" s="53"/>
      <c r="AC320" s="52"/>
      <c r="AD320" s="53"/>
      <c r="AE320" s="53"/>
      <c r="AF320" s="52"/>
      <c r="AG320" s="53"/>
      <c r="AH320" s="52"/>
      <c r="AI320" s="53"/>
      <c r="AJ320" s="53"/>
      <c r="AK320" s="54"/>
      <c r="AL320" s="52"/>
      <c r="AM320" s="52"/>
      <c r="AN320" s="52"/>
      <c r="AO320" s="52"/>
      <c r="AP320" s="52"/>
      <c r="AQ320" s="55"/>
      <c r="AR320" s="52"/>
      <c r="AS320" s="52"/>
      <c r="AT320" s="52"/>
      <c r="AU320" s="52"/>
      <c r="AV320" s="52"/>
      <c r="AW320" s="56"/>
      <c r="AX320" s="52"/>
      <c r="AY320" s="52"/>
      <c r="AZ320" s="52"/>
      <c r="BA320" s="52"/>
      <c r="BB320" s="52"/>
      <c r="BC320" s="25" t="str">
        <f t="shared" si="30"/>
        <v/>
      </c>
      <c r="BD320" s="25" t="str">
        <f t="shared" si="31"/>
        <v/>
      </c>
      <c r="BE320" s="25" t="str">
        <f t="shared" si="32"/>
        <v/>
      </c>
      <c r="BF320" s="25" t="str">
        <f>IF($U320="","",IFERROR(INDEX(Referències!$F$5:$F$9,MATCH(IF(I320="",$U320,IFERROR(INDEX(Referències!$D$5:$D$9,SUMPRODUCT(MAX((($I$5:$I$504=I320)*($I$5:$I$504&lt;&gt;""))*(IFERROR(MATCH($U$5:$U$504,Referències!$D$5:$D$9,0),0))))),$U320)),Referències!$D$5:$D$9,0)),""))</f>
        <v/>
      </c>
      <c r="BG320" s="25" t="str">
        <f>IF($U320="","",IFERROR(INDEX(Referències!$G$5:$G$9,MATCH(IF(I320="",$U320,IFERROR(INDEX(Referències!$D$5:$D$9,SUMPRODUCT(MAX((($I$5:$I$504=I320)*($I$5:$I$504&lt;&gt;""))*(IFERROR(MATCH($U$5:$U$504,Referències!$D$5:$D$9,0),0))))),$U320)),Referències!$D$5:$D$9,0)),""))</f>
        <v/>
      </c>
      <c r="BH320" s="25" t="str">
        <f>IF($U320="","",IFERROR(INDEX(Referències!$H$5:$H$9,MATCH(IF(I320="",$U320,IFERROR(INDEX(Referències!$D$5:$D$9,SUMPRODUCT(MAX((($I$5:$I$504=I320)*($I$5:$I$504&lt;&gt;""))*(IFERROR(MATCH($U$5:$U$504,Referències!$D$5:$D$9,0),0))))),$U320)),Referències!$D$5:$D$9,0)),""))</f>
        <v/>
      </c>
      <c r="BI320" s="18" t="str">
        <f t="shared" si="33"/>
        <v/>
      </c>
      <c r="BJ320" s="26" t="str">
        <f t="shared" si="34"/>
        <v/>
      </c>
      <c r="BK320" s="52"/>
      <c r="BL320" s="27"/>
    </row>
    <row r="321" spans="1:64" x14ac:dyDescent="0.25">
      <c r="A321" s="27"/>
      <c r="B321" s="27"/>
      <c r="C321" s="27"/>
      <c r="D321" s="27"/>
      <c r="E321" s="53"/>
      <c r="F321" s="28"/>
      <c r="G321" s="27"/>
      <c r="H321" s="52"/>
      <c r="I321" s="28"/>
      <c r="J321" s="27"/>
      <c r="K321" s="28"/>
      <c r="L321" s="28"/>
      <c r="M321" s="28"/>
      <c r="N321" s="52"/>
      <c r="O321" s="18" t="str">
        <f t="shared" si="28"/>
        <v/>
      </c>
      <c r="P321" s="29"/>
      <c r="Q321" s="30"/>
      <c r="R321" s="31"/>
      <c r="S321" s="32"/>
      <c r="T321" s="33"/>
      <c r="U321" s="18" t="str">
        <f t="shared" si="29"/>
        <v/>
      </c>
      <c r="V321" s="28"/>
      <c r="W321" s="51"/>
      <c r="X321" s="52"/>
      <c r="Y321" s="53"/>
      <c r="Z321" s="52"/>
      <c r="AA321" s="53"/>
      <c r="AB321" s="53"/>
      <c r="AC321" s="52"/>
      <c r="AD321" s="53"/>
      <c r="AE321" s="53"/>
      <c r="AF321" s="52"/>
      <c r="AG321" s="53"/>
      <c r="AH321" s="52"/>
      <c r="AI321" s="53"/>
      <c r="AJ321" s="53"/>
      <c r="AK321" s="54"/>
      <c r="AL321" s="52"/>
      <c r="AM321" s="52"/>
      <c r="AN321" s="52"/>
      <c r="AO321" s="52"/>
      <c r="AP321" s="52"/>
      <c r="AQ321" s="55"/>
      <c r="AR321" s="52"/>
      <c r="AS321" s="52"/>
      <c r="AT321" s="52"/>
      <c r="AU321" s="52"/>
      <c r="AV321" s="52"/>
      <c r="AW321" s="56"/>
      <c r="AX321" s="52"/>
      <c r="AY321" s="52"/>
      <c r="AZ321" s="52"/>
      <c r="BA321" s="52"/>
      <c r="BB321" s="52"/>
      <c r="BC321" s="25" t="str">
        <f t="shared" si="30"/>
        <v/>
      </c>
      <c r="BD321" s="25" t="str">
        <f t="shared" si="31"/>
        <v/>
      </c>
      <c r="BE321" s="25" t="str">
        <f t="shared" si="32"/>
        <v/>
      </c>
      <c r="BF321" s="25" t="str">
        <f>IF($U321="","",IFERROR(INDEX(Referències!$F$5:$F$9,MATCH(IF(I321="",$U321,IFERROR(INDEX(Referències!$D$5:$D$9,SUMPRODUCT(MAX((($I$5:$I$504=I321)*($I$5:$I$504&lt;&gt;""))*(IFERROR(MATCH($U$5:$U$504,Referències!$D$5:$D$9,0),0))))),$U321)),Referències!$D$5:$D$9,0)),""))</f>
        <v/>
      </c>
      <c r="BG321" s="25" t="str">
        <f>IF($U321="","",IFERROR(INDEX(Referències!$G$5:$G$9,MATCH(IF(I321="",$U321,IFERROR(INDEX(Referències!$D$5:$D$9,SUMPRODUCT(MAX((($I$5:$I$504=I321)*($I$5:$I$504&lt;&gt;""))*(IFERROR(MATCH($U$5:$U$504,Referències!$D$5:$D$9,0),0))))),$U321)),Referències!$D$5:$D$9,0)),""))</f>
        <v/>
      </c>
      <c r="BH321" s="25" t="str">
        <f>IF($U321="","",IFERROR(INDEX(Referències!$H$5:$H$9,MATCH(IF(I321="",$U321,IFERROR(INDEX(Referències!$D$5:$D$9,SUMPRODUCT(MAX((($I$5:$I$504=I321)*($I$5:$I$504&lt;&gt;""))*(IFERROR(MATCH($U$5:$U$504,Referències!$D$5:$D$9,0),0))))),$U321)),Referències!$D$5:$D$9,0)),""))</f>
        <v/>
      </c>
      <c r="BI321" s="18" t="str">
        <f t="shared" si="33"/>
        <v/>
      </c>
      <c r="BJ321" s="26" t="str">
        <f t="shared" si="34"/>
        <v/>
      </c>
      <c r="BK321" s="52"/>
      <c r="BL321" s="27"/>
    </row>
    <row r="322" spans="1:64" x14ac:dyDescent="0.25">
      <c r="A322" s="27"/>
      <c r="B322" s="27"/>
      <c r="C322" s="27"/>
      <c r="D322" s="27"/>
      <c r="E322" s="53"/>
      <c r="F322" s="28"/>
      <c r="G322" s="27"/>
      <c r="H322" s="52"/>
      <c r="I322" s="28"/>
      <c r="J322" s="27"/>
      <c r="K322" s="28"/>
      <c r="L322" s="28"/>
      <c r="M322" s="28"/>
      <c r="N322" s="52"/>
      <c r="O322" s="18" t="str">
        <f t="shared" si="28"/>
        <v/>
      </c>
      <c r="P322" s="29"/>
      <c r="Q322" s="30"/>
      <c r="R322" s="31"/>
      <c r="S322" s="32"/>
      <c r="T322" s="33"/>
      <c r="U322" s="18" t="str">
        <f t="shared" si="29"/>
        <v/>
      </c>
      <c r="V322" s="28"/>
      <c r="W322" s="51"/>
      <c r="X322" s="52"/>
      <c r="Y322" s="53"/>
      <c r="Z322" s="52"/>
      <c r="AA322" s="53"/>
      <c r="AB322" s="53"/>
      <c r="AC322" s="52"/>
      <c r="AD322" s="53"/>
      <c r="AE322" s="53"/>
      <c r="AF322" s="52"/>
      <c r="AG322" s="53"/>
      <c r="AH322" s="52"/>
      <c r="AI322" s="53"/>
      <c r="AJ322" s="53"/>
      <c r="AK322" s="54"/>
      <c r="AL322" s="52"/>
      <c r="AM322" s="52"/>
      <c r="AN322" s="52"/>
      <c r="AO322" s="52"/>
      <c r="AP322" s="52"/>
      <c r="AQ322" s="55"/>
      <c r="AR322" s="52"/>
      <c r="AS322" s="52"/>
      <c r="AT322" s="52"/>
      <c r="AU322" s="52"/>
      <c r="AV322" s="52"/>
      <c r="AW322" s="56"/>
      <c r="AX322" s="52"/>
      <c r="AY322" s="52"/>
      <c r="AZ322" s="52"/>
      <c r="BA322" s="52"/>
      <c r="BB322" s="52"/>
      <c r="BC322" s="25" t="str">
        <f t="shared" si="30"/>
        <v/>
      </c>
      <c r="BD322" s="25" t="str">
        <f t="shared" si="31"/>
        <v/>
      </c>
      <c r="BE322" s="25" t="str">
        <f t="shared" si="32"/>
        <v/>
      </c>
      <c r="BF322" s="25" t="str">
        <f>IF($U322="","",IFERROR(INDEX(Referències!$F$5:$F$9,MATCH(IF(I322="",$U322,IFERROR(INDEX(Referències!$D$5:$D$9,SUMPRODUCT(MAX((($I$5:$I$504=I322)*($I$5:$I$504&lt;&gt;""))*(IFERROR(MATCH($U$5:$U$504,Referències!$D$5:$D$9,0),0))))),$U322)),Referències!$D$5:$D$9,0)),""))</f>
        <v/>
      </c>
      <c r="BG322" s="25" t="str">
        <f>IF($U322="","",IFERROR(INDEX(Referències!$G$5:$G$9,MATCH(IF(I322="",$U322,IFERROR(INDEX(Referències!$D$5:$D$9,SUMPRODUCT(MAX((($I$5:$I$504=I322)*($I$5:$I$504&lt;&gt;""))*(IFERROR(MATCH($U$5:$U$504,Referències!$D$5:$D$9,0),0))))),$U322)),Referències!$D$5:$D$9,0)),""))</f>
        <v/>
      </c>
      <c r="BH322" s="25" t="str">
        <f>IF($U322="","",IFERROR(INDEX(Referències!$H$5:$H$9,MATCH(IF(I322="",$U322,IFERROR(INDEX(Referències!$D$5:$D$9,SUMPRODUCT(MAX((($I$5:$I$504=I322)*($I$5:$I$504&lt;&gt;""))*(IFERROR(MATCH($U$5:$U$504,Referències!$D$5:$D$9,0),0))))),$U322)),Referències!$D$5:$D$9,0)),""))</f>
        <v/>
      </c>
      <c r="BI322" s="18" t="str">
        <f t="shared" si="33"/>
        <v/>
      </c>
      <c r="BJ322" s="26" t="str">
        <f t="shared" si="34"/>
        <v/>
      </c>
      <c r="BK322" s="52"/>
      <c r="BL322" s="27"/>
    </row>
    <row r="323" spans="1:64" x14ac:dyDescent="0.25">
      <c r="A323" s="27"/>
      <c r="B323" s="27"/>
      <c r="C323" s="27"/>
      <c r="D323" s="27"/>
      <c r="E323" s="53"/>
      <c r="F323" s="28"/>
      <c r="G323" s="27"/>
      <c r="H323" s="52"/>
      <c r="I323" s="28"/>
      <c r="J323" s="27"/>
      <c r="K323" s="28"/>
      <c r="L323" s="28"/>
      <c r="M323" s="28"/>
      <c r="N323" s="52"/>
      <c r="O323" s="18" t="str">
        <f t="shared" si="28"/>
        <v/>
      </c>
      <c r="P323" s="29"/>
      <c r="Q323" s="30"/>
      <c r="R323" s="31"/>
      <c r="S323" s="32"/>
      <c r="T323" s="33"/>
      <c r="U323" s="18" t="str">
        <f t="shared" si="29"/>
        <v/>
      </c>
      <c r="V323" s="28"/>
      <c r="W323" s="51"/>
      <c r="X323" s="52"/>
      <c r="Y323" s="53"/>
      <c r="Z323" s="52"/>
      <c r="AA323" s="53"/>
      <c r="AB323" s="53"/>
      <c r="AC323" s="52"/>
      <c r="AD323" s="53"/>
      <c r="AE323" s="53"/>
      <c r="AF323" s="52"/>
      <c r="AG323" s="53"/>
      <c r="AH323" s="52"/>
      <c r="AI323" s="53"/>
      <c r="AJ323" s="53"/>
      <c r="AK323" s="54"/>
      <c r="AL323" s="52"/>
      <c r="AM323" s="52"/>
      <c r="AN323" s="52"/>
      <c r="AO323" s="52"/>
      <c r="AP323" s="52"/>
      <c r="AQ323" s="55"/>
      <c r="AR323" s="52"/>
      <c r="AS323" s="52"/>
      <c r="AT323" s="52"/>
      <c r="AU323" s="52"/>
      <c r="AV323" s="52"/>
      <c r="AW323" s="56"/>
      <c r="AX323" s="52"/>
      <c r="AY323" s="52"/>
      <c r="AZ323" s="52"/>
      <c r="BA323" s="52"/>
      <c r="BB323" s="52"/>
      <c r="BC323" s="25" t="str">
        <f t="shared" si="30"/>
        <v/>
      </c>
      <c r="BD323" s="25" t="str">
        <f t="shared" si="31"/>
        <v/>
      </c>
      <c r="BE323" s="25" t="str">
        <f t="shared" si="32"/>
        <v/>
      </c>
      <c r="BF323" s="25" t="str">
        <f>IF($U323="","",IFERROR(INDEX(Referències!$F$5:$F$9,MATCH(IF(I323="",$U323,IFERROR(INDEX(Referències!$D$5:$D$9,SUMPRODUCT(MAX((($I$5:$I$504=I323)*($I$5:$I$504&lt;&gt;""))*(IFERROR(MATCH($U$5:$U$504,Referències!$D$5:$D$9,0),0))))),$U323)),Referències!$D$5:$D$9,0)),""))</f>
        <v/>
      </c>
      <c r="BG323" s="25" t="str">
        <f>IF($U323="","",IFERROR(INDEX(Referències!$G$5:$G$9,MATCH(IF(I323="",$U323,IFERROR(INDEX(Referències!$D$5:$D$9,SUMPRODUCT(MAX((($I$5:$I$504=I323)*($I$5:$I$504&lt;&gt;""))*(IFERROR(MATCH($U$5:$U$504,Referències!$D$5:$D$9,0),0))))),$U323)),Referències!$D$5:$D$9,0)),""))</f>
        <v/>
      </c>
      <c r="BH323" s="25" t="str">
        <f>IF($U323="","",IFERROR(INDEX(Referències!$H$5:$H$9,MATCH(IF(I323="",$U323,IFERROR(INDEX(Referències!$D$5:$D$9,SUMPRODUCT(MAX((($I$5:$I$504=I323)*($I$5:$I$504&lt;&gt;""))*(IFERROR(MATCH($U$5:$U$504,Referències!$D$5:$D$9,0),0))))),$U323)),Referències!$D$5:$D$9,0)),""))</f>
        <v/>
      </c>
      <c r="BI323" s="18" t="str">
        <f t="shared" si="33"/>
        <v/>
      </c>
      <c r="BJ323" s="26" t="str">
        <f t="shared" si="34"/>
        <v/>
      </c>
      <c r="BK323" s="52"/>
      <c r="BL323" s="27"/>
    </row>
    <row r="324" spans="1:64" x14ac:dyDescent="0.25">
      <c r="A324" s="27"/>
      <c r="B324" s="27"/>
      <c r="C324" s="27"/>
      <c r="D324" s="27"/>
      <c r="E324" s="53"/>
      <c r="F324" s="28"/>
      <c r="G324" s="27"/>
      <c r="H324" s="52"/>
      <c r="I324" s="28"/>
      <c r="J324" s="27"/>
      <c r="K324" s="28"/>
      <c r="L324" s="28"/>
      <c r="M324" s="28"/>
      <c r="N324" s="52"/>
      <c r="O324" s="18" t="str">
        <f t="shared" si="28"/>
        <v/>
      </c>
      <c r="P324" s="29"/>
      <c r="Q324" s="30"/>
      <c r="R324" s="31"/>
      <c r="S324" s="32"/>
      <c r="T324" s="33"/>
      <c r="U324" s="18" t="str">
        <f t="shared" si="29"/>
        <v/>
      </c>
      <c r="V324" s="28"/>
      <c r="W324" s="51"/>
      <c r="X324" s="52"/>
      <c r="Y324" s="53"/>
      <c r="Z324" s="52"/>
      <c r="AA324" s="53"/>
      <c r="AB324" s="53"/>
      <c r="AC324" s="52"/>
      <c r="AD324" s="53"/>
      <c r="AE324" s="53"/>
      <c r="AF324" s="52"/>
      <c r="AG324" s="53"/>
      <c r="AH324" s="52"/>
      <c r="AI324" s="53"/>
      <c r="AJ324" s="53"/>
      <c r="AK324" s="54"/>
      <c r="AL324" s="52"/>
      <c r="AM324" s="52"/>
      <c r="AN324" s="52"/>
      <c r="AO324" s="52"/>
      <c r="AP324" s="52"/>
      <c r="AQ324" s="55"/>
      <c r="AR324" s="52"/>
      <c r="AS324" s="52"/>
      <c r="AT324" s="52"/>
      <c r="AU324" s="52"/>
      <c r="AV324" s="52"/>
      <c r="AW324" s="56"/>
      <c r="AX324" s="52"/>
      <c r="AY324" s="52"/>
      <c r="AZ324" s="52"/>
      <c r="BA324" s="52"/>
      <c r="BB324" s="52"/>
      <c r="BC324" s="25" t="str">
        <f t="shared" si="30"/>
        <v/>
      </c>
      <c r="BD324" s="25" t="str">
        <f t="shared" si="31"/>
        <v/>
      </c>
      <c r="BE324" s="25" t="str">
        <f t="shared" si="32"/>
        <v/>
      </c>
      <c r="BF324" s="25" t="str">
        <f>IF($U324="","",IFERROR(INDEX(Referències!$F$5:$F$9,MATCH(IF(I324="",$U324,IFERROR(INDEX(Referències!$D$5:$D$9,SUMPRODUCT(MAX((($I$5:$I$504=I324)*($I$5:$I$504&lt;&gt;""))*(IFERROR(MATCH($U$5:$U$504,Referències!$D$5:$D$9,0),0))))),$U324)),Referències!$D$5:$D$9,0)),""))</f>
        <v/>
      </c>
      <c r="BG324" s="25" t="str">
        <f>IF($U324="","",IFERROR(INDEX(Referències!$G$5:$G$9,MATCH(IF(I324="",$U324,IFERROR(INDEX(Referències!$D$5:$D$9,SUMPRODUCT(MAX((($I$5:$I$504=I324)*($I$5:$I$504&lt;&gt;""))*(IFERROR(MATCH($U$5:$U$504,Referències!$D$5:$D$9,0),0))))),$U324)),Referències!$D$5:$D$9,0)),""))</f>
        <v/>
      </c>
      <c r="BH324" s="25" t="str">
        <f>IF($U324="","",IFERROR(INDEX(Referències!$H$5:$H$9,MATCH(IF(I324="",$U324,IFERROR(INDEX(Referències!$D$5:$D$9,SUMPRODUCT(MAX((($I$5:$I$504=I324)*($I$5:$I$504&lt;&gt;""))*(IFERROR(MATCH($U$5:$U$504,Referències!$D$5:$D$9,0),0))))),$U324)),Referències!$D$5:$D$9,0)),""))</f>
        <v/>
      </c>
      <c r="BI324" s="18" t="str">
        <f t="shared" si="33"/>
        <v/>
      </c>
      <c r="BJ324" s="26" t="str">
        <f t="shared" si="34"/>
        <v/>
      </c>
      <c r="BK324" s="52"/>
      <c r="BL324" s="27"/>
    </row>
    <row r="325" spans="1:64" x14ac:dyDescent="0.25">
      <c r="A325" s="27"/>
      <c r="B325" s="27"/>
      <c r="C325" s="27"/>
      <c r="D325" s="27"/>
      <c r="E325" s="53"/>
      <c r="F325" s="28"/>
      <c r="G325" s="27"/>
      <c r="H325" s="52"/>
      <c r="I325" s="28"/>
      <c r="J325" s="27"/>
      <c r="K325" s="28"/>
      <c r="L325" s="28"/>
      <c r="M325" s="28"/>
      <c r="N325" s="52"/>
      <c r="O325" s="18" t="str">
        <f t="shared" ref="O325:O388" si="35">IF(OR(A325="",G325="",I325=""),"","PR-"&amp;IF(A325="","",UPPER(LEFT(TRIM(MID(SUBSTITUTE(TRIM(A325)," ",REPT(" ",100)),(1-1)*100+1,100)),1)&amp;LEFT(TRIM(MID(SUBSTITUTE(TRIM(A325)," ",REPT(" ",100)),(MAX(1,(LEN(TRIM(A325))-LEN(SUBSTITUTE(TRIM(A325)," ",""))+1)-1)-1)*100+1,100)),1)&amp;LEFT(TRIM(MID(SUBSTITUTE(TRIM(A325)," ",REPT(" ",100)),((LEN(TRIM(A325))-LEN(SUBSTITUTE(TRIM(A325)," ",""))+1)-1)*100+1,100)),1)))&amp;"-"&amp;IF(G325="","",UPPER(IF(ISNUMBER(SEARCH(" SAT "," "&amp;TRIM(G325)&amp;" ")),LEFT(TRIM(MID(SUBSTITUTE(TRIM(G325)," ",REPT(" ",100)),(1-1)*100+1,100)),1)&amp;LEFT(TRIM(MID(SUBSTITUTE(TRIM(G325)," ",REPT(" ",100)),(MIN(2,(LEN(TRIM(G325))-LEN(SUBSTITUTE(TRIM(G325)," ",""))+1))-1)*100+1,100)),1)&amp;"0",IF(ISNUMBER(SEARCH(" SL "," "&amp;TRIM(G325)&amp;" ")),LEFT(TRIM(MID(SUBSTITUTE(TRIM(G325)," ",REPT(" ",100)),(1-1)*100+1,100)),1)&amp;LEFT(TRIM(MID(SUBSTITUTE(TRIM(G325)," ",REPT(" ",100)),(MIN(2,(LEN(TRIM(G325))-LEN(SUBSTITUTE(TRIM(G325)," ",""))+1))-1)*100+1,100)),1)&amp;"1",LEFT(TRIM(MID(SUBSTITUTE(TRIM(G325)," ",REPT(" ",100)),(1-1)*100+1,100)),1)&amp;LEFT(TRIM(MID(SUBSTITUTE(TRIM(G325)," ",REPT(" ",100)),(MAX(1,(LEN(TRIM(G325))-LEN(SUBSTITUTE(TRIM(G325)," ",""))+1)-1)-1)*100+1,100)),1)&amp;LEFT(TRIM(MID(SUBSTITUTE(TRIM(G325)," ",REPT(" ",100)),((LEN(TRIM(G325))-LEN(SUBSTITUTE(TRIM(G325)," ",""))+1)-1)*100+1,100)),1)))))&amp;"-"&amp;I325&amp;IF(N325="","","-"&amp;N325))</f>
        <v/>
      </c>
      <c r="P325" s="29"/>
      <c r="Q325" s="30"/>
      <c r="R325" s="31"/>
      <c r="S325" s="32"/>
      <c r="T325" s="33"/>
      <c r="U325" s="18" t="str">
        <f t="shared" ref="U325:U388" si="36">IF(S325="","",IF(S325&lt;190,"NP",IF(S325&lt;=450,"B1",IF(S325&lt;=1000,"B2",IF(S325&lt;=5000,"Mitjà","Alt")))))</f>
        <v/>
      </c>
      <c r="V325" s="28"/>
      <c r="W325" s="51"/>
      <c r="X325" s="52"/>
      <c r="Y325" s="53"/>
      <c r="Z325" s="52"/>
      <c r="AA325" s="53"/>
      <c r="AB325" s="53"/>
      <c r="AC325" s="52"/>
      <c r="AD325" s="53"/>
      <c r="AE325" s="53"/>
      <c r="AF325" s="52"/>
      <c r="AG325" s="53"/>
      <c r="AH325" s="52"/>
      <c r="AI325" s="53"/>
      <c r="AJ325" s="53"/>
      <c r="AK325" s="54"/>
      <c r="AL325" s="52"/>
      <c r="AM325" s="52"/>
      <c r="AN325" s="52"/>
      <c r="AO325" s="52"/>
      <c r="AP325" s="52"/>
      <c r="AQ325" s="55"/>
      <c r="AR325" s="52"/>
      <c r="AS325" s="52"/>
      <c r="AT325" s="52"/>
      <c r="AU325" s="52"/>
      <c r="AV325" s="52"/>
      <c r="AW325" s="56"/>
      <c r="AX325" s="52"/>
      <c r="AY325" s="52"/>
      <c r="AZ325" s="52"/>
      <c r="BA325" s="52"/>
      <c r="BB325" s="52"/>
      <c r="BC325" s="25" t="str">
        <f t="shared" ref="BC325:BC388" si="37">IF(O325="","",IF(W325="Sí",1,0)+IF(AK325="Sí",1,0)+IF(AQ325="Sí",1,0)+IF(AW325="Sí",1,0))</f>
        <v/>
      </c>
      <c r="BD325" s="25" t="str">
        <f t="shared" ref="BD325:BD388" si="38">IF(O325="","",IF(OR(Z325="",Z325="No"),0,1)+IF(OR(AM325="",AM325="No"),0,1)+IF(OR(AS325="",AS325="No"),0,1)+IF(OR(AY325="",AY325="No"),0,1))</f>
        <v/>
      </c>
      <c r="BE325" s="25" t="str">
        <f t="shared" ref="BE325:BE388" si="39">IF(O325="","",IF(AH325="Sí",1,0)+IF(AP325="Sí",1,0)+IF(AV325="Sí",1,0)+IF(BB325="Sí",1,0))</f>
        <v/>
      </c>
      <c r="BF325" s="25" t="str">
        <f>IF($U325="","",IFERROR(INDEX(Referències!$F$5:$F$9,MATCH(IF(I325="",$U325,IFERROR(INDEX(Referències!$D$5:$D$9,SUMPRODUCT(MAX((($I$5:$I$504=I325)*($I$5:$I$504&lt;&gt;""))*(IFERROR(MATCH($U$5:$U$504,Referències!$D$5:$D$9,0),0))))),$U325)),Referències!$D$5:$D$9,0)),""))</f>
        <v/>
      </c>
      <c r="BG325" s="25" t="str">
        <f>IF($U325="","",IFERROR(INDEX(Referències!$G$5:$G$9,MATCH(IF(I325="",$U325,IFERROR(INDEX(Referències!$D$5:$D$9,SUMPRODUCT(MAX((($I$5:$I$504=I325)*($I$5:$I$504&lt;&gt;""))*(IFERROR(MATCH($U$5:$U$504,Referències!$D$5:$D$9,0),0))))),$U325)),Referències!$D$5:$D$9,0)),""))</f>
        <v/>
      </c>
      <c r="BH325" s="25" t="str">
        <f>IF($U325="","",IFERROR(INDEX(Referències!$H$5:$H$9,MATCH(IF(I325="",$U325,IFERROR(INDEX(Referències!$D$5:$D$9,SUMPRODUCT(MAX((($I$5:$I$504=I325)*($I$5:$I$504&lt;&gt;""))*(IFERROR(MATCH($U$5:$U$504,Referències!$D$5:$D$9,0),0))))),$U325)),Referències!$D$5:$D$9,0)),""))</f>
        <v/>
      </c>
      <c r="BI325" s="18" t="str">
        <f t="shared" ref="BI325:BI388" si="40">IF(O325="","",IF($U325="","Falta anàlisi",IF($U325="NP","NO ENTRA AL PLA",IF(AND(BC325&lt;=BF325,BD325&gt;=BG325,BE325&gt;=BH325),"COMPLEIX","NO COMPLEIX"))))</f>
        <v/>
      </c>
      <c r="BJ325" s="26" t="str">
        <f t="shared" ref="BJ325:BJ388" si="41">IF(OR(O325="",$U325=""),"",IF($U325="NP",IF(COUNTA(W325:BB325)=0,"Nivell NP (&lt; 190 ous/100 g): per sota del llindar de dany econòmic. El recinte no entra al pla i no escau declarar rotació.","Nivell NP: el recinte no entra al pla. Esborri la declaració dels 4 anys."),IF(BI325="COMPLEIX","",TRIM(IF(BC325&gt;BF325,"Excedeix els anys amb patata permesos. ","")&amp;IF(BD325&lt;BG325,"Falten cicles de cultiu parany. ","")&amp;IF(BE325&lt;BH325,"Falten anys d'efecte tèrmic estival. ","")))))</f>
        <v/>
      </c>
      <c r="BK325" s="52"/>
      <c r="BL325" s="27"/>
    </row>
    <row r="326" spans="1:64" x14ac:dyDescent="0.25">
      <c r="A326" s="27"/>
      <c r="B326" s="27"/>
      <c r="C326" s="27"/>
      <c r="D326" s="27"/>
      <c r="E326" s="53"/>
      <c r="F326" s="28"/>
      <c r="G326" s="27"/>
      <c r="H326" s="52"/>
      <c r="I326" s="28"/>
      <c r="J326" s="27"/>
      <c r="K326" s="28"/>
      <c r="L326" s="28"/>
      <c r="M326" s="28"/>
      <c r="N326" s="52"/>
      <c r="O326" s="18" t="str">
        <f t="shared" si="35"/>
        <v/>
      </c>
      <c r="P326" s="29"/>
      <c r="Q326" s="30"/>
      <c r="R326" s="31"/>
      <c r="S326" s="32"/>
      <c r="T326" s="33"/>
      <c r="U326" s="18" t="str">
        <f t="shared" si="36"/>
        <v/>
      </c>
      <c r="V326" s="28"/>
      <c r="W326" s="51"/>
      <c r="X326" s="52"/>
      <c r="Y326" s="53"/>
      <c r="Z326" s="52"/>
      <c r="AA326" s="53"/>
      <c r="AB326" s="53"/>
      <c r="AC326" s="52"/>
      <c r="AD326" s="53"/>
      <c r="AE326" s="53"/>
      <c r="AF326" s="52"/>
      <c r="AG326" s="53"/>
      <c r="AH326" s="52"/>
      <c r="AI326" s="53"/>
      <c r="AJ326" s="53"/>
      <c r="AK326" s="54"/>
      <c r="AL326" s="52"/>
      <c r="AM326" s="52"/>
      <c r="AN326" s="52"/>
      <c r="AO326" s="52"/>
      <c r="AP326" s="52"/>
      <c r="AQ326" s="55"/>
      <c r="AR326" s="52"/>
      <c r="AS326" s="52"/>
      <c r="AT326" s="52"/>
      <c r="AU326" s="52"/>
      <c r="AV326" s="52"/>
      <c r="AW326" s="56"/>
      <c r="AX326" s="52"/>
      <c r="AY326" s="52"/>
      <c r="AZ326" s="52"/>
      <c r="BA326" s="52"/>
      <c r="BB326" s="52"/>
      <c r="BC326" s="25" t="str">
        <f t="shared" si="37"/>
        <v/>
      </c>
      <c r="BD326" s="25" t="str">
        <f t="shared" si="38"/>
        <v/>
      </c>
      <c r="BE326" s="25" t="str">
        <f t="shared" si="39"/>
        <v/>
      </c>
      <c r="BF326" s="25" t="str">
        <f>IF($U326="","",IFERROR(INDEX(Referències!$F$5:$F$9,MATCH(IF(I326="",$U326,IFERROR(INDEX(Referències!$D$5:$D$9,SUMPRODUCT(MAX((($I$5:$I$504=I326)*($I$5:$I$504&lt;&gt;""))*(IFERROR(MATCH($U$5:$U$504,Referències!$D$5:$D$9,0),0))))),$U326)),Referències!$D$5:$D$9,0)),""))</f>
        <v/>
      </c>
      <c r="BG326" s="25" t="str">
        <f>IF($U326="","",IFERROR(INDEX(Referències!$G$5:$G$9,MATCH(IF(I326="",$U326,IFERROR(INDEX(Referències!$D$5:$D$9,SUMPRODUCT(MAX((($I$5:$I$504=I326)*($I$5:$I$504&lt;&gt;""))*(IFERROR(MATCH($U$5:$U$504,Referències!$D$5:$D$9,0),0))))),$U326)),Referències!$D$5:$D$9,0)),""))</f>
        <v/>
      </c>
      <c r="BH326" s="25" t="str">
        <f>IF($U326="","",IFERROR(INDEX(Referències!$H$5:$H$9,MATCH(IF(I326="",$U326,IFERROR(INDEX(Referències!$D$5:$D$9,SUMPRODUCT(MAX((($I$5:$I$504=I326)*($I$5:$I$504&lt;&gt;""))*(IFERROR(MATCH($U$5:$U$504,Referències!$D$5:$D$9,0),0))))),$U326)),Referències!$D$5:$D$9,0)),""))</f>
        <v/>
      </c>
      <c r="BI326" s="18" t="str">
        <f t="shared" si="40"/>
        <v/>
      </c>
      <c r="BJ326" s="26" t="str">
        <f t="shared" si="41"/>
        <v/>
      </c>
      <c r="BK326" s="52"/>
      <c r="BL326" s="27"/>
    </row>
    <row r="327" spans="1:64" x14ac:dyDescent="0.25">
      <c r="A327" s="27"/>
      <c r="B327" s="27"/>
      <c r="C327" s="27"/>
      <c r="D327" s="27"/>
      <c r="E327" s="53"/>
      <c r="F327" s="28"/>
      <c r="G327" s="27"/>
      <c r="H327" s="52"/>
      <c r="I327" s="28"/>
      <c r="J327" s="27"/>
      <c r="K327" s="28"/>
      <c r="L327" s="28"/>
      <c r="M327" s="28"/>
      <c r="N327" s="52"/>
      <c r="O327" s="18" t="str">
        <f t="shared" si="35"/>
        <v/>
      </c>
      <c r="P327" s="29"/>
      <c r="Q327" s="30"/>
      <c r="R327" s="31"/>
      <c r="S327" s="32"/>
      <c r="T327" s="33"/>
      <c r="U327" s="18" t="str">
        <f t="shared" si="36"/>
        <v/>
      </c>
      <c r="V327" s="28"/>
      <c r="W327" s="51"/>
      <c r="X327" s="52"/>
      <c r="Y327" s="53"/>
      <c r="Z327" s="52"/>
      <c r="AA327" s="53"/>
      <c r="AB327" s="53"/>
      <c r="AC327" s="52"/>
      <c r="AD327" s="53"/>
      <c r="AE327" s="53"/>
      <c r="AF327" s="52"/>
      <c r="AG327" s="53"/>
      <c r="AH327" s="52"/>
      <c r="AI327" s="53"/>
      <c r="AJ327" s="53"/>
      <c r="AK327" s="54"/>
      <c r="AL327" s="52"/>
      <c r="AM327" s="52"/>
      <c r="AN327" s="52"/>
      <c r="AO327" s="52"/>
      <c r="AP327" s="52"/>
      <c r="AQ327" s="55"/>
      <c r="AR327" s="52"/>
      <c r="AS327" s="52"/>
      <c r="AT327" s="52"/>
      <c r="AU327" s="52"/>
      <c r="AV327" s="52"/>
      <c r="AW327" s="56"/>
      <c r="AX327" s="52"/>
      <c r="AY327" s="52"/>
      <c r="AZ327" s="52"/>
      <c r="BA327" s="52"/>
      <c r="BB327" s="52"/>
      <c r="BC327" s="25" t="str">
        <f t="shared" si="37"/>
        <v/>
      </c>
      <c r="BD327" s="25" t="str">
        <f t="shared" si="38"/>
        <v/>
      </c>
      <c r="BE327" s="25" t="str">
        <f t="shared" si="39"/>
        <v/>
      </c>
      <c r="BF327" s="25" t="str">
        <f>IF($U327="","",IFERROR(INDEX(Referències!$F$5:$F$9,MATCH(IF(I327="",$U327,IFERROR(INDEX(Referències!$D$5:$D$9,SUMPRODUCT(MAX((($I$5:$I$504=I327)*($I$5:$I$504&lt;&gt;""))*(IFERROR(MATCH($U$5:$U$504,Referències!$D$5:$D$9,0),0))))),$U327)),Referències!$D$5:$D$9,0)),""))</f>
        <v/>
      </c>
      <c r="BG327" s="25" t="str">
        <f>IF($U327="","",IFERROR(INDEX(Referències!$G$5:$G$9,MATCH(IF(I327="",$U327,IFERROR(INDEX(Referències!$D$5:$D$9,SUMPRODUCT(MAX((($I$5:$I$504=I327)*($I$5:$I$504&lt;&gt;""))*(IFERROR(MATCH($U$5:$U$504,Referències!$D$5:$D$9,0),0))))),$U327)),Referències!$D$5:$D$9,0)),""))</f>
        <v/>
      </c>
      <c r="BH327" s="25" t="str">
        <f>IF($U327="","",IFERROR(INDEX(Referències!$H$5:$H$9,MATCH(IF(I327="",$U327,IFERROR(INDEX(Referències!$D$5:$D$9,SUMPRODUCT(MAX((($I$5:$I$504=I327)*($I$5:$I$504&lt;&gt;""))*(IFERROR(MATCH($U$5:$U$504,Referències!$D$5:$D$9,0),0))))),$U327)),Referències!$D$5:$D$9,0)),""))</f>
        <v/>
      </c>
      <c r="BI327" s="18" t="str">
        <f t="shared" si="40"/>
        <v/>
      </c>
      <c r="BJ327" s="26" t="str">
        <f t="shared" si="41"/>
        <v/>
      </c>
      <c r="BK327" s="52"/>
      <c r="BL327" s="27"/>
    </row>
    <row r="328" spans="1:64" x14ac:dyDescent="0.25">
      <c r="A328" s="27"/>
      <c r="B328" s="27"/>
      <c r="C328" s="27"/>
      <c r="D328" s="27"/>
      <c r="E328" s="53"/>
      <c r="F328" s="28"/>
      <c r="G328" s="27"/>
      <c r="H328" s="52"/>
      <c r="I328" s="28"/>
      <c r="J328" s="27"/>
      <c r="K328" s="28"/>
      <c r="L328" s="28"/>
      <c r="M328" s="28"/>
      <c r="N328" s="52"/>
      <c r="O328" s="18" t="str">
        <f t="shared" si="35"/>
        <v/>
      </c>
      <c r="P328" s="29"/>
      <c r="Q328" s="30"/>
      <c r="R328" s="31"/>
      <c r="S328" s="32"/>
      <c r="T328" s="33"/>
      <c r="U328" s="18" t="str">
        <f t="shared" si="36"/>
        <v/>
      </c>
      <c r="V328" s="28"/>
      <c r="W328" s="51"/>
      <c r="X328" s="52"/>
      <c r="Y328" s="53"/>
      <c r="Z328" s="52"/>
      <c r="AA328" s="53"/>
      <c r="AB328" s="53"/>
      <c r="AC328" s="52"/>
      <c r="AD328" s="53"/>
      <c r="AE328" s="53"/>
      <c r="AF328" s="52"/>
      <c r="AG328" s="53"/>
      <c r="AH328" s="52"/>
      <c r="AI328" s="53"/>
      <c r="AJ328" s="53"/>
      <c r="AK328" s="54"/>
      <c r="AL328" s="52"/>
      <c r="AM328" s="52"/>
      <c r="AN328" s="52"/>
      <c r="AO328" s="52"/>
      <c r="AP328" s="52"/>
      <c r="AQ328" s="55"/>
      <c r="AR328" s="52"/>
      <c r="AS328" s="52"/>
      <c r="AT328" s="52"/>
      <c r="AU328" s="52"/>
      <c r="AV328" s="52"/>
      <c r="AW328" s="56"/>
      <c r="AX328" s="52"/>
      <c r="AY328" s="52"/>
      <c r="AZ328" s="52"/>
      <c r="BA328" s="52"/>
      <c r="BB328" s="52"/>
      <c r="BC328" s="25" t="str">
        <f t="shared" si="37"/>
        <v/>
      </c>
      <c r="BD328" s="25" t="str">
        <f t="shared" si="38"/>
        <v/>
      </c>
      <c r="BE328" s="25" t="str">
        <f t="shared" si="39"/>
        <v/>
      </c>
      <c r="BF328" s="25" t="str">
        <f>IF($U328="","",IFERROR(INDEX(Referències!$F$5:$F$9,MATCH(IF(I328="",$U328,IFERROR(INDEX(Referències!$D$5:$D$9,SUMPRODUCT(MAX((($I$5:$I$504=I328)*($I$5:$I$504&lt;&gt;""))*(IFERROR(MATCH($U$5:$U$504,Referències!$D$5:$D$9,0),0))))),$U328)),Referències!$D$5:$D$9,0)),""))</f>
        <v/>
      </c>
      <c r="BG328" s="25" t="str">
        <f>IF($U328="","",IFERROR(INDEX(Referències!$G$5:$G$9,MATCH(IF(I328="",$U328,IFERROR(INDEX(Referències!$D$5:$D$9,SUMPRODUCT(MAX((($I$5:$I$504=I328)*($I$5:$I$504&lt;&gt;""))*(IFERROR(MATCH($U$5:$U$504,Referències!$D$5:$D$9,0),0))))),$U328)),Referències!$D$5:$D$9,0)),""))</f>
        <v/>
      </c>
      <c r="BH328" s="25" t="str">
        <f>IF($U328="","",IFERROR(INDEX(Referències!$H$5:$H$9,MATCH(IF(I328="",$U328,IFERROR(INDEX(Referències!$D$5:$D$9,SUMPRODUCT(MAX((($I$5:$I$504=I328)*($I$5:$I$504&lt;&gt;""))*(IFERROR(MATCH($U$5:$U$504,Referències!$D$5:$D$9,0),0))))),$U328)),Referències!$D$5:$D$9,0)),""))</f>
        <v/>
      </c>
      <c r="BI328" s="18" t="str">
        <f t="shared" si="40"/>
        <v/>
      </c>
      <c r="BJ328" s="26" t="str">
        <f t="shared" si="41"/>
        <v/>
      </c>
      <c r="BK328" s="52"/>
      <c r="BL328" s="27"/>
    </row>
    <row r="329" spans="1:64" x14ac:dyDescent="0.25">
      <c r="A329" s="27"/>
      <c r="B329" s="27"/>
      <c r="C329" s="27"/>
      <c r="D329" s="27"/>
      <c r="E329" s="53"/>
      <c r="F329" s="28"/>
      <c r="G329" s="27"/>
      <c r="H329" s="52"/>
      <c r="I329" s="28"/>
      <c r="J329" s="27"/>
      <c r="K329" s="28"/>
      <c r="L329" s="28"/>
      <c r="M329" s="28"/>
      <c r="N329" s="52"/>
      <c r="O329" s="18" t="str">
        <f t="shared" si="35"/>
        <v/>
      </c>
      <c r="P329" s="29"/>
      <c r="Q329" s="30"/>
      <c r="R329" s="31"/>
      <c r="S329" s="32"/>
      <c r="T329" s="33"/>
      <c r="U329" s="18" t="str">
        <f t="shared" si="36"/>
        <v/>
      </c>
      <c r="V329" s="28"/>
      <c r="W329" s="51"/>
      <c r="X329" s="52"/>
      <c r="Y329" s="53"/>
      <c r="Z329" s="52"/>
      <c r="AA329" s="53"/>
      <c r="AB329" s="53"/>
      <c r="AC329" s="52"/>
      <c r="AD329" s="53"/>
      <c r="AE329" s="53"/>
      <c r="AF329" s="52"/>
      <c r="AG329" s="53"/>
      <c r="AH329" s="52"/>
      <c r="AI329" s="53"/>
      <c r="AJ329" s="53"/>
      <c r="AK329" s="54"/>
      <c r="AL329" s="52"/>
      <c r="AM329" s="52"/>
      <c r="AN329" s="52"/>
      <c r="AO329" s="52"/>
      <c r="AP329" s="52"/>
      <c r="AQ329" s="55"/>
      <c r="AR329" s="52"/>
      <c r="AS329" s="52"/>
      <c r="AT329" s="52"/>
      <c r="AU329" s="52"/>
      <c r="AV329" s="52"/>
      <c r="AW329" s="56"/>
      <c r="AX329" s="52"/>
      <c r="AY329" s="52"/>
      <c r="AZ329" s="52"/>
      <c r="BA329" s="52"/>
      <c r="BB329" s="52"/>
      <c r="BC329" s="25" t="str">
        <f t="shared" si="37"/>
        <v/>
      </c>
      <c r="BD329" s="25" t="str">
        <f t="shared" si="38"/>
        <v/>
      </c>
      <c r="BE329" s="25" t="str">
        <f t="shared" si="39"/>
        <v/>
      </c>
      <c r="BF329" s="25" t="str">
        <f>IF($U329="","",IFERROR(INDEX(Referències!$F$5:$F$9,MATCH(IF(I329="",$U329,IFERROR(INDEX(Referències!$D$5:$D$9,SUMPRODUCT(MAX((($I$5:$I$504=I329)*($I$5:$I$504&lt;&gt;""))*(IFERROR(MATCH($U$5:$U$504,Referències!$D$5:$D$9,0),0))))),$U329)),Referències!$D$5:$D$9,0)),""))</f>
        <v/>
      </c>
      <c r="BG329" s="25" t="str">
        <f>IF($U329="","",IFERROR(INDEX(Referències!$G$5:$G$9,MATCH(IF(I329="",$U329,IFERROR(INDEX(Referències!$D$5:$D$9,SUMPRODUCT(MAX((($I$5:$I$504=I329)*($I$5:$I$504&lt;&gt;""))*(IFERROR(MATCH($U$5:$U$504,Referències!$D$5:$D$9,0),0))))),$U329)),Referències!$D$5:$D$9,0)),""))</f>
        <v/>
      </c>
      <c r="BH329" s="25" t="str">
        <f>IF($U329="","",IFERROR(INDEX(Referències!$H$5:$H$9,MATCH(IF(I329="",$U329,IFERROR(INDEX(Referències!$D$5:$D$9,SUMPRODUCT(MAX((($I$5:$I$504=I329)*($I$5:$I$504&lt;&gt;""))*(IFERROR(MATCH($U$5:$U$504,Referències!$D$5:$D$9,0),0))))),$U329)),Referències!$D$5:$D$9,0)),""))</f>
        <v/>
      </c>
      <c r="BI329" s="18" t="str">
        <f t="shared" si="40"/>
        <v/>
      </c>
      <c r="BJ329" s="26" t="str">
        <f t="shared" si="41"/>
        <v/>
      </c>
      <c r="BK329" s="52"/>
      <c r="BL329" s="27"/>
    </row>
    <row r="330" spans="1:64" x14ac:dyDescent="0.25">
      <c r="A330" s="27"/>
      <c r="B330" s="27"/>
      <c r="C330" s="27"/>
      <c r="D330" s="27"/>
      <c r="E330" s="53"/>
      <c r="F330" s="28"/>
      <c r="G330" s="27"/>
      <c r="H330" s="52"/>
      <c r="I330" s="28"/>
      <c r="J330" s="27"/>
      <c r="K330" s="28"/>
      <c r="L330" s="28"/>
      <c r="M330" s="28"/>
      <c r="N330" s="52"/>
      <c r="O330" s="18" t="str">
        <f t="shared" si="35"/>
        <v/>
      </c>
      <c r="P330" s="29"/>
      <c r="Q330" s="30"/>
      <c r="R330" s="31"/>
      <c r="S330" s="32"/>
      <c r="T330" s="33"/>
      <c r="U330" s="18" t="str">
        <f t="shared" si="36"/>
        <v/>
      </c>
      <c r="V330" s="28"/>
      <c r="W330" s="51"/>
      <c r="X330" s="52"/>
      <c r="Y330" s="53"/>
      <c r="Z330" s="52"/>
      <c r="AA330" s="53"/>
      <c r="AB330" s="53"/>
      <c r="AC330" s="52"/>
      <c r="AD330" s="53"/>
      <c r="AE330" s="53"/>
      <c r="AF330" s="52"/>
      <c r="AG330" s="53"/>
      <c r="AH330" s="52"/>
      <c r="AI330" s="53"/>
      <c r="AJ330" s="53"/>
      <c r="AK330" s="54"/>
      <c r="AL330" s="52"/>
      <c r="AM330" s="52"/>
      <c r="AN330" s="52"/>
      <c r="AO330" s="52"/>
      <c r="AP330" s="52"/>
      <c r="AQ330" s="55"/>
      <c r="AR330" s="52"/>
      <c r="AS330" s="52"/>
      <c r="AT330" s="52"/>
      <c r="AU330" s="52"/>
      <c r="AV330" s="52"/>
      <c r="AW330" s="56"/>
      <c r="AX330" s="52"/>
      <c r="AY330" s="52"/>
      <c r="AZ330" s="52"/>
      <c r="BA330" s="52"/>
      <c r="BB330" s="52"/>
      <c r="BC330" s="25" t="str">
        <f t="shared" si="37"/>
        <v/>
      </c>
      <c r="BD330" s="25" t="str">
        <f t="shared" si="38"/>
        <v/>
      </c>
      <c r="BE330" s="25" t="str">
        <f t="shared" si="39"/>
        <v/>
      </c>
      <c r="BF330" s="25" t="str">
        <f>IF($U330="","",IFERROR(INDEX(Referències!$F$5:$F$9,MATCH(IF(I330="",$U330,IFERROR(INDEX(Referències!$D$5:$D$9,SUMPRODUCT(MAX((($I$5:$I$504=I330)*($I$5:$I$504&lt;&gt;""))*(IFERROR(MATCH($U$5:$U$504,Referències!$D$5:$D$9,0),0))))),$U330)),Referències!$D$5:$D$9,0)),""))</f>
        <v/>
      </c>
      <c r="BG330" s="25" t="str">
        <f>IF($U330="","",IFERROR(INDEX(Referències!$G$5:$G$9,MATCH(IF(I330="",$U330,IFERROR(INDEX(Referències!$D$5:$D$9,SUMPRODUCT(MAX((($I$5:$I$504=I330)*($I$5:$I$504&lt;&gt;""))*(IFERROR(MATCH($U$5:$U$504,Referències!$D$5:$D$9,0),0))))),$U330)),Referències!$D$5:$D$9,0)),""))</f>
        <v/>
      </c>
      <c r="BH330" s="25" t="str">
        <f>IF($U330="","",IFERROR(INDEX(Referències!$H$5:$H$9,MATCH(IF(I330="",$U330,IFERROR(INDEX(Referències!$D$5:$D$9,SUMPRODUCT(MAX((($I$5:$I$504=I330)*($I$5:$I$504&lt;&gt;""))*(IFERROR(MATCH($U$5:$U$504,Referències!$D$5:$D$9,0),0))))),$U330)),Referències!$D$5:$D$9,0)),""))</f>
        <v/>
      </c>
      <c r="BI330" s="18" t="str">
        <f t="shared" si="40"/>
        <v/>
      </c>
      <c r="BJ330" s="26" t="str">
        <f t="shared" si="41"/>
        <v/>
      </c>
      <c r="BK330" s="52"/>
      <c r="BL330" s="27"/>
    </row>
    <row r="331" spans="1:64" x14ac:dyDescent="0.25">
      <c r="A331" s="27"/>
      <c r="B331" s="27"/>
      <c r="C331" s="27"/>
      <c r="D331" s="27"/>
      <c r="E331" s="53"/>
      <c r="F331" s="28"/>
      <c r="G331" s="27"/>
      <c r="H331" s="52"/>
      <c r="I331" s="28"/>
      <c r="J331" s="27"/>
      <c r="K331" s="28"/>
      <c r="L331" s="28"/>
      <c r="M331" s="28"/>
      <c r="N331" s="52"/>
      <c r="O331" s="18" t="str">
        <f t="shared" si="35"/>
        <v/>
      </c>
      <c r="P331" s="29"/>
      <c r="Q331" s="30"/>
      <c r="R331" s="31"/>
      <c r="S331" s="32"/>
      <c r="T331" s="33"/>
      <c r="U331" s="18" t="str">
        <f t="shared" si="36"/>
        <v/>
      </c>
      <c r="V331" s="28"/>
      <c r="W331" s="51"/>
      <c r="X331" s="52"/>
      <c r="Y331" s="53"/>
      <c r="Z331" s="52"/>
      <c r="AA331" s="53"/>
      <c r="AB331" s="53"/>
      <c r="AC331" s="52"/>
      <c r="AD331" s="53"/>
      <c r="AE331" s="53"/>
      <c r="AF331" s="52"/>
      <c r="AG331" s="53"/>
      <c r="AH331" s="52"/>
      <c r="AI331" s="53"/>
      <c r="AJ331" s="53"/>
      <c r="AK331" s="54"/>
      <c r="AL331" s="52"/>
      <c r="AM331" s="52"/>
      <c r="AN331" s="52"/>
      <c r="AO331" s="52"/>
      <c r="AP331" s="52"/>
      <c r="AQ331" s="55"/>
      <c r="AR331" s="52"/>
      <c r="AS331" s="52"/>
      <c r="AT331" s="52"/>
      <c r="AU331" s="52"/>
      <c r="AV331" s="52"/>
      <c r="AW331" s="56"/>
      <c r="AX331" s="52"/>
      <c r="AY331" s="52"/>
      <c r="AZ331" s="52"/>
      <c r="BA331" s="52"/>
      <c r="BB331" s="52"/>
      <c r="BC331" s="25" t="str">
        <f t="shared" si="37"/>
        <v/>
      </c>
      <c r="BD331" s="25" t="str">
        <f t="shared" si="38"/>
        <v/>
      </c>
      <c r="BE331" s="25" t="str">
        <f t="shared" si="39"/>
        <v/>
      </c>
      <c r="BF331" s="25" t="str">
        <f>IF($U331="","",IFERROR(INDEX(Referències!$F$5:$F$9,MATCH(IF(I331="",$U331,IFERROR(INDEX(Referències!$D$5:$D$9,SUMPRODUCT(MAX((($I$5:$I$504=I331)*($I$5:$I$504&lt;&gt;""))*(IFERROR(MATCH($U$5:$U$504,Referències!$D$5:$D$9,0),0))))),$U331)),Referències!$D$5:$D$9,0)),""))</f>
        <v/>
      </c>
      <c r="BG331" s="25" t="str">
        <f>IF($U331="","",IFERROR(INDEX(Referències!$G$5:$G$9,MATCH(IF(I331="",$U331,IFERROR(INDEX(Referències!$D$5:$D$9,SUMPRODUCT(MAX((($I$5:$I$504=I331)*($I$5:$I$504&lt;&gt;""))*(IFERROR(MATCH($U$5:$U$504,Referències!$D$5:$D$9,0),0))))),$U331)),Referències!$D$5:$D$9,0)),""))</f>
        <v/>
      </c>
      <c r="BH331" s="25" t="str">
        <f>IF($U331="","",IFERROR(INDEX(Referències!$H$5:$H$9,MATCH(IF(I331="",$U331,IFERROR(INDEX(Referències!$D$5:$D$9,SUMPRODUCT(MAX((($I$5:$I$504=I331)*($I$5:$I$504&lt;&gt;""))*(IFERROR(MATCH($U$5:$U$504,Referències!$D$5:$D$9,0),0))))),$U331)),Referències!$D$5:$D$9,0)),""))</f>
        <v/>
      </c>
      <c r="BI331" s="18" t="str">
        <f t="shared" si="40"/>
        <v/>
      </c>
      <c r="BJ331" s="26" t="str">
        <f t="shared" si="41"/>
        <v/>
      </c>
      <c r="BK331" s="52"/>
      <c r="BL331" s="27"/>
    </row>
    <row r="332" spans="1:64" x14ac:dyDescent="0.25">
      <c r="A332" s="27"/>
      <c r="B332" s="27"/>
      <c r="C332" s="27"/>
      <c r="D332" s="27"/>
      <c r="E332" s="53"/>
      <c r="F332" s="28"/>
      <c r="G332" s="27"/>
      <c r="H332" s="52"/>
      <c r="I332" s="28"/>
      <c r="J332" s="27"/>
      <c r="K332" s="28"/>
      <c r="L332" s="28"/>
      <c r="M332" s="28"/>
      <c r="N332" s="52"/>
      <c r="O332" s="18" t="str">
        <f t="shared" si="35"/>
        <v/>
      </c>
      <c r="P332" s="29"/>
      <c r="Q332" s="30"/>
      <c r="R332" s="31"/>
      <c r="S332" s="32"/>
      <c r="T332" s="33"/>
      <c r="U332" s="18" t="str">
        <f t="shared" si="36"/>
        <v/>
      </c>
      <c r="V332" s="28"/>
      <c r="W332" s="51"/>
      <c r="X332" s="52"/>
      <c r="Y332" s="53"/>
      <c r="Z332" s="52"/>
      <c r="AA332" s="53"/>
      <c r="AB332" s="53"/>
      <c r="AC332" s="52"/>
      <c r="AD332" s="53"/>
      <c r="AE332" s="53"/>
      <c r="AF332" s="52"/>
      <c r="AG332" s="53"/>
      <c r="AH332" s="52"/>
      <c r="AI332" s="53"/>
      <c r="AJ332" s="53"/>
      <c r="AK332" s="54"/>
      <c r="AL332" s="52"/>
      <c r="AM332" s="52"/>
      <c r="AN332" s="52"/>
      <c r="AO332" s="52"/>
      <c r="AP332" s="52"/>
      <c r="AQ332" s="55"/>
      <c r="AR332" s="52"/>
      <c r="AS332" s="52"/>
      <c r="AT332" s="52"/>
      <c r="AU332" s="52"/>
      <c r="AV332" s="52"/>
      <c r="AW332" s="56"/>
      <c r="AX332" s="52"/>
      <c r="AY332" s="52"/>
      <c r="AZ332" s="52"/>
      <c r="BA332" s="52"/>
      <c r="BB332" s="52"/>
      <c r="BC332" s="25" t="str">
        <f t="shared" si="37"/>
        <v/>
      </c>
      <c r="BD332" s="25" t="str">
        <f t="shared" si="38"/>
        <v/>
      </c>
      <c r="BE332" s="25" t="str">
        <f t="shared" si="39"/>
        <v/>
      </c>
      <c r="BF332" s="25" t="str">
        <f>IF($U332="","",IFERROR(INDEX(Referències!$F$5:$F$9,MATCH(IF(I332="",$U332,IFERROR(INDEX(Referències!$D$5:$D$9,SUMPRODUCT(MAX((($I$5:$I$504=I332)*($I$5:$I$504&lt;&gt;""))*(IFERROR(MATCH($U$5:$U$504,Referències!$D$5:$D$9,0),0))))),$U332)),Referències!$D$5:$D$9,0)),""))</f>
        <v/>
      </c>
      <c r="BG332" s="25" t="str">
        <f>IF($U332="","",IFERROR(INDEX(Referències!$G$5:$G$9,MATCH(IF(I332="",$U332,IFERROR(INDEX(Referències!$D$5:$D$9,SUMPRODUCT(MAX((($I$5:$I$504=I332)*($I$5:$I$504&lt;&gt;""))*(IFERROR(MATCH($U$5:$U$504,Referències!$D$5:$D$9,0),0))))),$U332)),Referències!$D$5:$D$9,0)),""))</f>
        <v/>
      </c>
      <c r="BH332" s="25" t="str">
        <f>IF($U332="","",IFERROR(INDEX(Referències!$H$5:$H$9,MATCH(IF(I332="",$U332,IFERROR(INDEX(Referències!$D$5:$D$9,SUMPRODUCT(MAX((($I$5:$I$504=I332)*($I$5:$I$504&lt;&gt;""))*(IFERROR(MATCH($U$5:$U$504,Referències!$D$5:$D$9,0),0))))),$U332)),Referències!$D$5:$D$9,0)),""))</f>
        <v/>
      </c>
      <c r="BI332" s="18" t="str">
        <f t="shared" si="40"/>
        <v/>
      </c>
      <c r="BJ332" s="26" t="str">
        <f t="shared" si="41"/>
        <v/>
      </c>
      <c r="BK332" s="52"/>
      <c r="BL332" s="27"/>
    </row>
    <row r="333" spans="1:64" x14ac:dyDescent="0.25">
      <c r="A333" s="27"/>
      <c r="B333" s="27"/>
      <c r="C333" s="27"/>
      <c r="D333" s="27"/>
      <c r="E333" s="53"/>
      <c r="F333" s="28"/>
      <c r="G333" s="27"/>
      <c r="H333" s="52"/>
      <c r="I333" s="28"/>
      <c r="J333" s="27"/>
      <c r="K333" s="28"/>
      <c r="L333" s="28"/>
      <c r="M333" s="28"/>
      <c r="N333" s="52"/>
      <c r="O333" s="18" t="str">
        <f t="shared" si="35"/>
        <v/>
      </c>
      <c r="P333" s="29"/>
      <c r="Q333" s="30"/>
      <c r="R333" s="31"/>
      <c r="S333" s="32"/>
      <c r="T333" s="33"/>
      <c r="U333" s="18" t="str">
        <f t="shared" si="36"/>
        <v/>
      </c>
      <c r="V333" s="28"/>
      <c r="W333" s="51"/>
      <c r="X333" s="52"/>
      <c r="Y333" s="53"/>
      <c r="Z333" s="52"/>
      <c r="AA333" s="53"/>
      <c r="AB333" s="53"/>
      <c r="AC333" s="52"/>
      <c r="AD333" s="53"/>
      <c r="AE333" s="53"/>
      <c r="AF333" s="52"/>
      <c r="AG333" s="53"/>
      <c r="AH333" s="52"/>
      <c r="AI333" s="53"/>
      <c r="AJ333" s="53"/>
      <c r="AK333" s="54"/>
      <c r="AL333" s="52"/>
      <c r="AM333" s="52"/>
      <c r="AN333" s="52"/>
      <c r="AO333" s="52"/>
      <c r="AP333" s="52"/>
      <c r="AQ333" s="55"/>
      <c r="AR333" s="52"/>
      <c r="AS333" s="52"/>
      <c r="AT333" s="52"/>
      <c r="AU333" s="52"/>
      <c r="AV333" s="52"/>
      <c r="AW333" s="56"/>
      <c r="AX333" s="52"/>
      <c r="AY333" s="52"/>
      <c r="AZ333" s="52"/>
      <c r="BA333" s="52"/>
      <c r="BB333" s="52"/>
      <c r="BC333" s="25" t="str">
        <f t="shared" si="37"/>
        <v/>
      </c>
      <c r="BD333" s="25" t="str">
        <f t="shared" si="38"/>
        <v/>
      </c>
      <c r="BE333" s="25" t="str">
        <f t="shared" si="39"/>
        <v/>
      </c>
      <c r="BF333" s="25" t="str">
        <f>IF($U333="","",IFERROR(INDEX(Referències!$F$5:$F$9,MATCH(IF(I333="",$U333,IFERROR(INDEX(Referències!$D$5:$D$9,SUMPRODUCT(MAX((($I$5:$I$504=I333)*($I$5:$I$504&lt;&gt;""))*(IFERROR(MATCH($U$5:$U$504,Referències!$D$5:$D$9,0),0))))),$U333)),Referències!$D$5:$D$9,0)),""))</f>
        <v/>
      </c>
      <c r="BG333" s="25" t="str">
        <f>IF($U333="","",IFERROR(INDEX(Referències!$G$5:$G$9,MATCH(IF(I333="",$U333,IFERROR(INDEX(Referències!$D$5:$D$9,SUMPRODUCT(MAX((($I$5:$I$504=I333)*($I$5:$I$504&lt;&gt;""))*(IFERROR(MATCH($U$5:$U$504,Referències!$D$5:$D$9,0),0))))),$U333)),Referències!$D$5:$D$9,0)),""))</f>
        <v/>
      </c>
      <c r="BH333" s="25" t="str">
        <f>IF($U333="","",IFERROR(INDEX(Referències!$H$5:$H$9,MATCH(IF(I333="",$U333,IFERROR(INDEX(Referències!$D$5:$D$9,SUMPRODUCT(MAX((($I$5:$I$504=I333)*($I$5:$I$504&lt;&gt;""))*(IFERROR(MATCH($U$5:$U$504,Referències!$D$5:$D$9,0),0))))),$U333)),Referències!$D$5:$D$9,0)),""))</f>
        <v/>
      </c>
      <c r="BI333" s="18" t="str">
        <f t="shared" si="40"/>
        <v/>
      </c>
      <c r="BJ333" s="26" t="str">
        <f t="shared" si="41"/>
        <v/>
      </c>
      <c r="BK333" s="52"/>
      <c r="BL333" s="27"/>
    </row>
    <row r="334" spans="1:64" x14ac:dyDescent="0.25">
      <c r="A334" s="27"/>
      <c r="B334" s="27"/>
      <c r="C334" s="27"/>
      <c r="D334" s="27"/>
      <c r="E334" s="53"/>
      <c r="F334" s="28"/>
      <c r="G334" s="27"/>
      <c r="H334" s="52"/>
      <c r="I334" s="28"/>
      <c r="J334" s="27"/>
      <c r="K334" s="28"/>
      <c r="L334" s="28"/>
      <c r="M334" s="28"/>
      <c r="N334" s="52"/>
      <c r="O334" s="18" t="str">
        <f t="shared" si="35"/>
        <v/>
      </c>
      <c r="P334" s="29"/>
      <c r="Q334" s="30"/>
      <c r="R334" s="31"/>
      <c r="S334" s="32"/>
      <c r="T334" s="33"/>
      <c r="U334" s="18" t="str">
        <f t="shared" si="36"/>
        <v/>
      </c>
      <c r="V334" s="28"/>
      <c r="W334" s="51"/>
      <c r="X334" s="52"/>
      <c r="Y334" s="53"/>
      <c r="Z334" s="52"/>
      <c r="AA334" s="53"/>
      <c r="AB334" s="53"/>
      <c r="AC334" s="52"/>
      <c r="AD334" s="53"/>
      <c r="AE334" s="53"/>
      <c r="AF334" s="52"/>
      <c r="AG334" s="53"/>
      <c r="AH334" s="52"/>
      <c r="AI334" s="53"/>
      <c r="AJ334" s="53"/>
      <c r="AK334" s="54"/>
      <c r="AL334" s="52"/>
      <c r="AM334" s="52"/>
      <c r="AN334" s="52"/>
      <c r="AO334" s="52"/>
      <c r="AP334" s="52"/>
      <c r="AQ334" s="55"/>
      <c r="AR334" s="52"/>
      <c r="AS334" s="52"/>
      <c r="AT334" s="52"/>
      <c r="AU334" s="52"/>
      <c r="AV334" s="52"/>
      <c r="AW334" s="56"/>
      <c r="AX334" s="52"/>
      <c r="AY334" s="52"/>
      <c r="AZ334" s="52"/>
      <c r="BA334" s="52"/>
      <c r="BB334" s="52"/>
      <c r="BC334" s="25" t="str">
        <f t="shared" si="37"/>
        <v/>
      </c>
      <c r="BD334" s="25" t="str">
        <f t="shared" si="38"/>
        <v/>
      </c>
      <c r="BE334" s="25" t="str">
        <f t="shared" si="39"/>
        <v/>
      </c>
      <c r="BF334" s="25" t="str">
        <f>IF($U334="","",IFERROR(INDEX(Referències!$F$5:$F$9,MATCH(IF(I334="",$U334,IFERROR(INDEX(Referències!$D$5:$D$9,SUMPRODUCT(MAX((($I$5:$I$504=I334)*($I$5:$I$504&lt;&gt;""))*(IFERROR(MATCH($U$5:$U$504,Referències!$D$5:$D$9,0),0))))),$U334)),Referències!$D$5:$D$9,0)),""))</f>
        <v/>
      </c>
      <c r="BG334" s="25" t="str">
        <f>IF($U334="","",IFERROR(INDEX(Referències!$G$5:$G$9,MATCH(IF(I334="",$U334,IFERROR(INDEX(Referències!$D$5:$D$9,SUMPRODUCT(MAX((($I$5:$I$504=I334)*($I$5:$I$504&lt;&gt;""))*(IFERROR(MATCH($U$5:$U$504,Referències!$D$5:$D$9,0),0))))),$U334)),Referències!$D$5:$D$9,0)),""))</f>
        <v/>
      </c>
      <c r="BH334" s="25" t="str">
        <f>IF($U334="","",IFERROR(INDEX(Referències!$H$5:$H$9,MATCH(IF(I334="",$U334,IFERROR(INDEX(Referències!$D$5:$D$9,SUMPRODUCT(MAX((($I$5:$I$504=I334)*($I$5:$I$504&lt;&gt;""))*(IFERROR(MATCH($U$5:$U$504,Referències!$D$5:$D$9,0),0))))),$U334)),Referències!$D$5:$D$9,0)),""))</f>
        <v/>
      </c>
      <c r="BI334" s="18" t="str">
        <f t="shared" si="40"/>
        <v/>
      </c>
      <c r="BJ334" s="26" t="str">
        <f t="shared" si="41"/>
        <v/>
      </c>
      <c r="BK334" s="52"/>
      <c r="BL334" s="27"/>
    </row>
    <row r="335" spans="1:64" x14ac:dyDescent="0.25">
      <c r="A335" s="27"/>
      <c r="B335" s="27"/>
      <c r="C335" s="27"/>
      <c r="D335" s="27"/>
      <c r="E335" s="53"/>
      <c r="F335" s="28"/>
      <c r="G335" s="27"/>
      <c r="H335" s="52"/>
      <c r="I335" s="28"/>
      <c r="J335" s="27"/>
      <c r="K335" s="28"/>
      <c r="L335" s="28"/>
      <c r="M335" s="28"/>
      <c r="N335" s="52"/>
      <c r="O335" s="18" t="str">
        <f t="shared" si="35"/>
        <v/>
      </c>
      <c r="P335" s="29"/>
      <c r="Q335" s="30"/>
      <c r="R335" s="31"/>
      <c r="S335" s="32"/>
      <c r="T335" s="33"/>
      <c r="U335" s="18" t="str">
        <f t="shared" si="36"/>
        <v/>
      </c>
      <c r="V335" s="28"/>
      <c r="W335" s="51"/>
      <c r="X335" s="52"/>
      <c r="Y335" s="53"/>
      <c r="Z335" s="52"/>
      <c r="AA335" s="53"/>
      <c r="AB335" s="53"/>
      <c r="AC335" s="52"/>
      <c r="AD335" s="53"/>
      <c r="AE335" s="53"/>
      <c r="AF335" s="52"/>
      <c r="AG335" s="53"/>
      <c r="AH335" s="52"/>
      <c r="AI335" s="53"/>
      <c r="AJ335" s="53"/>
      <c r="AK335" s="54"/>
      <c r="AL335" s="52"/>
      <c r="AM335" s="52"/>
      <c r="AN335" s="52"/>
      <c r="AO335" s="52"/>
      <c r="AP335" s="52"/>
      <c r="AQ335" s="55"/>
      <c r="AR335" s="52"/>
      <c r="AS335" s="52"/>
      <c r="AT335" s="52"/>
      <c r="AU335" s="52"/>
      <c r="AV335" s="52"/>
      <c r="AW335" s="56"/>
      <c r="AX335" s="52"/>
      <c r="AY335" s="52"/>
      <c r="AZ335" s="52"/>
      <c r="BA335" s="52"/>
      <c r="BB335" s="52"/>
      <c r="BC335" s="25" t="str">
        <f t="shared" si="37"/>
        <v/>
      </c>
      <c r="BD335" s="25" t="str">
        <f t="shared" si="38"/>
        <v/>
      </c>
      <c r="BE335" s="25" t="str">
        <f t="shared" si="39"/>
        <v/>
      </c>
      <c r="BF335" s="25" t="str">
        <f>IF($U335="","",IFERROR(INDEX(Referències!$F$5:$F$9,MATCH(IF(I335="",$U335,IFERROR(INDEX(Referències!$D$5:$D$9,SUMPRODUCT(MAX((($I$5:$I$504=I335)*($I$5:$I$504&lt;&gt;""))*(IFERROR(MATCH($U$5:$U$504,Referències!$D$5:$D$9,0),0))))),$U335)),Referències!$D$5:$D$9,0)),""))</f>
        <v/>
      </c>
      <c r="BG335" s="25" t="str">
        <f>IF($U335="","",IFERROR(INDEX(Referències!$G$5:$G$9,MATCH(IF(I335="",$U335,IFERROR(INDEX(Referències!$D$5:$D$9,SUMPRODUCT(MAX((($I$5:$I$504=I335)*($I$5:$I$504&lt;&gt;""))*(IFERROR(MATCH($U$5:$U$504,Referències!$D$5:$D$9,0),0))))),$U335)),Referències!$D$5:$D$9,0)),""))</f>
        <v/>
      </c>
      <c r="BH335" s="25" t="str">
        <f>IF($U335="","",IFERROR(INDEX(Referències!$H$5:$H$9,MATCH(IF(I335="",$U335,IFERROR(INDEX(Referències!$D$5:$D$9,SUMPRODUCT(MAX((($I$5:$I$504=I335)*($I$5:$I$504&lt;&gt;""))*(IFERROR(MATCH($U$5:$U$504,Referències!$D$5:$D$9,0),0))))),$U335)),Referències!$D$5:$D$9,0)),""))</f>
        <v/>
      </c>
      <c r="BI335" s="18" t="str">
        <f t="shared" si="40"/>
        <v/>
      </c>
      <c r="BJ335" s="26" t="str">
        <f t="shared" si="41"/>
        <v/>
      </c>
      <c r="BK335" s="52"/>
      <c r="BL335" s="27"/>
    </row>
    <row r="336" spans="1:64" x14ac:dyDescent="0.25">
      <c r="A336" s="27"/>
      <c r="B336" s="27"/>
      <c r="C336" s="27"/>
      <c r="D336" s="27"/>
      <c r="E336" s="53"/>
      <c r="F336" s="28"/>
      <c r="G336" s="27"/>
      <c r="H336" s="52"/>
      <c r="I336" s="28"/>
      <c r="J336" s="27"/>
      <c r="K336" s="28"/>
      <c r="L336" s="28"/>
      <c r="M336" s="28"/>
      <c r="N336" s="52"/>
      <c r="O336" s="18" t="str">
        <f t="shared" si="35"/>
        <v/>
      </c>
      <c r="P336" s="29"/>
      <c r="Q336" s="30"/>
      <c r="R336" s="31"/>
      <c r="S336" s="32"/>
      <c r="T336" s="33"/>
      <c r="U336" s="18" t="str">
        <f t="shared" si="36"/>
        <v/>
      </c>
      <c r="V336" s="28"/>
      <c r="W336" s="51"/>
      <c r="X336" s="52"/>
      <c r="Y336" s="53"/>
      <c r="Z336" s="52"/>
      <c r="AA336" s="53"/>
      <c r="AB336" s="53"/>
      <c r="AC336" s="52"/>
      <c r="AD336" s="53"/>
      <c r="AE336" s="53"/>
      <c r="AF336" s="52"/>
      <c r="AG336" s="53"/>
      <c r="AH336" s="52"/>
      <c r="AI336" s="53"/>
      <c r="AJ336" s="53"/>
      <c r="AK336" s="54"/>
      <c r="AL336" s="52"/>
      <c r="AM336" s="52"/>
      <c r="AN336" s="52"/>
      <c r="AO336" s="52"/>
      <c r="AP336" s="52"/>
      <c r="AQ336" s="55"/>
      <c r="AR336" s="52"/>
      <c r="AS336" s="52"/>
      <c r="AT336" s="52"/>
      <c r="AU336" s="52"/>
      <c r="AV336" s="52"/>
      <c r="AW336" s="56"/>
      <c r="AX336" s="52"/>
      <c r="AY336" s="52"/>
      <c r="AZ336" s="52"/>
      <c r="BA336" s="52"/>
      <c r="BB336" s="52"/>
      <c r="BC336" s="25" t="str">
        <f t="shared" si="37"/>
        <v/>
      </c>
      <c r="BD336" s="25" t="str">
        <f t="shared" si="38"/>
        <v/>
      </c>
      <c r="BE336" s="25" t="str">
        <f t="shared" si="39"/>
        <v/>
      </c>
      <c r="BF336" s="25" t="str">
        <f>IF($U336="","",IFERROR(INDEX(Referències!$F$5:$F$9,MATCH(IF(I336="",$U336,IFERROR(INDEX(Referències!$D$5:$D$9,SUMPRODUCT(MAX((($I$5:$I$504=I336)*($I$5:$I$504&lt;&gt;""))*(IFERROR(MATCH($U$5:$U$504,Referències!$D$5:$D$9,0),0))))),$U336)),Referències!$D$5:$D$9,0)),""))</f>
        <v/>
      </c>
      <c r="BG336" s="25" t="str">
        <f>IF($U336="","",IFERROR(INDEX(Referències!$G$5:$G$9,MATCH(IF(I336="",$U336,IFERROR(INDEX(Referències!$D$5:$D$9,SUMPRODUCT(MAX((($I$5:$I$504=I336)*($I$5:$I$504&lt;&gt;""))*(IFERROR(MATCH($U$5:$U$504,Referències!$D$5:$D$9,0),0))))),$U336)),Referències!$D$5:$D$9,0)),""))</f>
        <v/>
      </c>
      <c r="BH336" s="25" t="str">
        <f>IF($U336="","",IFERROR(INDEX(Referències!$H$5:$H$9,MATCH(IF(I336="",$U336,IFERROR(INDEX(Referències!$D$5:$D$9,SUMPRODUCT(MAX((($I$5:$I$504=I336)*($I$5:$I$504&lt;&gt;""))*(IFERROR(MATCH($U$5:$U$504,Referències!$D$5:$D$9,0),0))))),$U336)),Referències!$D$5:$D$9,0)),""))</f>
        <v/>
      </c>
      <c r="BI336" s="18" t="str">
        <f t="shared" si="40"/>
        <v/>
      </c>
      <c r="BJ336" s="26" t="str">
        <f t="shared" si="41"/>
        <v/>
      </c>
      <c r="BK336" s="52"/>
      <c r="BL336" s="27"/>
    </row>
    <row r="337" spans="1:64" x14ac:dyDescent="0.25">
      <c r="A337" s="27"/>
      <c r="B337" s="27"/>
      <c r="C337" s="27"/>
      <c r="D337" s="27"/>
      <c r="E337" s="53"/>
      <c r="F337" s="28"/>
      <c r="G337" s="27"/>
      <c r="H337" s="52"/>
      <c r="I337" s="28"/>
      <c r="J337" s="27"/>
      <c r="K337" s="28"/>
      <c r="L337" s="28"/>
      <c r="M337" s="28"/>
      <c r="N337" s="52"/>
      <c r="O337" s="18" t="str">
        <f t="shared" si="35"/>
        <v/>
      </c>
      <c r="P337" s="29"/>
      <c r="Q337" s="30"/>
      <c r="R337" s="31"/>
      <c r="S337" s="32"/>
      <c r="T337" s="33"/>
      <c r="U337" s="18" t="str">
        <f t="shared" si="36"/>
        <v/>
      </c>
      <c r="V337" s="28"/>
      <c r="W337" s="51"/>
      <c r="X337" s="52"/>
      <c r="Y337" s="53"/>
      <c r="Z337" s="52"/>
      <c r="AA337" s="53"/>
      <c r="AB337" s="53"/>
      <c r="AC337" s="52"/>
      <c r="AD337" s="53"/>
      <c r="AE337" s="53"/>
      <c r="AF337" s="52"/>
      <c r="AG337" s="53"/>
      <c r="AH337" s="52"/>
      <c r="AI337" s="53"/>
      <c r="AJ337" s="53"/>
      <c r="AK337" s="54"/>
      <c r="AL337" s="52"/>
      <c r="AM337" s="52"/>
      <c r="AN337" s="52"/>
      <c r="AO337" s="52"/>
      <c r="AP337" s="52"/>
      <c r="AQ337" s="55"/>
      <c r="AR337" s="52"/>
      <c r="AS337" s="52"/>
      <c r="AT337" s="52"/>
      <c r="AU337" s="52"/>
      <c r="AV337" s="52"/>
      <c r="AW337" s="56"/>
      <c r="AX337" s="52"/>
      <c r="AY337" s="52"/>
      <c r="AZ337" s="52"/>
      <c r="BA337" s="52"/>
      <c r="BB337" s="52"/>
      <c r="BC337" s="25" t="str">
        <f t="shared" si="37"/>
        <v/>
      </c>
      <c r="BD337" s="25" t="str">
        <f t="shared" si="38"/>
        <v/>
      </c>
      <c r="BE337" s="25" t="str">
        <f t="shared" si="39"/>
        <v/>
      </c>
      <c r="BF337" s="25" t="str">
        <f>IF($U337="","",IFERROR(INDEX(Referències!$F$5:$F$9,MATCH(IF(I337="",$U337,IFERROR(INDEX(Referències!$D$5:$D$9,SUMPRODUCT(MAX((($I$5:$I$504=I337)*($I$5:$I$504&lt;&gt;""))*(IFERROR(MATCH($U$5:$U$504,Referències!$D$5:$D$9,0),0))))),$U337)),Referències!$D$5:$D$9,0)),""))</f>
        <v/>
      </c>
      <c r="BG337" s="25" t="str">
        <f>IF($U337="","",IFERROR(INDEX(Referències!$G$5:$G$9,MATCH(IF(I337="",$U337,IFERROR(INDEX(Referències!$D$5:$D$9,SUMPRODUCT(MAX((($I$5:$I$504=I337)*($I$5:$I$504&lt;&gt;""))*(IFERROR(MATCH($U$5:$U$504,Referències!$D$5:$D$9,0),0))))),$U337)),Referències!$D$5:$D$9,0)),""))</f>
        <v/>
      </c>
      <c r="BH337" s="25" t="str">
        <f>IF($U337="","",IFERROR(INDEX(Referències!$H$5:$H$9,MATCH(IF(I337="",$U337,IFERROR(INDEX(Referències!$D$5:$D$9,SUMPRODUCT(MAX((($I$5:$I$504=I337)*($I$5:$I$504&lt;&gt;""))*(IFERROR(MATCH($U$5:$U$504,Referències!$D$5:$D$9,0),0))))),$U337)),Referències!$D$5:$D$9,0)),""))</f>
        <v/>
      </c>
      <c r="BI337" s="18" t="str">
        <f t="shared" si="40"/>
        <v/>
      </c>
      <c r="BJ337" s="26" t="str">
        <f t="shared" si="41"/>
        <v/>
      </c>
      <c r="BK337" s="52"/>
      <c r="BL337" s="27"/>
    </row>
    <row r="338" spans="1:64" x14ac:dyDescent="0.25">
      <c r="A338" s="27"/>
      <c r="B338" s="27"/>
      <c r="C338" s="27"/>
      <c r="D338" s="27"/>
      <c r="E338" s="53"/>
      <c r="F338" s="28"/>
      <c r="G338" s="27"/>
      <c r="H338" s="52"/>
      <c r="I338" s="28"/>
      <c r="J338" s="27"/>
      <c r="K338" s="28"/>
      <c r="L338" s="28"/>
      <c r="M338" s="28"/>
      <c r="N338" s="52"/>
      <c r="O338" s="18" t="str">
        <f t="shared" si="35"/>
        <v/>
      </c>
      <c r="P338" s="29"/>
      <c r="Q338" s="30"/>
      <c r="R338" s="31"/>
      <c r="S338" s="32"/>
      <c r="T338" s="33"/>
      <c r="U338" s="18" t="str">
        <f t="shared" si="36"/>
        <v/>
      </c>
      <c r="V338" s="28"/>
      <c r="W338" s="51"/>
      <c r="X338" s="52"/>
      <c r="Y338" s="53"/>
      <c r="Z338" s="52"/>
      <c r="AA338" s="53"/>
      <c r="AB338" s="53"/>
      <c r="AC338" s="52"/>
      <c r="AD338" s="53"/>
      <c r="AE338" s="53"/>
      <c r="AF338" s="52"/>
      <c r="AG338" s="53"/>
      <c r="AH338" s="52"/>
      <c r="AI338" s="53"/>
      <c r="AJ338" s="53"/>
      <c r="AK338" s="54"/>
      <c r="AL338" s="52"/>
      <c r="AM338" s="52"/>
      <c r="AN338" s="52"/>
      <c r="AO338" s="52"/>
      <c r="AP338" s="52"/>
      <c r="AQ338" s="55"/>
      <c r="AR338" s="52"/>
      <c r="AS338" s="52"/>
      <c r="AT338" s="52"/>
      <c r="AU338" s="52"/>
      <c r="AV338" s="52"/>
      <c r="AW338" s="56"/>
      <c r="AX338" s="52"/>
      <c r="AY338" s="52"/>
      <c r="AZ338" s="52"/>
      <c r="BA338" s="52"/>
      <c r="BB338" s="52"/>
      <c r="BC338" s="25" t="str">
        <f t="shared" si="37"/>
        <v/>
      </c>
      <c r="BD338" s="25" t="str">
        <f t="shared" si="38"/>
        <v/>
      </c>
      <c r="BE338" s="25" t="str">
        <f t="shared" si="39"/>
        <v/>
      </c>
      <c r="BF338" s="25" t="str">
        <f>IF($U338="","",IFERROR(INDEX(Referències!$F$5:$F$9,MATCH(IF(I338="",$U338,IFERROR(INDEX(Referències!$D$5:$D$9,SUMPRODUCT(MAX((($I$5:$I$504=I338)*($I$5:$I$504&lt;&gt;""))*(IFERROR(MATCH($U$5:$U$504,Referències!$D$5:$D$9,0),0))))),$U338)),Referències!$D$5:$D$9,0)),""))</f>
        <v/>
      </c>
      <c r="BG338" s="25" t="str">
        <f>IF($U338="","",IFERROR(INDEX(Referències!$G$5:$G$9,MATCH(IF(I338="",$U338,IFERROR(INDEX(Referències!$D$5:$D$9,SUMPRODUCT(MAX((($I$5:$I$504=I338)*($I$5:$I$504&lt;&gt;""))*(IFERROR(MATCH($U$5:$U$504,Referències!$D$5:$D$9,0),0))))),$U338)),Referències!$D$5:$D$9,0)),""))</f>
        <v/>
      </c>
      <c r="BH338" s="25" t="str">
        <f>IF($U338="","",IFERROR(INDEX(Referències!$H$5:$H$9,MATCH(IF(I338="",$U338,IFERROR(INDEX(Referències!$D$5:$D$9,SUMPRODUCT(MAX((($I$5:$I$504=I338)*($I$5:$I$504&lt;&gt;""))*(IFERROR(MATCH($U$5:$U$504,Referències!$D$5:$D$9,0),0))))),$U338)),Referències!$D$5:$D$9,0)),""))</f>
        <v/>
      </c>
      <c r="BI338" s="18" t="str">
        <f t="shared" si="40"/>
        <v/>
      </c>
      <c r="BJ338" s="26" t="str">
        <f t="shared" si="41"/>
        <v/>
      </c>
      <c r="BK338" s="52"/>
      <c r="BL338" s="27"/>
    </row>
    <row r="339" spans="1:64" x14ac:dyDescent="0.25">
      <c r="A339" s="27"/>
      <c r="B339" s="27"/>
      <c r="C339" s="27"/>
      <c r="D339" s="27"/>
      <c r="E339" s="53"/>
      <c r="F339" s="28"/>
      <c r="G339" s="27"/>
      <c r="H339" s="52"/>
      <c r="I339" s="28"/>
      <c r="J339" s="27"/>
      <c r="K339" s="28"/>
      <c r="L339" s="28"/>
      <c r="M339" s="28"/>
      <c r="N339" s="52"/>
      <c r="O339" s="18" t="str">
        <f t="shared" si="35"/>
        <v/>
      </c>
      <c r="P339" s="29"/>
      <c r="Q339" s="30"/>
      <c r="R339" s="31"/>
      <c r="S339" s="32"/>
      <c r="T339" s="33"/>
      <c r="U339" s="18" t="str">
        <f t="shared" si="36"/>
        <v/>
      </c>
      <c r="V339" s="28"/>
      <c r="W339" s="51"/>
      <c r="X339" s="52"/>
      <c r="Y339" s="53"/>
      <c r="Z339" s="52"/>
      <c r="AA339" s="53"/>
      <c r="AB339" s="53"/>
      <c r="AC339" s="52"/>
      <c r="AD339" s="53"/>
      <c r="AE339" s="53"/>
      <c r="AF339" s="52"/>
      <c r="AG339" s="53"/>
      <c r="AH339" s="52"/>
      <c r="AI339" s="53"/>
      <c r="AJ339" s="53"/>
      <c r="AK339" s="54"/>
      <c r="AL339" s="52"/>
      <c r="AM339" s="52"/>
      <c r="AN339" s="52"/>
      <c r="AO339" s="52"/>
      <c r="AP339" s="52"/>
      <c r="AQ339" s="55"/>
      <c r="AR339" s="52"/>
      <c r="AS339" s="52"/>
      <c r="AT339" s="52"/>
      <c r="AU339" s="52"/>
      <c r="AV339" s="52"/>
      <c r="AW339" s="56"/>
      <c r="AX339" s="52"/>
      <c r="AY339" s="52"/>
      <c r="AZ339" s="52"/>
      <c r="BA339" s="52"/>
      <c r="BB339" s="52"/>
      <c r="BC339" s="25" t="str">
        <f t="shared" si="37"/>
        <v/>
      </c>
      <c r="BD339" s="25" t="str">
        <f t="shared" si="38"/>
        <v/>
      </c>
      <c r="BE339" s="25" t="str">
        <f t="shared" si="39"/>
        <v/>
      </c>
      <c r="BF339" s="25" t="str">
        <f>IF($U339="","",IFERROR(INDEX(Referències!$F$5:$F$9,MATCH(IF(I339="",$U339,IFERROR(INDEX(Referències!$D$5:$D$9,SUMPRODUCT(MAX((($I$5:$I$504=I339)*($I$5:$I$504&lt;&gt;""))*(IFERROR(MATCH($U$5:$U$504,Referències!$D$5:$D$9,0),0))))),$U339)),Referències!$D$5:$D$9,0)),""))</f>
        <v/>
      </c>
      <c r="BG339" s="25" t="str">
        <f>IF($U339="","",IFERROR(INDEX(Referències!$G$5:$G$9,MATCH(IF(I339="",$U339,IFERROR(INDEX(Referències!$D$5:$D$9,SUMPRODUCT(MAX((($I$5:$I$504=I339)*($I$5:$I$504&lt;&gt;""))*(IFERROR(MATCH($U$5:$U$504,Referències!$D$5:$D$9,0),0))))),$U339)),Referències!$D$5:$D$9,0)),""))</f>
        <v/>
      </c>
      <c r="BH339" s="25" t="str">
        <f>IF($U339="","",IFERROR(INDEX(Referències!$H$5:$H$9,MATCH(IF(I339="",$U339,IFERROR(INDEX(Referències!$D$5:$D$9,SUMPRODUCT(MAX((($I$5:$I$504=I339)*($I$5:$I$504&lt;&gt;""))*(IFERROR(MATCH($U$5:$U$504,Referències!$D$5:$D$9,0),0))))),$U339)),Referències!$D$5:$D$9,0)),""))</f>
        <v/>
      </c>
      <c r="BI339" s="18" t="str">
        <f t="shared" si="40"/>
        <v/>
      </c>
      <c r="BJ339" s="26" t="str">
        <f t="shared" si="41"/>
        <v/>
      </c>
      <c r="BK339" s="52"/>
      <c r="BL339" s="27"/>
    </row>
    <row r="340" spans="1:64" x14ac:dyDescent="0.25">
      <c r="A340" s="27"/>
      <c r="B340" s="27"/>
      <c r="C340" s="27"/>
      <c r="D340" s="27"/>
      <c r="E340" s="53"/>
      <c r="F340" s="28"/>
      <c r="G340" s="27"/>
      <c r="H340" s="52"/>
      <c r="I340" s="28"/>
      <c r="J340" s="27"/>
      <c r="K340" s="28"/>
      <c r="L340" s="28"/>
      <c r="M340" s="28"/>
      <c r="N340" s="52"/>
      <c r="O340" s="18" t="str">
        <f t="shared" si="35"/>
        <v/>
      </c>
      <c r="P340" s="29"/>
      <c r="Q340" s="30"/>
      <c r="R340" s="31"/>
      <c r="S340" s="32"/>
      <c r="T340" s="33"/>
      <c r="U340" s="18" t="str">
        <f t="shared" si="36"/>
        <v/>
      </c>
      <c r="V340" s="28"/>
      <c r="W340" s="51"/>
      <c r="X340" s="52"/>
      <c r="Y340" s="53"/>
      <c r="Z340" s="52"/>
      <c r="AA340" s="53"/>
      <c r="AB340" s="53"/>
      <c r="AC340" s="52"/>
      <c r="AD340" s="53"/>
      <c r="AE340" s="53"/>
      <c r="AF340" s="52"/>
      <c r="AG340" s="53"/>
      <c r="AH340" s="52"/>
      <c r="AI340" s="53"/>
      <c r="AJ340" s="53"/>
      <c r="AK340" s="54"/>
      <c r="AL340" s="52"/>
      <c r="AM340" s="52"/>
      <c r="AN340" s="52"/>
      <c r="AO340" s="52"/>
      <c r="AP340" s="52"/>
      <c r="AQ340" s="55"/>
      <c r="AR340" s="52"/>
      <c r="AS340" s="52"/>
      <c r="AT340" s="52"/>
      <c r="AU340" s="52"/>
      <c r="AV340" s="52"/>
      <c r="AW340" s="56"/>
      <c r="AX340" s="52"/>
      <c r="AY340" s="52"/>
      <c r="AZ340" s="52"/>
      <c r="BA340" s="52"/>
      <c r="BB340" s="52"/>
      <c r="BC340" s="25" t="str">
        <f t="shared" si="37"/>
        <v/>
      </c>
      <c r="BD340" s="25" t="str">
        <f t="shared" si="38"/>
        <v/>
      </c>
      <c r="BE340" s="25" t="str">
        <f t="shared" si="39"/>
        <v/>
      </c>
      <c r="BF340" s="25" t="str">
        <f>IF($U340="","",IFERROR(INDEX(Referències!$F$5:$F$9,MATCH(IF(I340="",$U340,IFERROR(INDEX(Referències!$D$5:$D$9,SUMPRODUCT(MAX((($I$5:$I$504=I340)*($I$5:$I$504&lt;&gt;""))*(IFERROR(MATCH($U$5:$U$504,Referències!$D$5:$D$9,0),0))))),$U340)),Referències!$D$5:$D$9,0)),""))</f>
        <v/>
      </c>
      <c r="BG340" s="25" t="str">
        <f>IF($U340="","",IFERROR(INDEX(Referències!$G$5:$G$9,MATCH(IF(I340="",$U340,IFERROR(INDEX(Referències!$D$5:$D$9,SUMPRODUCT(MAX((($I$5:$I$504=I340)*($I$5:$I$504&lt;&gt;""))*(IFERROR(MATCH($U$5:$U$504,Referències!$D$5:$D$9,0),0))))),$U340)),Referències!$D$5:$D$9,0)),""))</f>
        <v/>
      </c>
      <c r="BH340" s="25" t="str">
        <f>IF($U340="","",IFERROR(INDEX(Referències!$H$5:$H$9,MATCH(IF(I340="",$U340,IFERROR(INDEX(Referències!$D$5:$D$9,SUMPRODUCT(MAX((($I$5:$I$504=I340)*($I$5:$I$504&lt;&gt;""))*(IFERROR(MATCH($U$5:$U$504,Referències!$D$5:$D$9,0),0))))),$U340)),Referències!$D$5:$D$9,0)),""))</f>
        <v/>
      </c>
      <c r="BI340" s="18" t="str">
        <f t="shared" si="40"/>
        <v/>
      </c>
      <c r="BJ340" s="26" t="str">
        <f t="shared" si="41"/>
        <v/>
      </c>
      <c r="BK340" s="52"/>
      <c r="BL340" s="27"/>
    </row>
    <row r="341" spans="1:64" x14ac:dyDescent="0.25">
      <c r="A341" s="27"/>
      <c r="B341" s="27"/>
      <c r="C341" s="27"/>
      <c r="D341" s="27"/>
      <c r="E341" s="53"/>
      <c r="F341" s="28"/>
      <c r="G341" s="27"/>
      <c r="H341" s="52"/>
      <c r="I341" s="28"/>
      <c r="J341" s="27"/>
      <c r="K341" s="28"/>
      <c r="L341" s="28"/>
      <c r="M341" s="28"/>
      <c r="N341" s="52"/>
      <c r="O341" s="18" t="str">
        <f t="shared" si="35"/>
        <v/>
      </c>
      <c r="P341" s="29"/>
      <c r="Q341" s="30"/>
      <c r="R341" s="31"/>
      <c r="S341" s="32"/>
      <c r="T341" s="33"/>
      <c r="U341" s="18" t="str">
        <f t="shared" si="36"/>
        <v/>
      </c>
      <c r="V341" s="28"/>
      <c r="W341" s="51"/>
      <c r="X341" s="52"/>
      <c r="Y341" s="53"/>
      <c r="Z341" s="52"/>
      <c r="AA341" s="53"/>
      <c r="AB341" s="53"/>
      <c r="AC341" s="52"/>
      <c r="AD341" s="53"/>
      <c r="AE341" s="53"/>
      <c r="AF341" s="52"/>
      <c r="AG341" s="53"/>
      <c r="AH341" s="52"/>
      <c r="AI341" s="53"/>
      <c r="AJ341" s="53"/>
      <c r="AK341" s="54"/>
      <c r="AL341" s="52"/>
      <c r="AM341" s="52"/>
      <c r="AN341" s="52"/>
      <c r="AO341" s="52"/>
      <c r="AP341" s="52"/>
      <c r="AQ341" s="55"/>
      <c r="AR341" s="52"/>
      <c r="AS341" s="52"/>
      <c r="AT341" s="52"/>
      <c r="AU341" s="52"/>
      <c r="AV341" s="52"/>
      <c r="AW341" s="56"/>
      <c r="AX341" s="52"/>
      <c r="AY341" s="52"/>
      <c r="AZ341" s="52"/>
      <c r="BA341" s="52"/>
      <c r="BB341" s="52"/>
      <c r="BC341" s="25" t="str">
        <f t="shared" si="37"/>
        <v/>
      </c>
      <c r="BD341" s="25" t="str">
        <f t="shared" si="38"/>
        <v/>
      </c>
      <c r="BE341" s="25" t="str">
        <f t="shared" si="39"/>
        <v/>
      </c>
      <c r="BF341" s="25" t="str">
        <f>IF($U341="","",IFERROR(INDEX(Referències!$F$5:$F$9,MATCH(IF(I341="",$U341,IFERROR(INDEX(Referències!$D$5:$D$9,SUMPRODUCT(MAX((($I$5:$I$504=I341)*($I$5:$I$504&lt;&gt;""))*(IFERROR(MATCH($U$5:$U$504,Referències!$D$5:$D$9,0),0))))),$U341)),Referències!$D$5:$D$9,0)),""))</f>
        <v/>
      </c>
      <c r="BG341" s="25" t="str">
        <f>IF($U341="","",IFERROR(INDEX(Referències!$G$5:$G$9,MATCH(IF(I341="",$U341,IFERROR(INDEX(Referències!$D$5:$D$9,SUMPRODUCT(MAX((($I$5:$I$504=I341)*($I$5:$I$504&lt;&gt;""))*(IFERROR(MATCH($U$5:$U$504,Referències!$D$5:$D$9,0),0))))),$U341)),Referències!$D$5:$D$9,0)),""))</f>
        <v/>
      </c>
      <c r="BH341" s="25" t="str">
        <f>IF($U341="","",IFERROR(INDEX(Referències!$H$5:$H$9,MATCH(IF(I341="",$U341,IFERROR(INDEX(Referències!$D$5:$D$9,SUMPRODUCT(MAX((($I$5:$I$504=I341)*($I$5:$I$504&lt;&gt;""))*(IFERROR(MATCH($U$5:$U$504,Referències!$D$5:$D$9,0),0))))),$U341)),Referències!$D$5:$D$9,0)),""))</f>
        <v/>
      </c>
      <c r="BI341" s="18" t="str">
        <f t="shared" si="40"/>
        <v/>
      </c>
      <c r="BJ341" s="26" t="str">
        <f t="shared" si="41"/>
        <v/>
      </c>
      <c r="BK341" s="52"/>
      <c r="BL341" s="27"/>
    </row>
    <row r="342" spans="1:64" x14ac:dyDescent="0.25">
      <c r="A342" s="27"/>
      <c r="B342" s="27"/>
      <c r="C342" s="27"/>
      <c r="D342" s="27"/>
      <c r="E342" s="53"/>
      <c r="F342" s="28"/>
      <c r="G342" s="27"/>
      <c r="H342" s="52"/>
      <c r="I342" s="28"/>
      <c r="J342" s="27"/>
      <c r="K342" s="28"/>
      <c r="L342" s="28"/>
      <c r="M342" s="28"/>
      <c r="N342" s="52"/>
      <c r="O342" s="18" t="str">
        <f t="shared" si="35"/>
        <v/>
      </c>
      <c r="P342" s="29"/>
      <c r="Q342" s="30"/>
      <c r="R342" s="31"/>
      <c r="S342" s="32"/>
      <c r="T342" s="33"/>
      <c r="U342" s="18" t="str">
        <f t="shared" si="36"/>
        <v/>
      </c>
      <c r="V342" s="28"/>
      <c r="W342" s="51"/>
      <c r="X342" s="52"/>
      <c r="Y342" s="53"/>
      <c r="Z342" s="52"/>
      <c r="AA342" s="53"/>
      <c r="AB342" s="53"/>
      <c r="AC342" s="52"/>
      <c r="AD342" s="53"/>
      <c r="AE342" s="53"/>
      <c r="AF342" s="52"/>
      <c r="AG342" s="53"/>
      <c r="AH342" s="52"/>
      <c r="AI342" s="53"/>
      <c r="AJ342" s="53"/>
      <c r="AK342" s="54"/>
      <c r="AL342" s="52"/>
      <c r="AM342" s="52"/>
      <c r="AN342" s="52"/>
      <c r="AO342" s="52"/>
      <c r="AP342" s="52"/>
      <c r="AQ342" s="55"/>
      <c r="AR342" s="52"/>
      <c r="AS342" s="52"/>
      <c r="AT342" s="52"/>
      <c r="AU342" s="52"/>
      <c r="AV342" s="52"/>
      <c r="AW342" s="56"/>
      <c r="AX342" s="52"/>
      <c r="AY342" s="52"/>
      <c r="AZ342" s="52"/>
      <c r="BA342" s="52"/>
      <c r="BB342" s="52"/>
      <c r="BC342" s="25" t="str">
        <f t="shared" si="37"/>
        <v/>
      </c>
      <c r="BD342" s="25" t="str">
        <f t="shared" si="38"/>
        <v/>
      </c>
      <c r="BE342" s="25" t="str">
        <f t="shared" si="39"/>
        <v/>
      </c>
      <c r="BF342" s="25" t="str">
        <f>IF($U342="","",IFERROR(INDEX(Referències!$F$5:$F$9,MATCH(IF(I342="",$U342,IFERROR(INDEX(Referències!$D$5:$D$9,SUMPRODUCT(MAX((($I$5:$I$504=I342)*($I$5:$I$504&lt;&gt;""))*(IFERROR(MATCH($U$5:$U$504,Referències!$D$5:$D$9,0),0))))),$U342)),Referències!$D$5:$D$9,0)),""))</f>
        <v/>
      </c>
      <c r="BG342" s="25" t="str">
        <f>IF($U342="","",IFERROR(INDEX(Referències!$G$5:$G$9,MATCH(IF(I342="",$U342,IFERROR(INDEX(Referències!$D$5:$D$9,SUMPRODUCT(MAX((($I$5:$I$504=I342)*($I$5:$I$504&lt;&gt;""))*(IFERROR(MATCH($U$5:$U$504,Referències!$D$5:$D$9,0),0))))),$U342)),Referències!$D$5:$D$9,0)),""))</f>
        <v/>
      </c>
      <c r="BH342" s="25" t="str">
        <f>IF($U342="","",IFERROR(INDEX(Referències!$H$5:$H$9,MATCH(IF(I342="",$U342,IFERROR(INDEX(Referències!$D$5:$D$9,SUMPRODUCT(MAX((($I$5:$I$504=I342)*($I$5:$I$504&lt;&gt;""))*(IFERROR(MATCH($U$5:$U$504,Referències!$D$5:$D$9,0),0))))),$U342)),Referències!$D$5:$D$9,0)),""))</f>
        <v/>
      </c>
      <c r="BI342" s="18" t="str">
        <f t="shared" si="40"/>
        <v/>
      </c>
      <c r="BJ342" s="26" t="str">
        <f t="shared" si="41"/>
        <v/>
      </c>
      <c r="BK342" s="52"/>
      <c r="BL342" s="27"/>
    </row>
    <row r="343" spans="1:64" x14ac:dyDescent="0.25">
      <c r="A343" s="27"/>
      <c r="B343" s="27"/>
      <c r="C343" s="27"/>
      <c r="D343" s="27"/>
      <c r="E343" s="53"/>
      <c r="F343" s="28"/>
      <c r="G343" s="27"/>
      <c r="H343" s="52"/>
      <c r="I343" s="28"/>
      <c r="J343" s="27"/>
      <c r="K343" s="28"/>
      <c r="L343" s="28"/>
      <c r="M343" s="28"/>
      <c r="N343" s="52"/>
      <c r="O343" s="18" t="str">
        <f t="shared" si="35"/>
        <v/>
      </c>
      <c r="P343" s="29"/>
      <c r="Q343" s="30"/>
      <c r="R343" s="31"/>
      <c r="S343" s="32"/>
      <c r="T343" s="33"/>
      <c r="U343" s="18" t="str">
        <f t="shared" si="36"/>
        <v/>
      </c>
      <c r="V343" s="28"/>
      <c r="W343" s="51"/>
      <c r="X343" s="52"/>
      <c r="Y343" s="53"/>
      <c r="Z343" s="52"/>
      <c r="AA343" s="53"/>
      <c r="AB343" s="53"/>
      <c r="AC343" s="52"/>
      <c r="AD343" s="53"/>
      <c r="AE343" s="53"/>
      <c r="AF343" s="52"/>
      <c r="AG343" s="53"/>
      <c r="AH343" s="52"/>
      <c r="AI343" s="53"/>
      <c r="AJ343" s="53"/>
      <c r="AK343" s="54"/>
      <c r="AL343" s="52"/>
      <c r="AM343" s="52"/>
      <c r="AN343" s="52"/>
      <c r="AO343" s="52"/>
      <c r="AP343" s="52"/>
      <c r="AQ343" s="55"/>
      <c r="AR343" s="52"/>
      <c r="AS343" s="52"/>
      <c r="AT343" s="52"/>
      <c r="AU343" s="52"/>
      <c r="AV343" s="52"/>
      <c r="AW343" s="56"/>
      <c r="AX343" s="52"/>
      <c r="AY343" s="52"/>
      <c r="AZ343" s="52"/>
      <c r="BA343" s="52"/>
      <c r="BB343" s="52"/>
      <c r="BC343" s="25" t="str">
        <f t="shared" si="37"/>
        <v/>
      </c>
      <c r="BD343" s="25" t="str">
        <f t="shared" si="38"/>
        <v/>
      </c>
      <c r="BE343" s="25" t="str">
        <f t="shared" si="39"/>
        <v/>
      </c>
      <c r="BF343" s="25" t="str">
        <f>IF($U343="","",IFERROR(INDEX(Referències!$F$5:$F$9,MATCH(IF(I343="",$U343,IFERROR(INDEX(Referències!$D$5:$D$9,SUMPRODUCT(MAX((($I$5:$I$504=I343)*($I$5:$I$504&lt;&gt;""))*(IFERROR(MATCH($U$5:$U$504,Referències!$D$5:$D$9,0),0))))),$U343)),Referències!$D$5:$D$9,0)),""))</f>
        <v/>
      </c>
      <c r="BG343" s="25" t="str">
        <f>IF($U343="","",IFERROR(INDEX(Referències!$G$5:$G$9,MATCH(IF(I343="",$U343,IFERROR(INDEX(Referències!$D$5:$D$9,SUMPRODUCT(MAX((($I$5:$I$504=I343)*($I$5:$I$504&lt;&gt;""))*(IFERROR(MATCH($U$5:$U$504,Referències!$D$5:$D$9,0),0))))),$U343)),Referències!$D$5:$D$9,0)),""))</f>
        <v/>
      </c>
      <c r="BH343" s="25" t="str">
        <f>IF($U343="","",IFERROR(INDEX(Referències!$H$5:$H$9,MATCH(IF(I343="",$U343,IFERROR(INDEX(Referències!$D$5:$D$9,SUMPRODUCT(MAX((($I$5:$I$504=I343)*($I$5:$I$504&lt;&gt;""))*(IFERROR(MATCH($U$5:$U$504,Referències!$D$5:$D$9,0),0))))),$U343)),Referències!$D$5:$D$9,0)),""))</f>
        <v/>
      </c>
      <c r="BI343" s="18" t="str">
        <f t="shared" si="40"/>
        <v/>
      </c>
      <c r="BJ343" s="26" t="str">
        <f t="shared" si="41"/>
        <v/>
      </c>
      <c r="BK343" s="52"/>
      <c r="BL343" s="27"/>
    </row>
    <row r="344" spans="1:64" x14ac:dyDescent="0.25">
      <c r="A344" s="27"/>
      <c r="B344" s="27"/>
      <c r="C344" s="27"/>
      <c r="D344" s="27"/>
      <c r="E344" s="53"/>
      <c r="F344" s="28"/>
      <c r="G344" s="27"/>
      <c r="H344" s="52"/>
      <c r="I344" s="28"/>
      <c r="J344" s="27"/>
      <c r="K344" s="28"/>
      <c r="L344" s="28"/>
      <c r="M344" s="28"/>
      <c r="N344" s="52"/>
      <c r="O344" s="18" t="str">
        <f t="shared" si="35"/>
        <v/>
      </c>
      <c r="P344" s="29"/>
      <c r="Q344" s="30"/>
      <c r="R344" s="31"/>
      <c r="S344" s="32"/>
      <c r="T344" s="33"/>
      <c r="U344" s="18" t="str">
        <f t="shared" si="36"/>
        <v/>
      </c>
      <c r="V344" s="28"/>
      <c r="W344" s="51"/>
      <c r="X344" s="52"/>
      <c r="Y344" s="53"/>
      <c r="Z344" s="52"/>
      <c r="AA344" s="53"/>
      <c r="AB344" s="53"/>
      <c r="AC344" s="52"/>
      <c r="AD344" s="53"/>
      <c r="AE344" s="53"/>
      <c r="AF344" s="52"/>
      <c r="AG344" s="53"/>
      <c r="AH344" s="52"/>
      <c r="AI344" s="53"/>
      <c r="AJ344" s="53"/>
      <c r="AK344" s="54"/>
      <c r="AL344" s="52"/>
      <c r="AM344" s="52"/>
      <c r="AN344" s="52"/>
      <c r="AO344" s="52"/>
      <c r="AP344" s="52"/>
      <c r="AQ344" s="55"/>
      <c r="AR344" s="52"/>
      <c r="AS344" s="52"/>
      <c r="AT344" s="52"/>
      <c r="AU344" s="52"/>
      <c r="AV344" s="52"/>
      <c r="AW344" s="56"/>
      <c r="AX344" s="52"/>
      <c r="AY344" s="52"/>
      <c r="AZ344" s="52"/>
      <c r="BA344" s="52"/>
      <c r="BB344" s="52"/>
      <c r="BC344" s="25" t="str">
        <f t="shared" si="37"/>
        <v/>
      </c>
      <c r="BD344" s="25" t="str">
        <f t="shared" si="38"/>
        <v/>
      </c>
      <c r="BE344" s="25" t="str">
        <f t="shared" si="39"/>
        <v/>
      </c>
      <c r="BF344" s="25" t="str">
        <f>IF($U344="","",IFERROR(INDEX(Referències!$F$5:$F$9,MATCH(IF(I344="",$U344,IFERROR(INDEX(Referències!$D$5:$D$9,SUMPRODUCT(MAX((($I$5:$I$504=I344)*($I$5:$I$504&lt;&gt;""))*(IFERROR(MATCH($U$5:$U$504,Referències!$D$5:$D$9,0),0))))),$U344)),Referències!$D$5:$D$9,0)),""))</f>
        <v/>
      </c>
      <c r="BG344" s="25" t="str">
        <f>IF($U344="","",IFERROR(INDEX(Referències!$G$5:$G$9,MATCH(IF(I344="",$U344,IFERROR(INDEX(Referències!$D$5:$D$9,SUMPRODUCT(MAX((($I$5:$I$504=I344)*($I$5:$I$504&lt;&gt;""))*(IFERROR(MATCH($U$5:$U$504,Referències!$D$5:$D$9,0),0))))),$U344)),Referències!$D$5:$D$9,0)),""))</f>
        <v/>
      </c>
      <c r="BH344" s="25" t="str">
        <f>IF($U344="","",IFERROR(INDEX(Referències!$H$5:$H$9,MATCH(IF(I344="",$U344,IFERROR(INDEX(Referències!$D$5:$D$9,SUMPRODUCT(MAX((($I$5:$I$504=I344)*($I$5:$I$504&lt;&gt;""))*(IFERROR(MATCH($U$5:$U$504,Referències!$D$5:$D$9,0),0))))),$U344)),Referències!$D$5:$D$9,0)),""))</f>
        <v/>
      </c>
      <c r="BI344" s="18" t="str">
        <f t="shared" si="40"/>
        <v/>
      </c>
      <c r="BJ344" s="26" t="str">
        <f t="shared" si="41"/>
        <v/>
      </c>
      <c r="BK344" s="52"/>
      <c r="BL344" s="27"/>
    </row>
    <row r="345" spans="1:64" x14ac:dyDescent="0.25">
      <c r="A345" s="27"/>
      <c r="B345" s="27"/>
      <c r="C345" s="27"/>
      <c r="D345" s="27"/>
      <c r="E345" s="53"/>
      <c r="F345" s="28"/>
      <c r="G345" s="27"/>
      <c r="H345" s="52"/>
      <c r="I345" s="28"/>
      <c r="J345" s="27"/>
      <c r="K345" s="28"/>
      <c r="L345" s="28"/>
      <c r="M345" s="28"/>
      <c r="N345" s="52"/>
      <c r="O345" s="18" t="str">
        <f t="shared" si="35"/>
        <v/>
      </c>
      <c r="P345" s="29"/>
      <c r="Q345" s="30"/>
      <c r="R345" s="31"/>
      <c r="S345" s="32"/>
      <c r="T345" s="33"/>
      <c r="U345" s="18" t="str">
        <f t="shared" si="36"/>
        <v/>
      </c>
      <c r="V345" s="28"/>
      <c r="W345" s="51"/>
      <c r="X345" s="52"/>
      <c r="Y345" s="53"/>
      <c r="Z345" s="52"/>
      <c r="AA345" s="53"/>
      <c r="AB345" s="53"/>
      <c r="AC345" s="52"/>
      <c r="AD345" s="53"/>
      <c r="AE345" s="53"/>
      <c r="AF345" s="52"/>
      <c r="AG345" s="53"/>
      <c r="AH345" s="52"/>
      <c r="AI345" s="53"/>
      <c r="AJ345" s="53"/>
      <c r="AK345" s="54"/>
      <c r="AL345" s="52"/>
      <c r="AM345" s="52"/>
      <c r="AN345" s="52"/>
      <c r="AO345" s="52"/>
      <c r="AP345" s="52"/>
      <c r="AQ345" s="55"/>
      <c r="AR345" s="52"/>
      <c r="AS345" s="52"/>
      <c r="AT345" s="52"/>
      <c r="AU345" s="52"/>
      <c r="AV345" s="52"/>
      <c r="AW345" s="56"/>
      <c r="AX345" s="52"/>
      <c r="AY345" s="52"/>
      <c r="AZ345" s="52"/>
      <c r="BA345" s="52"/>
      <c r="BB345" s="52"/>
      <c r="BC345" s="25" t="str">
        <f t="shared" si="37"/>
        <v/>
      </c>
      <c r="BD345" s="25" t="str">
        <f t="shared" si="38"/>
        <v/>
      </c>
      <c r="BE345" s="25" t="str">
        <f t="shared" si="39"/>
        <v/>
      </c>
      <c r="BF345" s="25" t="str">
        <f>IF($U345="","",IFERROR(INDEX(Referències!$F$5:$F$9,MATCH(IF(I345="",$U345,IFERROR(INDEX(Referències!$D$5:$D$9,SUMPRODUCT(MAX((($I$5:$I$504=I345)*($I$5:$I$504&lt;&gt;""))*(IFERROR(MATCH($U$5:$U$504,Referències!$D$5:$D$9,0),0))))),$U345)),Referències!$D$5:$D$9,0)),""))</f>
        <v/>
      </c>
      <c r="BG345" s="25" t="str">
        <f>IF($U345="","",IFERROR(INDEX(Referències!$G$5:$G$9,MATCH(IF(I345="",$U345,IFERROR(INDEX(Referències!$D$5:$D$9,SUMPRODUCT(MAX((($I$5:$I$504=I345)*($I$5:$I$504&lt;&gt;""))*(IFERROR(MATCH($U$5:$U$504,Referències!$D$5:$D$9,0),0))))),$U345)),Referències!$D$5:$D$9,0)),""))</f>
        <v/>
      </c>
      <c r="BH345" s="25" t="str">
        <f>IF($U345="","",IFERROR(INDEX(Referències!$H$5:$H$9,MATCH(IF(I345="",$U345,IFERROR(INDEX(Referències!$D$5:$D$9,SUMPRODUCT(MAX((($I$5:$I$504=I345)*($I$5:$I$504&lt;&gt;""))*(IFERROR(MATCH($U$5:$U$504,Referències!$D$5:$D$9,0),0))))),$U345)),Referències!$D$5:$D$9,0)),""))</f>
        <v/>
      </c>
      <c r="BI345" s="18" t="str">
        <f t="shared" si="40"/>
        <v/>
      </c>
      <c r="BJ345" s="26" t="str">
        <f t="shared" si="41"/>
        <v/>
      </c>
      <c r="BK345" s="52"/>
      <c r="BL345" s="27"/>
    </row>
    <row r="346" spans="1:64" x14ac:dyDescent="0.25">
      <c r="A346" s="27"/>
      <c r="B346" s="27"/>
      <c r="C346" s="27"/>
      <c r="D346" s="27"/>
      <c r="E346" s="53"/>
      <c r="F346" s="28"/>
      <c r="G346" s="27"/>
      <c r="H346" s="52"/>
      <c r="I346" s="28"/>
      <c r="J346" s="27"/>
      <c r="K346" s="28"/>
      <c r="L346" s="28"/>
      <c r="M346" s="28"/>
      <c r="N346" s="52"/>
      <c r="O346" s="18" t="str">
        <f t="shared" si="35"/>
        <v/>
      </c>
      <c r="P346" s="29"/>
      <c r="Q346" s="30"/>
      <c r="R346" s="31"/>
      <c r="S346" s="32"/>
      <c r="T346" s="33"/>
      <c r="U346" s="18" t="str">
        <f t="shared" si="36"/>
        <v/>
      </c>
      <c r="V346" s="28"/>
      <c r="W346" s="51"/>
      <c r="X346" s="52"/>
      <c r="Y346" s="53"/>
      <c r="Z346" s="52"/>
      <c r="AA346" s="53"/>
      <c r="AB346" s="53"/>
      <c r="AC346" s="52"/>
      <c r="AD346" s="53"/>
      <c r="AE346" s="53"/>
      <c r="AF346" s="52"/>
      <c r="AG346" s="53"/>
      <c r="AH346" s="52"/>
      <c r="AI346" s="53"/>
      <c r="AJ346" s="53"/>
      <c r="AK346" s="54"/>
      <c r="AL346" s="52"/>
      <c r="AM346" s="52"/>
      <c r="AN346" s="52"/>
      <c r="AO346" s="52"/>
      <c r="AP346" s="52"/>
      <c r="AQ346" s="55"/>
      <c r="AR346" s="52"/>
      <c r="AS346" s="52"/>
      <c r="AT346" s="52"/>
      <c r="AU346" s="52"/>
      <c r="AV346" s="52"/>
      <c r="AW346" s="56"/>
      <c r="AX346" s="52"/>
      <c r="AY346" s="52"/>
      <c r="AZ346" s="52"/>
      <c r="BA346" s="52"/>
      <c r="BB346" s="52"/>
      <c r="BC346" s="25" t="str">
        <f t="shared" si="37"/>
        <v/>
      </c>
      <c r="BD346" s="25" t="str">
        <f t="shared" si="38"/>
        <v/>
      </c>
      <c r="BE346" s="25" t="str">
        <f t="shared" si="39"/>
        <v/>
      </c>
      <c r="BF346" s="25" t="str">
        <f>IF($U346="","",IFERROR(INDEX(Referències!$F$5:$F$9,MATCH(IF(I346="",$U346,IFERROR(INDEX(Referències!$D$5:$D$9,SUMPRODUCT(MAX((($I$5:$I$504=I346)*($I$5:$I$504&lt;&gt;""))*(IFERROR(MATCH($U$5:$U$504,Referències!$D$5:$D$9,0),0))))),$U346)),Referències!$D$5:$D$9,0)),""))</f>
        <v/>
      </c>
      <c r="BG346" s="25" t="str">
        <f>IF($U346="","",IFERROR(INDEX(Referències!$G$5:$G$9,MATCH(IF(I346="",$U346,IFERROR(INDEX(Referències!$D$5:$D$9,SUMPRODUCT(MAX((($I$5:$I$504=I346)*($I$5:$I$504&lt;&gt;""))*(IFERROR(MATCH($U$5:$U$504,Referències!$D$5:$D$9,0),0))))),$U346)),Referències!$D$5:$D$9,0)),""))</f>
        <v/>
      </c>
      <c r="BH346" s="25" t="str">
        <f>IF($U346="","",IFERROR(INDEX(Referències!$H$5:$H$9,MATCH(IF(I346="",$U346,IFERROR(INDEX(Referències!$D$5:$D$9,SUMPRODUCT(MAX((($I$5:$I$504=I346)*($I$5:$I$504&lt;&gt;""))*(IFERROR(MATCH($U$5:$U$504,Referències!$D$5:$D$9,0),0))))),$U346)),Referències!$D$5:$D$9,0)),""))</f>
        <v/>
      </c>
      <c r="BI346" s="18" t="str">
        <f t="shared" si="40"/>
        <v/>
      </c>
      <c r="BJ346" s="26" t="str">
        <f t="shared" si="41"/>
        <v/>
      </c>
      <c r="BK346" s="52"/>
      <c r="BL346" s="27"/>
    </row>
    <row r="347" spans="1:64" x14ac:dyDescent="0.25">
      <c r="A347" s="27"/>
      <c r="B347" s="27"/>
      <c r="C347" s="27"/>
      <c r="D347" s="27"/>
      <c r="E347" s="53"/>
      <c r="F347" s="28"/>
      <c r="G347" s="27"/>
      <c r="H347" s="52"/>
      <c r="I347" s="28"/>
      <c r="J347" s="27"/>
      <c r="K347" s="28"/>
      <c r="L347" s="28"/>
      <c r="M347" s="28"/>
      <c r="N347" s="52"/>
      <c r="O347" s="18" t="str">
        <f t="shared" si="35"/>
        <v/>
      </c>
      <c r="P347" s="29"/>
      <c r="Q347" s="30"/>
      <c r="R347" s="31"/>
      <c r="S347" s="32"/>
      <c r="T347" s="33"/>
      <c r="U347" s="18" t="str">
        <f t="shared" si="36"/>
        <v/>
      </c>
      <c r="V347" s="28"/>
      <c r="W347" s="51"/>
      <c r="X347" s="52"/>
      <c r="Y347" s="53"/>
      <c r="Z347" s="52"/>
      <c r="AA347" s="53"/>
      <c r="AB347" s="53"/>
      <c r="AC347" s="52"/>
      <c r="AD347" s="53"/>
      <c r="AE347" s="53"/>
      <c r="AF347" s="52"/>
      <c r="AG347" s="53"/>
      <c r="AH347" s="52"/>
      <c r="AI347" s="53"/>
      <c r="AJ347" s="53"/>
      <c r="AK347" s="54"/>
      <c r="AL347" s="52"/>
      <c r="AM347" s="52"/>
      <c r="AN347" s="52"/>
      <c r="AO347" s="52"/>
      <c r="AP347" s="52"/>
      <c r="AQ347" s="55"/>
      <c r="AR347" s="52"/>
      <c r="AS347" s="52"/>
      <c r="AT347" s="52"/>
      <c r="AU347" s="52"/>
      <c r="AV347" s="52"/>
      <c r="AW347" s="56"/>
      <c r="AX347" s="52"/>
      <c r="AY347" s="52"/>
      <c r="AZ347" s="52"/>
      <c r="BA347" s="52"/>
      <c r="BB347" s="52"/>
      <c r="BC347" s="25" t="str">
        <f t="shared" si="37"/>
        <v/>
      </c>
      <c r="BD347" s="25" t="str">
        <f t="shared" si="38"/>
        <v/>
      </c>
      <c r="BE347" s="25" t="str">
        <f t="shared" si="39"/>
        <v/>
      </c>
      <c r="BF347" s="25" t="str">
        <f>IF($U347="","",IFERROR(INDEX(Referències!$F$5:$F$9,MATCH(IF(I347="",$U347,IFERROR(INDEX(Referències!$D$5:$D$9,SUMPRODUCT(MAX((($I$5:$I$504=I347)*($I$5:$I$504&lt;&gt;""))*(IFERROR(MATCH($U$5:$U$504,Referències!$D$5:$D$9,0),0))))),$U347)),Referències!$D$5:$D$9,0)),""))</f>
        <v/>
      </c>
      <c r="BG347" s="25" t="str">
        <f>IF($U347="","",IFERROR(INDEX(Referències!$G$5:$G$9,MATCH(IF(I347="",$U347,IFERROR(INDEX(Referències!$D$5:$D$9,SUMPRODUCT(MAX((($I$5:$I$504=I347)*($I$5:$I$504&lt;&gt;""))*(IFERROR(MATCH($U$5:$U$504,Referències!$D$5:$D$9,0),0))))),$U347)),Referències!$D$5:$D$9,0)),""))</f>
        <v/>
      </c>
      <c r="BH347" s="25" t="str">
        <f>IF($U347="","",IFERROR(INDEX(Referències!$H$5:$H$9,MATCH(IF(I347="",$U347,IFERROR(INDEX(Referències!$D$5:$D$9,SUMPRODUCT(MAX((($I$5:$I$504=I347)*($I$5:$I$504&lt;&gt;""))*(IFERROR(MATCH($U$5:$U$504,Referències!$D$5:$D$9,0),0))))),$U347)),Referències!$D$5:$D$9,0)),""))</f>
        <v/>
      </c>
      <c r="BI347" s="18" t="str">
        <f t="shared" si="40"/>
        <v/>
      </c>
      <c r="BJ347" s="26" t="str">
        <f t="shared" si="41"/>
        <v/>
      </c>
      <c r="BK347" s="52"/>
      <c r="BL347" s="27"/>
    </row>
    <row r="348" spans="1:64" x14ac:dyDescent="0.25">
      <c r="A348" s="27"/>
      <c r="B348" s="27"/>
      <c r="C348" s="27"/>
      <c r="D348" s="27"/>
      <c r="E348" s="53"/>
      <c r="F348" s="28"/>
      <c r="G348" s="27"/>
      <c r="H348" s="52"/>
      <c r="I348" s="28"/>
      <c r="J348" s="27"/>
      <c r="K348" s="28"/>
      <c r="L348" s="28"/>
      <c r="M348" s="28"/>
      <c r="N348" s="52"/>
      <c r="O348" s="18" t="str">
        <f t="shared" si="35"/>
        <v/>
      </c>
      <c r="P348" s="29"/>
      <c r="Q348" s="30"/>
      <c r="R348" s="31"/>
      <c r="S348" s="32"/>
      <c r="T348" s="33"/>
      <c r="U348" s="18" t="str">
        <f t="shared" si="36"/>
        <v/>
      </c>
      <c r="V348" s="28"/>
      <c r="W348" s="51"/>
      <c r="X348" s="52"/>
      <c r="Y348" s="53"/>
      <c r="Z348" s="52"/>
      <c r="AA348" s="53"/>
      <c r="AB348" s="53"/>
      <c r="AC348" s="52"/>
      <c r="AD348" s="53"/>
      <c r="AE348" s="53"/>
      <c r="AF348" s="52"/>
      <c r="AG348" s="53"/>
      <c r="AH348" s="52"/>
      <c r="AI348" s="53"/>
      <c r="AJ348" s="53"/>
      <c r="AK348" s="54"/>
      <c r="AL348" s="52"/>
      <c r="AM348" s="52"/>
      <c r="AN348" s="52"/>
      <c r="AO348" s="52"/>
      <c r="AP348" s="52"/>
      <c r="AQ348" s="55"/>
      <c r="AR348" s="52"/>
      <c r="AS348" s="52"/>
      <c r="AT348" s="52"/>
      <c r="AU348" s="52"/>
      <c r="AV348" s="52"/>
      <c r="AW348" s="56"/>
      <c r="AX348" s="52"/>
      <c r="AY348" s="52"/>
      <c r="AZ348" s="52"/>
      <c r="BA348" s="52"/>
      <c r="BB348" s="52"/>
      <c r="BC348" s="25" t="str">
        <f t="shared" si="37"/>
        <v/>
      </c>
      <c r="BD348" s="25" t="str">
        <f t="shared" si="38"/>
        <v/>
      </c>
      <c r="BE348" s="25" t="str">
        <f t="shared" si="39"/>
        <v/>
      </c>
      <c r="BF348" s="25" t="str">
        <f>IF($U348="","",IFERROR(INDEX(Referències!$F$5:$F$9,MATCH(IF(I348="",$U348,IFERROR(INDEX(Referències!$D$5:$D$9,SUMPRODUCT(MAX((($I$5:$I$504=I348)*($I$5:$I$504&lt;&gt;""))*(IFERROR(MATCH($U$5:$U$504,Referències!$D$5:$D$9,0),0))))),$U348)),Referències!$D$5:$D$9,0)),""))</f>
        <v/>
      </c>
      <c r="BG348" s="25" t="str">
        <f>IF($U348="","",IFERROR(INDEX(Referències!$G$5:$G$9,MATCH(IF(I348="",$U348,IFERROR(INDEX(Referències!$D$5:$D$9,SUMPRODUCT(MAX((($I$5:$I$504=I348)*($I$5:$I$504&lt;&gt;""))*(IFERROR(MATCH($U$5:$U$504,Referències!$D$5:$D$9,0),0))))),$U348)),Referències!$D$5:$D$9,0)),""))</f>
        <v/>
      </c>
      <c r="BH348" s="25" t="str">
        <f>IF($U348="","",IFERROR(INDEX(Referències!$H$5:$H$9,MATCH(IF(I348="",$U348,IFERROR(INDEX(Referències!$D$5:$D$9,SUMPRODUCT(MAX((($I$5:$I$504=I348)*($I$5:$I$504&lt;&gt;""))*(IFERROR(MATCH($U$5:$U$504,Referències!$D$5:$D$9,0),0))))),$U348)),Referències!$D$5:$D$9,0)),""))</f>
        <v/>
      </c>
      <c r="BI348" s="18" t="str">
        <f t="shared" si="40"/>
        <v/>
      </c>
      <c r="BJ348" s="26" t="str">
        <f t="shared" si="41"/>
        <v/>
      </c>
      <c r="BK348" s="52"/>
      <c r="BL348" s="27"/>
    </row>
    <row r="349" spans="1:64" x14ac:dyDescent="0.25">
      <c r="A349" s="27"/>
      <c r="B349" s="27"/>
      <c r="C349" s="27"/>
      <c r="D349" s="27"/>
      <c r="E349" s="53"/>
      <c r="F349" s="28"/>
      <c r="G349" s="27"/>
      <c r="H349" s="52"/>
      <c r="I349" s="28"/>
      <c r="J349" s="27"/>
      <c r="K349" s="28"/>
      <c r="L349" s="28"/>
      <c r="M349" s="28"/>
      <c r="N349" s="52"/>
      <c r="O349" s="18" t="str">
        <f t="shared" si="35"/>
        <v/>
      </c>
      <c r="P349" s="29"/>
      <c r="Q349" s="30"/>
      <c r="R349" s="31"/>
      <c r="S349" s="32"/>
      <c r="T349" s="33"/>
      <c r="U349" s="18" t="str">
        <f t="shared" si="36"/>
        <v/>
      </c>
      <c r="V349" s="28"/>
      <c r="W349" s="51"/>
      <c r="X349" s="52"/>
      <c r="Y349" s="53"/>
      <c r="Z349" s="52"/>
      <c r="AA349" s="53"/>
      <c r="AB349" s="53"/>
      <c r="AC349" s="52"/>
      <c r="AD349" s="53"/>
      <c r="AE349" s="53"/>
      <c r="AF349" s="52"/>
      <c r="AG349" s="53"/>
      <c r="AH349" s="52"/>
      <c r="AI349" s="53"/>
      <c r="AJ349" s="53"/>
      <c r="AK349" s="54"/>
      <c r="AL349" s="52"/>
      <c r="AM349" s="52"/>
      <c r="AN349" s="52"/>
      <c r="AO349" s="52"/>
      <c r="AP349" s="52"/>
      <c r="AQ349" s="55"/>
      <c r="AR349" s="52"/>
      <c r="AS349" s="52"/>
      <c r="AT349" s="52"/>
      <c r="AU349" s="52"/>
      <c r="AV349" s="52"/>
      <c r="AW349" s="56"/>
      <c r="AX349" s="52"/>
      <c r="AY349" s="52"/>
      <c r="AZ349" s="52"/>
      <c r="BA349" s="52"/>
      <c r="BB349" s="52"/>
      <c r="BC349" s="25" t="str">
        <f t="shared" si="37"/>
        <v/>
      </c>
      <c r="BD349" s="25" t="str">
        <f t="shared" si="38"/>
        <v/>
      </c>
      <c r="BE349" s="25" t="str">
        <f t="shared" si="39"/>
        <v/>
      </c>
      <c r="BF349" s="25" t="str">
        <f>IF($U349="","",IFERROR(INDEX(Referències!$F$5:$F$9,MATCH(IF(I349="",$U349,IFERROR(INDEX(Referències!$D$5:$D$9,SUMPRODUCT(MAX((($I$5:$I$504=I349)*($I$5:$I$504&lt;&gt;""))*(IFERROR(MATCH($U$5:$U$504,Referències!$D$5:$D$9,0),0))))),$U349)),Referències!$D$5:$D$9,0)),""))</f>
        <v/>
      </c>
      <c r="BG349" s="25" t="str">
        <f>IF($U349="","",IFERROR(INDEX(Referències!$G$5:$G$9,MATCH(IF(I349="",$U349,IFERROR(INDEX(Referències!$D$5:$D$9,SUMPRODUCT(MAX((($I$5:$I$504=I349)*($I$5:$I$504&lt;&gt;""))*(IFERROR(MATCH($U$5:$U$504,Referències!$D$5:$D$9,0),0))))),$U349)),Referències!$D$5:$D$9,0)),""))</f>
        <v/>
      </c>
      <c r="BH349" s="25" t="str">
        <f>IF($U349="","",IFERROR(INDEX(Referències!$H$5:$H$9,MATCH(IF(I349="",$U349,IFERROR(INDEX(Referències!$D$5:$D$9,SUMPRODUCT(MAX((($I$5:$I$504=I349)*($I$5:$I$504&lt;&gt;""))*(IFERROR(MATCH($U$5:$U$504,Referències!$D$5:$D$9,0),0))))),$U349)),Referències!$D$5:$D$9,0)),""))</f>
        <v/>
      </c>
      <c r="BI349" s="18" t="str">
        <f t="shared" si="40"/>
        <v/>
      </c>
      <c r="BJ349" s="26" t="str">
        <f t="shared" si="41"/>
        <v/>
      </c>
      <c r="BK349" s="52"/>
      <c r="BL349" s="27"/>
    </row>
    <row r="350" spans="1:64" x14ac:dyDescent="0.25">
      <c r="A350" s="27"/>
      <c r="B350" s="27"/>
      <c r="C350" s="27"/>
      <c r="D350" s="27"/>
      <c r="E350" s="53"/>
      <c r="F350" s="28"/>
      <c r="G350" s="27"/>
      <c r="H350" s="52"/>
      <c r="I350" s="28"/>
      <c r="J350" s="27"/>
      <c r="K350" s="28"/>
      <c r="L350" s="28"/>
      <c r="M350" s="28"/>
      <c r="N350" s="52"/>
      <c r="O350" s="18" t="str">
        <f t="shared" si="35"/>
        <v/>
      </c>
      <c r="P350" s="29"/>
      <c r="Q350" s="30"/>
      <c r="R350" s="31"/>
      <c r="S350" s="32"/>
      <c r="T350" s="33"/>
      <c r="U350" s="18" t="str">
        <f t="shared" si="36"/>
        <v/>
      </c>
      <c r="V350" s="28"/>
      <c r="W350" s="51"/>
      <c r="X350" s="52"/>
      <c r="Y350" s="53"/>
      <c r="Z350" s="52"/>
      <c r="AA350" s="53"/>
      <c r="AB350" s="53"/>
      <c r="AC350" s="52"/>
      <c r="AD350" s="53"/>
      <c r="AE350" s="53"/>
      <c r="AF350" s="52"/>
      <c r="AG350" s="53"/>
      <c r="AH350" s="52"/>
      <c r="AI350" s="53"/>
      <c r="AJ350" s="53"/>
      <c r="AK350" s="54"/>
      <c r="AL350" s="52"/>
      <c r="AM350" s="52"/>
      <c r="AN350" s="52"/>
      <c r="AO350" s="52"/>
      <c r="AP350" s="52"/>
      <c r="AQ350" s="55"/>
      <c r="AR350" s="52"/>
      <c r="AS350" s="52"/>
      <c r="AT350" s="52"/>
      <c r="AU350" s="52"/>
      <c r="AV350" s="52"/>
      <c r="AW350" s="56"/>
      <c r="AX350" s="52"/>
      <c r="AY350" s="52"/>
      <c r="AZ350" s="52"/>
      <c r="BA350" s="52"/>
      <c r="BB350" s="52"/>
      <c r="BC350" s="25" t="str">
        <f t="shared" si="37"/>
        <v/>
      </c>
      <c r="BD350" s="25" t="str">
        <f t="shared" si="38"/>
        <v/>
      </c>
      <c r="BE350" s="25" t="str">
        <f t="shared" si="39"/>
        <v/>
      </c>
      <c r="BF350" s="25" t="str">
        <f>IF($U350="","",IFERROR(INDEX(Referències!$F$5:$F$9,MATCH(IF(I350="",$U350,IFERROR(INDEX(Referències!$D$5:$D$9,SUMPRODUCT(MAX((($I$5:$I$504=I350)*($I$5:$I$504&lt;&gt;""))*(IFERROR(MATCH($U$5:$U$504,Referències!$D$5:$D$9,0),0))))),$U350)),Referències!$D$5:$D$9,0)),""))</f>
        <v/>
      </c>
      <c r="BG350" s="25" t="str">
        <f>IF($U350="","",IFERROR(INDEX(Referències!$G$5:$G$9,MATCH(IF(I350="",$U350,IFERROR(INDEX(Referències!$D$5:$D$9,SUMPRODUCT(MAX((($I$5:$I$504=I350)*($I$5:$I$504&lt;&gt;""))*(IFERROR(MATCH($U$5:$U$504,Referències!$D$5:$D$9,0),0))))),$U350)),Referències!$D$5:$D$9,0)),""))</f>
        <v/>
      </c>
      <c r="BH350" s="25" t="str">
        <f>IF($U350="","",IFERROR(INDEX(Referències!$H$5:$H$9,MATCH(IF(I350="",$U350,IFERROR(INDEX(Referències!$D$5:$D$9,SUMPRODUCT(MAX((($I$5:$I$504=I350)*($I$5:$I$504&lt;&gt;""))*(IFERROR(MATCH($U$5:$U$504,Referències!$D$5:$D$9,0),0))))),$U350)),Referències!$D$5:$D$9,0)),""))</f>
        <v/>
      </c>
      <c r="BI350" s="18" t="str">
        <f t="shared" si="40"/>
        <v/>
      </c>
      <c r="BJ350" s="26" t="str">
        <f t="shared" si="41"/>
        <v/>
      </c>
      <c r="BK350" s="52"/>
      <c r="BL350" s="27"/>
    </row>
    <row r="351" spans="1:64" x14ac:dyDescent="0.25">
      <c r="A351" s="27"/>
      <c r="B351" s="27"/>
      <c r="C351" s="27"/>
      <c r="D351" s="27"/>
      <c r="E351" s="53"/>
      <c r="F351" s="28"/>
      <c r="G351" s="27"/>
      <c r="H351" s="52"/>
      <c r="I351" s="28"/>
      <c r="J351" s="27"/>
      <c r="K351" s="28"/>
      <c r="L351" s="28"/>
      <c r="M351" s="28"/>
      <c r="N351" s="52"/>
      <c r="O351" s="18" t="str">
        <f t="shared" si="35"/>
        <v/>
      </c>
      <c r="P351" s="29"/>
      <c r="Q351" s="30"/>
      <c r="R351" s="31"/>
      <c r="S351" s="32"/>
      <c r="T351" s="33"/>
      <c r="U351" s="18" t="str">
        <f t="shared" si="36"/>
        <v/>
      </c>
      <c r="V351" s="28"/>
      <c r="W351" s="51"/>
      <c r="X351" s="52"/>
      <c r="Y351" s="53"/>
      <c r="Z351" s="52"/>
      <c r="AA351" s="53"/>
      <c r="AB351" s="53"/>
      <c r="AC351" s="52"/>
      <c r="AD351" s="53"/>
      <c r="AE351" s="53"/>
      <c r="AF351" s="52"/>
      <c r="AG351" s="53"/>
      <c r="AH351" s="52"/>
      <c r="AI351" s="53"/>
      <c r="AJ351" s="53"/>
      <c r="AK351" s="54"/>
      <c r="AL351" s="52"/>
      <c r="AM351" s="52"/>
      <c r="AN351" s="52"/>
      <c r="AO351" s="52"/>
      <c r="AP351" s="52"/>
      <c r="AQ351" s="55"/>
      <c r="AR351" s="52"/>
      <c r="AS351" s="52"/>
      <c r="AT351" s="52"/>
      <c r="AU351" s="52"/>
      <c r="AV351" s="52"/>
      <c r="AW351" s="56"/>
      <c r="AX351" s="52"/>
      <c r="AY351" s="52"/>
      <c r="AZ351" s="52"/>
      <c r="BA351" s="52"/>
      <c r="BB351" s="52"/>
      <c r="BC351" s="25" t="str">
        <f t="shared" si="37"/>
        <v/>
      </c>
      <c r="BD351" s="25" t="str">
        <f t="shared" si="38"/>
        <v/>
      </c>
      <c r="BE351" s="25" t="str">
        <f t="shared" si="39"/>
        <v/>
      </c>
      <c r="BF351" s="25" t="str">
        <f>IF($U351="","",IFERROR(INDEX(Referències!$F$5:$F$9,MATCH(IF(I351="",$U351,IFERROR(INDEX(Referències!$D$5:$D$9,SUMPRODUCT(MAX((($I$5:$I$504=I351)*($I$5:$I$504&lt;&gt;""))*(IFERROR(MATCH($U$5:$U$504,Referències!$D$5:$D$9,0),0))))),$U351)),Referències!$D$5:$D$9,0)),""))</f>
        <v/>
      </c>
      <c r="BG351" s="25" t="str">
        <f>IF($U351="","",IFERROR(INDEX(Referències!$G$5:$G$9,MATCH(IF(I351="",$U351,IFERROR(INDEX(Referències!$D$5:$D$9,SUMPRODUCT(MAX((($I$5:$I$504=I351)*($I$5:$I$504&lt;&gt;""))*(IFERROR(MATCH($U$5:$U$504,Referències!$D$5:$D$9,0),0))))),$U351)),Referències!$D$5:$D$9,0)),""))</f>
        <v/>
      </c>
      <c r="BH351" s="25" t="str">
        <f>IF($U351="","",IFERROR(INDEX(Referències!$H$5:$H$9,MATCH(IF(I351="",$U351,IFERROR(INDEX(Referències!$D$5:$D$9,SUMPRODUCT(MAX((($I$5:$I$504=I351)*($I$5:$I$504&lt;&gt;""))*(IFERROR(MATCH($U$5:$U$504,Referències!$D$5:$D$9,0),0))))),$U351)),Referències!$D$5:$D$9,0)),""))</f>
        <v/>
      </c>
      <c r="BI351" s="18" t="str">
        <f t="shared" si="40"/>
        <v/>
      </c>
      <c r="BJ351" s="26" t="str">
        <f t="shared" si="41"/>
        <v/>
      </c>
      <c r="BK351" s="52"/>
      <c r="BL351" s="27"/>
    </row>
    <row r="352" spans="1:64" x14ac:dyDescent="0.25">
      <c r="A352" s="27"/>
      <c r="B352" s="27"/>
      <c r="C352" s="27"/>
      <c r="D352" s="27"/>
      <c r="E352" s="53"/>
      <c r="F352" s="28"/>
      <c r="G352" s="27"/>
      <c r="H352" s="52"/>
      <c r="I352" s="28"/>
      <c r="J352" s="27"/>
      <c r="K352" s="28"/>
      <c r="L352" s="28"/>
      <c r="M352" s="28"/>
      <c r="N352" s="52"/>
      <c r="O352" s="18" t="str">
        <f t="shared" si="35"/>
        <v/>
      </c>
      <c r="P352" s="29"/>
      <c r="Q352" s="30"/>
      <c r="R352" s="31"/>
      <c r="S352" s="32"/>
      <c r="T352" s="33"/>
      <c r="U352" s="18" t="str">
        <f t="shared" si="36"/>
        <v/>
      </c>
      <c r="V352" s="28"/>
      <c r="W352" s="51"/>
      <c r="X352" s="52"/>
      <c r="Y352" s="53"/>
      <c r="Z352" s="52"/>
      <c r="AA352" s="53"/>
      <c r="AB352" s="53"/>
      <c r="AC352" s="52"/>
      <c r="AD352" s="53"/>
      <c r="AE352" s="53"/>
      <c r="AF352" s="52"/>
      <c r="AG352" s="53"/>
      <c r="AH352" s="52"/>
      <c r="AI352" s="53"/>
      <c r="AJ352" s="53"/>
      <c r="AK352" s="54"/>
      <c r="AL352" s="52"/>
      <c r="AM352" s="52"/>
      <c r="AN352" s="52"/>
      <c r="AO352" s="52"/>
      <c r="AP352" s="52"/>
      <c r="AQ352" s="55"/>
      <c r="AR352" s="52"/>
      <c r="AS352" s="52"/>
      <c r="AT352" s="52"/>
      <c r="AU352" s="52"/>
      <c r="AV352" s="52"/>
      <c r="AW352" s="56"/>
      <c r="AX352" s="52"/>
      <c r="AY352" s="52"/>
      <c r="AZ352" s="52"/>
      <c r="BA352" s="52"/>
      <c r="BB352" s="52"/>
      <c r="BC352" s="25" t="str">
        <f t="shared" si="37"/>
        <v/>
      </c>
      <c r="BD352" s="25" t="str">
        <f t="shared" si="38"/>
        <v/>
      </c>
      <c r="BE352" s="25" t="str">
        <f t="shared" si="39"/>
        <v/>
      </c>
      <c r="BF352" s="25" t="str">
        <f>IF($U352="","",IFERROR(INDEX(Referències!$F$5:$F$9,MATCH(IF(I352="",$U352,IFERROR(INDEX(Referències!$D$5:$D$9,SUMPRODUCT(MAX((($I$5:$I$504=I352)*($I$5:$I$504&lt;&gt;""))*(IFERROR(MATCH($U$5:$U$504,Referències!$D$5:$D$9,0),0))))),$U352)),Referències!$D$5:$D$9,0)),""))</f>
        <v/>
      </c>
      <c r="BG352" s="25" t="str">
        <f>IF($U352="","",IFERROR(INDEX(Referències!$G$5:$G$9,MATCH(IF(I352="",$U352,IFERROR(INDEX(Referències!$D$5:$D$9,SUMPRODUCT(MAX((($I$5:$I$504=I352)*($I$5:$I$504&lt;&gt;""))*(IFERROR(MATCH($U$5:$U$504,Referències!$D$5:$D$9,0),0))))),$U352)),Referències!$D$5:$D$9,0)),""))</f>
        <v/>
      </c>
      <c r="BH352" s="25" t="str">
        <f>IF($U352="","",IFERROR(INDEX(Referències!$H$5:$H$9,MATCH(IF(I352="",$U352,IFERROR(INDEX(Referències!$D$5:$D$9,SUMPRODUCT(MAX((($I$5:$I$504=I352)*($I$5:$I$504&lt;&gt;""))*(IFERROR(MATCH($U$5:$U$504,Referències!$D$5:$D$9,0),0))))),$U352)),Referències!$D$5:$D$9,0)),""))</f>
        <v/>
      </c>
      <c r="BI352" s="18" t="str">
        <f t="shared" si="40"/>
        <v/>
      </c>
      <c r="BJ352" s="26" t="str">
        <f t="shared" si="41"/>
        <v/>
      </c>
      <c r="BK352" s="52"/>
      <c r="BL352" s="27"/>
    </row>
    <row r="353" spans="1:64" x14ac:dyDescent="0.25">
      <c r="A353" s="27"/>
      <c r="B353" s="27"/>
      <c r="C353" s="27"/>
      <c r="D353" s="27"/>
      <c r="E353" s="53"/>
      <c r="F353" s="28"/>
      <c r="G353" s="27"/>
      <c r="H353" s="52"/>
      <c r="I353" s="28"/>
      <c r="J353" s="27"/>
      <c r="K353" s="28"/>
      <c r="L353" s="28"/>
      <c r="M353" s="28"/>
      <c r="N353" s="52"/>
      <c r="O353" s="18" t="str">
        <f t="shared" si="35"/>
        <v/>
      </c>
      <c r="P353" s="29"/>
      <c r="Q353" s="30"/>
      <c r="R353" s="31"/>
      <c r="S353" s="32"/>
      <c r="T353" s="33"/>
      <c r="U353" s="18" t="str">
        <f t="shared" si="36"/>
        <v/>
      </c>
      <c r="V353" s="28"/>
      <c r="W353" s="51"/>
      <c r="X353" s="52"/>
      <c r="Y353" s="53"/>
      <c r="Z353" s="52"/>
      <c r="AA353" s="53"/>
      <c r="AB353" s="53"/>
      <c r="AC353" s="52"/>
      <c r="AD353" s="53"/>
      <c r="AE353" s="53"/>
      <c r="AF353" s="52"/>
      <c r="AG353" s="53"/>
      <c r="AH353" s="52"/>
      <c r="AI353" s="53"/>
      <c r="AJ353" s="53"/>
      <c r="AK353" s="54"/>
      <c r="AL353" s="52"/>
      <c r="AM353" s="52"/>
      <c r="AN353" s="52"/>
      <c r="AO353" s="52"/>
      <c r="AP353" s="52"/>
      <c r="AQ353" s="55"/>
      <c r="AR353" s="52"/>
      <c r="AS353" s="52"/>
      <c r="AT353" s="52"/>
      <c r="AU353" s="52"/>
      <c r="AV353" s="52"/>
      <c r="AW353" s="56"/>
      <c r="AX353" s="52"/>
      <c r="AY353" s="52"/>
      <c r="AZ353" s="52"/>
      <c r="BA353" s="52"/>
      <c r="BB353" s="52"/>
      <c r="BC353" s="25" t="str">
        <f t="shared" si="37"/>
        <v/>
      </c>
      <c r="BD353" s="25" t="str">
        <f t="shared" si="38"/>
        <v/>
      </c>
      <c r="BE353" s="25" t="str">
        <f t="shared" si="39"/>
        <v/>
      </c>
      <c r="BF353" s="25" t="str">
        <f>IF($U353="","",IFERROR(INDEX(Referències!$F$5:$F$9,MATCH(IF(I353="",$U353,IFERROR(INDEX(Referències!$D$5:$D$9,SUMPRODUCT(MAX((($I$5:$I$504=I353)*($I$5:$I$504&lt;&gt;""))*(IFERROR(MATCH($U$5:$U$504,Referències!$D$5:$D$9,0),0))))),$U353)),Referències!$D$5:$D$9,0)),""))</f>
        <v/>
      </c>
      <c r="BG353" s="25" t="str">
        <f>IF($U353="","",IFERROR(INDEX(Referències!$G$5:$G$9,MATCH(IF(I353="",$U353,IFERROR(INDEX(Referències!$D$5:$D$9,SUMPRODUCT(MAX((($I$5:$I$504=I353)*($I$5:$I$504&lt;&gt;""))*(IFERROR(MATCH($U$5:$U$504,Referències!$D$5:$D$9,0),0))))),$U353)),Referències!$D$5:$D$9,0)),""))</f>
        <v/>
      </c>
      <c r="BH353" s="25" t="str">
        <f>IF($U353="","",IFERROR(INDEX(Referències!$H$5:$H$9,MATCH(IF(I353="",$U353,IFERROR(INDEX(Referències!$D$5:$D$9,SUMPRODUCT(MAX((($I$5:$I$504=I353)*($I$5:$I$504&lt;&gt;""))*(IFERROR(MATCH($U$5:$U$504,Referències!$D$5:$D$9,0),0))))),$U353)),Referències!$D$5:$D$9,0)),""))</f>
        <v/>
      </c>
      <c r="BI353" s="18" t="str">
        <f t="shared" si="40"/>
        <v/>
      </c>
      <c r="BJ353" s="26" t="str">
        <f t="shared" si="41"/>
        <v/>
      </c>
      <c r="BK353" s="52"/>
      <c r="BL353" s="27"/>
    </row>
    <row r="354" spans="1:64" x14ac:dyDescent="0.25">
      <c r="A354" s="27"/>
      <c r="B354" s="27"/>
      <c r="C354" s="27"/>
      <c r="D354" s="27"/>
      <c r="E354" s="53"/>
      <c r="F354" s="28"/>
      <c r="G354" s="27"/>
      <c r="H354" s="52"/>
      <c r="I354" s="28"/>
      <c r="J354" s="27"/>
      <c r="K354" s="28"/>
      <c r="L354" s="28"/>
      <c r="M354" s="28"/>
      <c r="N354" s="52"/>
      <c r="O354" s="18" t="str">
        <f t="shared" si="35"/>
        <v/>
      </c>
      <c r="P354" s="29"/>
      <c r="Q354" s="30"/>
      <c r="R354" s="31"/>
      <c r="S354" s="32"/>
      <c r="T354" s="33"/>
      <c r="U354" s="18" t="str">
        <f t="shared" si="36"/>
        <v/>
      </c>
      <c r="V354" s="28"/>
      <c r="W354" s="51"/>
      <c r="X354" s="52"/>
      <c r="Y354" s="53"/>
      <c r="Z354" s="52"/>
      <c r="AA354" s="53"/>
      <c r="AB354" s="53"/>
      <c r="AC354" s="52"/>
      <c r="AD354" s="53"/>
      <c r="AE354" s="53"/>
      <c r="AF354" s="52"/>
      <c r="AG354" s="53"/>
      <c r="AH354" s="52"/>
      <c r="AI354" s="53"/>
      <c r="AJ354" s="53"/>
      <c r="AK354" s="54"/>
      <c r="AL354" s="52"/>
      <c r="AM354" s="52"/>
      <c r="AN354" s="52"/>
      <c r="AO354" s="52"/>
      <c r="AP354" s="52"/>
      <c r="AQ354" s="55"/>
      <c r="AR354" s="52"/>
      <c r="AS354" s="52"/>
      <c r="AT354" s="52"/>
      <c r="AU354" s="52"/>
      <c r="AV354" s="52"/>
      <c r="AW354" s="56"/>
      <c r="AX354" s="52"/>
      <c r="AY354" s="52"/>
      <c r="AZ354" s="52"/>
      <c r="BA354" s="52"/>
      <c r="BB354" s="52"/>
      <c r="BC354" s="25" t="str">
        <f t="shared" si="37"/>
        <v/>
      </c>
      <c r="BD354" s="25" t="str">
        <f t="shared" si="38"/>
        <v/>
      </c>
      <c r="BE354" s="25" t="str">
        <f t="shared" si="39"/>
        <v/>
      </c>
      <c r="BF354" s="25" t="str">
        <f>IF($U354="","",IFERROR(INDEX(Referències!$F$5:$F$9,MATCH(IF(I354="",$U354,IFERROR(INDEX(Referències!$D$5:$D$9,SUMPRODUCT(MAX((($I$5:$I$504=I354)*($I$5:$I$504&lt;&gt;""))*(IFERROR(MATCH($U$5:$U$504,Referències!$D$5:$D$9,0),0))))),$U354)),Referències!$D$5:$D$9,0)),""))</f>
        <v/>
      </c>
      <c r="BG354" s="25" t="str">
        <f>IF($U354="","",IFERROR(INDEX(Referències!$G$5:$G$9,MATCH(IF(I354="",$U354,IFERROR(INDEX(Referències!$D$5:$D$9,SUMPRODUCT(MAX((($I$5:$I$504=I354)*($I$5:$I$504&lt;&gt;""))*(IFERROR(MATCH($U$5:$U$504,Referències!$D$5:$D$9,0),0))))),$U354)),Referències!$D$5:$D$9,0)),""))</f>
        <v/>
      </c>
      <c r="BH354" s="25" t="str">
        <f>IF($U354="","",IFERROR(INDEX(Referències!$H$5:$H$9,MATCH(IF(I354="",$U354,IFERROR(INDEX(Referències!$D$5:$D$9,SUMPRODUCT(MAX((($I$5:$I$504=I354)*($I$5:$I$504&lt;&gt;""))*(IFERROR(MATCH($U$5:$U$504,Referències!$D$5:$D$9,0),0))))),$U354)),Referències!$D$5:$D$9,0)),""))</f>
        <v/>
      </c>
      <c r="BI354" s="18" t="str">
        <f t="shared" si="40"/>
        <v/>
      </c>
      <c r="BJ354" s="26" t="str">
        <f t="shared" si="41"/>
        <v/>
      </c>
      <c r="BK354" s="52"/>
      <c r="BL354" s="27"/>
    </row>
    <row r="355" spans="1:64" x14ac:dyDescent="0.25">
      <c r="A355" s="27"/>
      <c r="B355" s="27"/>
      <c r="C355" s="27"/>
      <c r="D355" s="27"/>
      <c r="E355" s="53"/>
      <c r="F355" s="28"/>
      <c r="G355" s="27"/>
      <c r="H355" s="52"/>
      <c r="I355" s="28"/>
      <c r="J355" s="27"/>
      <c r="K355" s="28"/>
      <c r="L355" s="28"/>
      <c r="M355" s="28"/>
      <c r="N355" s="52"/>
      <c r="O355" s="18" t="str">
        <f t="shared" si="35"/>
        <v/>
      </c>
      <c r="P355" s="29"/>
      <c r="Q355" s="30"/>
      <c r="R355" s="31"/>
      <c r="S355" s="32"/>
      <c r="T355" s="33"/>
      <c r="U355" s="18" t="str">
        <f t="shared" si="36"/>
        <v/>
      </c>
      <c r="V355" s="28"/>
      <c r="W355" s="51"/>
      <c r="X355" s="52"/>
      <c r="Y355" s="53"/>
      <c r="Z355" s="52"/>
      <c r="AA355" s="53"/>
      <c r="AB355" s="53"/>
      <c r="AC355" s="52"/>
      <c r="AD355" s="53"/>
      <c r="AE355" s="53"/>
      <c r="AF355" s="52"/>
      <c r="AG355" s="53"/>
      <c r="AH355" s="52"/>
      <c r="AI355" s="53"/>
      <c r="AJ355" s="53"/>
      <c r="AK355" s="54"/>
      <c r="AL355" s="52"/>
      <c r="AM355" s="52"/>
      <c r="AN355" s="52"/>
      <c r="AO355" s="52"/>
      <c r="AP355" s="52"/>
      <c r="AQ355" s="55"/>
      <c r="AR355" s="52"/>
      <c r="AS355" s="52"/>
      <c r="AT355" s="52"/>
      <c r="AU355" s="52"/>
      <c r="AV355" s="52"/>
      <c r="AW355" s="56"/>
      <c r="AX355" s="52"/>
      <c r="AY355" s="52"/>
      <c r="AZ355" s="52"/>
      <c r="BA355" s="52"/>
      <c r="BB355" s="52"/>
      <c r="BC355" s="25" t="str">
        <f t="shared" si="37"/>
        <v/>
      </c>
      <c r="BD355" s="25" t="str">
        <f t="shared" si="38"/>
        <v/>
      </c>
      <c r="BE355" s="25" t="str">
        <f t="shared" si="39"/>
        <v/>
      </c>
      <c r="BF355" s="25" t="str">
        <f>IF($U355="","",IFERROR(INDEX(Referències!$F$5:$F$9,MATCH(IF(I355="",$U355,IFERROR(INDEX(Referències!$D$5:$D$9,SUMPRODUCT(MAX((($I$5:$I$504=I355)*($I$5:$I$504&lt;&gt;""))*(IFERROR(MATCH($U$5:$U$504,Referències!$D$5:$D$9,0),0))))),$U355)),Referències!$D$5:$D$9,0)),""))</f>
        <v/>
      </c>
      <c r="BG355" s="25" t="str">
        <f>IF($U355="","",IFERROR(INDEX(Referències!$G$5:$G$9,MATCH(IF(I355="",$U355,IFERROR(INDEX(Referències!$D$5:$D$9,SUMPRODUCT(MAX((($I$5:$I$504=I355)*($I$5:$I$504&lt;&gt;""))*(IFERROR(MATCH($U$5:$U$504,Referències!$D$5:$D$9,0),0))))),$U355)),Referències!$D$5:$D$9,0)),""))</f>
        <v/>
      </c>
      <c r="BH355" s="25" t="str">
        <f>IF($U355="","",IFERROR(INDEX(Referències!$H$5:$H$9,MATCH(IF(I355="",$U355,IFERROR(INDEX(Referències!$D$5:$D$9,SUMPRODUCT(MAX((($I$5:$I$504=I355)*($I$5:$I$504&lt;&gt;""))*(IFERROR(MATCH($U$5:$U$504,Referències!$D$5:$D$9,0),0))))),$U355)),Referències!$D$5:$D$9,0)),""))</f>
        <v/>
      </c>
      <c r="BI355" s="18" t="str">
        <f t="shared" si="40"/>
        <v/>
      </c>
      <c r="BJ355" s="26" t="str">
        <f t="shared" si="41"/>
        <v/>
      </c>
      <c r="BK355" s="52"/>
      <c r="BL355" s="27"/>
    </row>
    <row r="356" spans="1:64" x14ac:dyDescent="0.25">
      <c r="A356" s="27"/>
      <c r="B356" s="27"/>
      <c r="C356" s="27"/>
      <c r="D356" s="27"/>
      <c r="E356" s="53"/>
      <c r="F356" s="28"/>
      <c r="G356" s="27"/>
      <c r="H356" s="52"/>
      <c r="I356" s="28"/>
      <c r="J356" s="27"/>
      <c r="K356" s="28"/>
      <c r="L356" s="28"/>
      <c r="M356" s="28"/>
      <c r="N356" s="52"/>
      <c r="O356" s="18" t="str">
        <f t="shared" si="35"/>
        <v/>
      </c>
      <c r="P356" s="29"/>
      <c r="Q356" s="30"/>
      <c r="R356" s="31"/>
      <c r="S356" s="32"/>
      <c r="T356" s="33"/>
      <c r="U356" s="18" t="str">
        <f t="shared" si="36"/>
        <v/>
      </c>
      <c r="V356" s="28"/>
      <c r="W356" s="51"/>
      <c r="X356" s="52"/>
      <c r="Y356" s="53"/>
      <c r="Z356" s="52"/>
      <c r="AA356" s="53"/>
      <c r="AB356" s="53"/>
      <c r="AC356" s="52"/>
      <c r="AD356" s="53"/>
      <c r="AE356" s="53"/>
      <c r="AF356" s="52"/>
      <c r="AG356" s="53"/>
      <c r="AH356" s="52"/>
      <c r="AI356" s="53"/>
      <c r="AJ356" s="53"/>
      <c r="AK356" s="54"/>
      <c r="AL356" s="52"/>
      <c r="AM356" s="52"/>
      <c r="AN356" s="52"/>
      <c r="AO356" s="52"/>
      <c r="AP356" s="52"/>
      <c r="AQ356" s="55"/>
      <c r="AR356" s="52"/>
      <c r="AS356" s="52"/>
      <c r="AT356" s="52"/>
      <c r="AU356" s="52"/>
      <c r="AV356" s="52"/>
      <c r="AW356" s="56"/>
      <c r="AX356" s="52"/>
      <c r="AY356" s="52"/>
      <c r="AZ356" s="52"/>
      <c r="BA356" s="52"/>
      <c r="BB356" s="52"/>
      <c r="BC356" s="25" t="str">
        <f t="shared" si="37"/>
        <v/>
      </c>
      <c r="BD356" s="25" t="str">
        <f t="shared" si="38"/>
        <v/>
      </c>
      <c r="BE356" s="25" t="str">
        <f t="shared" si="39"/>
        <v/>
      </c>
      <c r="BF356" s="25" t="str">
        <f>IF($U356="","",IFERROR(INDEX(Referències!$F$5:$F$9,MATCH(IF(I356="",$U356,IFERROR(INDEX(Referències!$D$5:$D$9,SUMPRODUCT(MAX((($I$5:$I$504=I356)*($I$5:$I$504&lt;&gt;""))*(IFERROR(MATCH($U$5:$U$504,Referències!$D$5:$D$9,0),0))))),$U356)),Referències!$D$5:$D$9,0)),""))</f>
        <v/>
      </c>
      <c r="BG356" s="25" t="str">
        <f>IF($U356="","",IFERROR(INDEX(Referències!$G$5:$G$9,MATCH(IF(I356="",$U356,IFERROR(INDEX(Referències!$D$5:$D$9,SUMPRODUCT(MAX((($I$5:$I$504=I356)*($I$5:$I$504&lt;&gt;""))*(IFERROR(MATCH($U$5:$U$504,Referències!$D$5:$D$9,0),0))))),$U356)),Referències!$D$5:$D$9,0)),""))</f>
        <v/>
      </c>
      <c r="BH356" s="25" t="str">
        <f>IF($U356="","",IFERROR(INDEX(Referències!$H$5:$H$9,MATCH(IF(I356="",$U356,IFERROR(INDEX(Referències!$D$5:$D$9,SUMPRODUCT(MAX((($I$5:$I$504=I356)*($I$5:$I$504&lt;&gt;""))*(IFERROR(MATCH($U$5:$U$504,Referències!$D$5:$D$9,0),0))))),$U356)),Referències!$D$5:$D$9,0)),""))</f>
        <v/>
      </c>
      <c r="BI356" s="18" t="str">
        <f t="shared" si="40"/>
        <v/>
      </c>
      <c r="BJ356" s="26" t="str">
        <f t="shared" si="41"/>
        <v/>
      </c>
      <c r="BK356" s="52"/>
      <c r="BL356" s="27"/>
    </row>
    <row r="357" spans="1:64" x14ac:dyDescent="0.25">
      <c r="A357" s="27"/>
      <c r="B357" s="27"/>
      <c r="C357" s="27"/>
      <c r="D357" s="27"/>
      <c r="E357" s="53"/>
      <c r="F357" s="28"/>
      <c r="G357" s="27"/>
      <c r="H357" s="52"/>
      <c r="I357" s="28"/>
      <c r="J357" s="27"/>
      <c r="K357" s="28"/>
      <c r="L357" s="28"/>
      <c r="M357" s="28"/>
      <c r="N357" s="52"/>
      <c r="O357" s="18" t="str">
        <f t="shared" si="35"/>
        <v/>
      </c>
      <c r="P357" s="29"/>
      <c r="Q357" s="30"/>
      <c r="R357" s="31"/>
      <c r="S357" s="32"/>
      <c r="T357" s="33"/>
      <c r="U357" s="18" t="str">
        <f t="shared" si="36"/>
        <v/>
      </c>
      <c r="V357" s="28"/>
      <c r="W357" s="51"/>
      <c r="X357" s="52"/>
      <c r="Y357" s="53"/>
      <c r="Z357" s="52"/>
      <c r="AA357" s="53"/>
      <c r="AB357" s="53"/>
      <c r="AC357" s="52"/>
      <c r="AD357" s="53"/>
      <c r="AE357" s="53"/>
      <c r="AF357" s="52"/>
      <c r="AG357" s="53"/>
      <c r="AH357" s="52"/>
      <c r="AI357" s="53"/>
      <c r="AJ357" s="53"/>
      <c r="AK357" s="54"/>
      <c r="AL357" s="52"/>
      <c r="AM357" s="52"/>
      <c r="AN357" s="52"/>
      <c r="AO357" s="52"/>
      <c r="AP357" s="52"/>
      <c r="AQ357" s="55"/>
      <c r="AR357" s="52"/>
      <c r="AS357" s="52"/>
      <c r="AT357" s="52"/>
      <c r="AU357" s="52"/>
      <c r="AV357" s="52"/>
      <c r="AW357" s="56"/>
      <c r="AX357" s="52"/>
      <c r="AY357" s="52"/>
      <c r="AZ357" s="52"/>
      <c r="BA357" s="52"/>
      <c r="BB357" s="52"/>
      <c r="BC357" s="25" t="str">
        <f t="shared" si="37"/>
        <v/>
      </c>
      <c r="BD357" s="25" t="str">
        <f t="shared" si="38"/>
        <v/>
      </c>
      <c r="BE357" s="25" t="str">
        <f t="shared" si="39"/>
        <v/>
      </c>
      <c r="BF357" s="25" t="str">
        <f>IF($U357="","",IFERROR(INDEX(Referències!$F$5:$F$9,MATCH(IF(I357="",$U357,IFERROR(INDEX(Referències!$D$5:$D$9,SUMPRODUCT(MAX((($I$5:$I$504=I357)*($I$5:$I$504&lt;&gt;""))*(IFERROR(MATCH($U$5:$U$504,Referències!$D$5:$D$9,0),0))))),$U357)),Referències!$D$5:$D$9,0)),""))</f>
        <v/>
      </c>
      <c r="BG357" s="25" t="str">
        <f>IF($U357="","",IFERROR(INDEX(Referències!$G$5:$G$9,MATCH(IF(I357="",$U357,IFERROR(INDEX(Referències!$D$5:$D$9,SUMPRODUCT(MAX((($I$5:$I$504=I357)*($I$5:$I$504&lt;&gt;""))*(IFERROR(MATCH($U$5:$U$504,Referències!$D$5:$D$9,0),0))))),$U357)),Referències!$D$5:$D$9,0)),""))</f>
        <v/>
      </c>
      <c r="BH357" s="25" t="str">
        <f>IF($U357="","",IFERROR(INDEX(Referències!$H$5:$H$9,MATCH(IF(I357="",$U357,IFERROR(INDEX(Referències!$D$5:$D$9,SUMPRODUCT(MAX((($I$5:$I$504=I357)*($I$5:$I$504&lt;&gt;""))*(IFERROR(MATCH($U$5:$U$504,Referències!$D$5:$D$9,0),0))))),$U357)),Referències!$D$5:$D$9,0)),""))</f>
        <v/>
      </c>
      <c r="BI357" s="18" t="str">
        <f t="shared" si="40"/>
        <v/>
      </c>
      <c r="BJ357" s="26" t="str">
        <f t="shared" si="41"/>
        <v/>
      </c>
      <c r="BK357" s="52"/>
      <c r="BL357" s="27"/>
    </row>
    <row r="358" spans="1:64" x14ac:dyDescent="0.25">
      <c r="A358" s="27"/>
      <c r="B358" s="27"/>
      <c r="C358" s="27"/>
      <c r="D358" s="27"/>
      <c r="E358" s="53"/>
      <c r="F358" s="28"/>
      <c r="G358" s="27"/>
      <c r="H358" s="52"/>
      <c r="I358" s="28"/>
      <c r="J358" s="27"/>
      <c r="K358" s="28"/>
      <c r="L358" s="28"/>
      <c r="M358" s="28"/>
      <c r="N358" s="52"/>
      <c r="O358" s="18" t="str">
        <f t="shared" si="35"/>
        <v/>
      </c>
      <c r="P358" s="29"/>
      <c r="Q358" s="30"/>
      <c r="R358" s="31"/>
      <c r="S358" s="32"/>
      <c r="T358" s="33"/>
      <c r="U358" s="18" t="str">
        <f t="shared" si="36"/>
        <v/>
      </c>
      <c r="V358" s="28"/>
      <c r="W358" s="51"/>
      <c r="X358" s="52"/>
      <c r="Y358" s="53"/>
      <c r="Z358" s="52"/>
      <c r="AA358" s="53"/>
      <c r="AB358" s="53"/>
      <c r="AC358" s="52"/>
      <c r="AD358" s="53"/>
      <c r="AE358" s="53"/>
      <c r="AF358" s="52"/>
      <c r="AG358" s="53"/>
      <c r="AH358" s="52"/>
      <c r="AI358" s="53"/>
      <c r="AJ358" s="53"/>
      <c r="AK358" s="54"/>
      <c r="AL358" s="52"/>
      <c r="AM358" s="52"/>
      <c r="AN358" s="52"/>
      <c r="AO358" s="52"/>
      <c r="AP358" s="52"/>
      <c r="AQ358" s="55"/>
      <c r="AR358" s="52"/>
      <c r="AS358" s="52"/>
      <c r="AT358" s="52"/>
      <c r="AU358" s="52"/>
      <c r="AV358" s="52"/>
      <c r="AW358" s="56"/>
      <c r="AX358" s="52"/>
      <c r="AY358" s="52"/>
      <c r="AZ358" s="52"/>
      <c r="BA358" s="52"/>
      <c r="BB358" s="52"/>
      <c r="BC358" s="25" t="str">
        <f t="shared" si="37"/>
        <v/>
      </c>
      <c r="BD358" s="25" t="str">
        <f t="shared" si="38"/>
        <v/>
      </c>
      <c r="BE358" s="25" t="str">
        <f t="shared" si="39"/>
        <v/>
      </c>
      <c r="BF358" s="25" t="str">
        <f>IF($U358="","",IFERROR(INDEX(Referències!$F$5:$F$9,MATCH(IF(I358="",$U358,IFERROR(INDEX(Referències!$D$5:$D$9,SUMPRODUCT(MAX((($I$5:$I$504=I358)*($I$5:$I$504&lt;&gt;""))*(IFERROR(MATCH($U$5:$U$504,Referències!$D$5:$D$9,0),0))))),$U358)),Referències!$D$5:$D$9,0)),""))</f>
        <v/>
      </c>
      <c r="BG358" s="25" t="str">
        <f>IF($U358="","",IFERROR(INDEX(Referències!$G$5:$G$9,MATCH(IF(I358="",$U358,IFERROR(INDEX(Referències!$D$5:$D$9,SUMPRODUCT(MAX((($I$5:$I$504=I358)*($I$5:$I$504&lt;&gt;""))*(IFERROR(MATCH($U$5:$U$504,Referències!$D$5:$D$9,0),0))))),$U358)),Referències!$D$5:$D$9,0)),""))</f>
        <v/>
      </c>
      <c r="BH358" s="25" t="str">
        <f>IF($U358="","",IFERROR(INDEX(Referències!$H$5:$H$9,MATCH(IF(I358="",$U358,IFERROR(INDEX(Referències!$D$5:$D$9,SUMPRODUCT(MAX((($I$5:$I$504=I358)*($I$5:$I$504&lt;&gt;""))*(IFERROR(MATCH($U$5:$U$504,Referències!$D$5:$D$9,0),0))))),$U358)),Referències!$D$5:$D$9,0)),""))</f>
        <v/>
      </c>
      <c r="BI358" s="18" t="str">
        <f t="shared" si="40"/>
        <v/>
      </c>
      <c r="BJ358" s="26" t="str">
        <f t="shared" si="41"/>
        <v/>
      </c>
      <c r="BK358" s="52"/>
      <c r="BL358" s="27"/>
    </row>
    <row r="359" spans="1:64" x14ac:dyDescent="0.25">
      <c r="A359" s="27"/>
      <c r="B359" s="27"/>
      <c r="C359" s="27"/>
      <c r="D359" s="27"/>
      <c r="E359" s="53"/>
      <c r="F359" s="28"/>
      <c r="G359" s="27"/>
      <c r="H359" s="52"/>
      <c r="I359" s="28"/>
      <c r="J359" s="27"/>
      <c r="K359" s="28"/>
      <c r="L359" s="28"/>
      <c r="M359" s="28"/>
      <c r="N359" s="52"/>
      <c r="O359" s="18" t="str">
        <f t="shared" si="35"/>
        <v/>
      </c>
      <c r="P359" s="29"/>
      <c r="Q359" s="30"/>
      <c r="R359" s="31"/>
      <c r="S359" s="32"/>
      <c r="T359" s="33"/>
      <c r="U359" s="18" t="str">
        <f t="shared" si="36"/>
        <v/>
      </c>
      <c r="V359" s="28"/>
      <c r="W359" s="51"/>
      <c r="X359" s="52"/>
      <c r="Y359" s="53"/>
      <c r="Z359" s="52"/>
      <c r="AA359" s="53"/>
      <c r="AB359" s="53"/>
      <c r="AC359" s="52"/>
      <c r="AD359" s="53"/>
      <c r="AE359" s="53"/>
      <c r="AF359" s="52"/>
      <c r="AG359" s="53"/>
      <c r="AH359" s="52"/>
      <c r="AI359" s="53"/>
      <c r="AJ359" s="53"/>
      <c r="AK359" s="54"/>
      <c r="AL359" s="52"/>
      <c r="AM359" s="52"/>
      <c r="AN359" s="52"/>
      <c r="AO359" s="52"/>
      <c r="AP359" s="52"/>
      <c r="AQ359" s="55"/>
      <c r="AR359" s="52"/>
      <c r="AS359" s="52"/>
      <c r="AT359" s="52"/>
      <c r="AU359" s="52"/>
      <c r="AV359" s="52"/>
      <c r="AW359" s="56"/>
      <c r="AX359" s="52"/>
      <c r="AY359" s="52"/>
      <c r="AZ359" s="52"/>
      <c r="BA359" s="52"/>
      <c r="BB359" s="52"/>
      <c r="BC359" s="25" t="str">
        <f t="shared" si="37"/>
        <v/>
      </c>
      <c r="BD359" s="25" t="str">
        <f t="shared" si="38"/>
        <v/>
      </c>
      <c r="BE359" s="25" t="str">
        <f t="shared" si="39"/>
        <v/>
      </c>
      <c r="BF359" s="25" t="str">
        <f>IF($U359="","",IFERROR(INDEX(Referències!$F$5:$F$9,MATCH(IF(I359="",$U359,IFERROR(INDEX(Referències!$D$5:$D$9,SUMPRODUCT(MAX((($I$5:$I$504=I359)*($I$5:$I$504&lt;&gt;""))*(IFERROR(MATCH($U$5:$U$504,Referències!$D$5:$D$9,0),0))))),$U359)),Referències!$D$5:$D$9,0)),""))</f>
        <v/>
      </c>
      <c r="BG359" s="25" t="str">
        <f>IF($U359="","",IFERROR(INDEX(Referències!$G$5:$G$9,MATCH(IF(I359="",$U359,IFERROR(INDEX(Referències!$D$5:$D$9,SUMPRODUCT(MAX((($I$5:$I$504=I359)*($I$5:$I$504&lt;&gt;""))*(IFERROR(MATCH($U$5:$U$504,Referències!$D$5:$D$9,0),0))))),$U359)),Referències!$D$5:$D$9,0)),""))</f>
        <v/>
      </c>
      <c r="BH359" s="25" t="str">
        <f>IF($U359="","",IFERROR(INDEX(Referències!$H$5:$H$9,MATCH(IF(I359="",$U359,IFERROR(INDEX(Referències!$D$5:$D$9,SUMPRODUCT(MAX((($I$5:$I$504=I359)*($I$5:$I$504&lt;&gt;""))*(IFERROR(MATCH($U$5:$U$504,Referències!$D$5:$D$9,0),0))))),$U359)),Referències!$D$5:$D$9,0)),""))</f>
        <v/>
      </c>
      <c r="BI359" s="18" t="str">
        <f t="shared" si="40"/>
        <v/>
      </c>
      <c r="BJ359" s="26" t="str">
        <f t="shared" si="41"/>
        <v/>
      </c>
      <c r="BK359" s="52"/>
      <c r="BL359" s="27"/>
    </row>
    <row r="360" spans="1:64" x14ac:dyDescent="0.25">
      <c r="A360" s="27"/>
      <c r="B360" s="27"/>
      <c r="C360" s="27"/>
      <c r="D360" s="27"/>
      <c r="E360" s="53"/>
      <c r="F360" s="28"/>
      <c r="G360" s="27"/>
      <c r="H360" s="52"/>
      <c r="I360" s="28"/>
      <c r="J360" s="27"/>
      <c r="K360" s="28"/>
      <c r="L360" s="28"/>
      <c r="M360" s="28"/>
      <c r="N360" s="52"/>
      <c r="O360" s="18" t="str">
        <f t="shared" si="35"/>
        <v/>
      </c>
      <c r="P360" s="29"/>
      <c r="Q360" s="30"/>
      <c r="R360" s="31"/>
      <c r="S360" s="32"/>
      <c r="T360" s="33"/>
      <c r="U360" s="18" t="str">
        <f t="shared" si="36"/>
        <v/>
      </c>
      <c r="V360" s="28"/>
      <c r="W360" s="51"/>
      <c r="X360" s="52"/>
      <c r="Y360" s="53"/>
      <c r="Z360" s="52"/>
      <c r="AA360" s="53"/>
      <c r="AB360" s="53"/>
      <c r="AC360" s="52"/>
      <c r="AD360" s="53"/>
      <c r="AE360" s="53"/>
      <c r="AF360" s="52"/>
      <c r="AG360" s="53"/>
      <c r="AH360" s="52"/>
      <c r="AI360" s="53"/>
      <c r="AJ360" s="53"/>
      <c r="AK360" s="54"/>
      <c r="AL360" s="52"/>
      <c r="AM360" s="52"/>
      <c r="AN360" s="52"/>
      <c r="AO360" s="52"/>
      <c r="AP360" s="52"/>
      <c r="AQ360" s="55"/>
      <c r="AR360" s="52"/>
      <c r="AS360" s="52"/>
      <c r="AT360" s="52"/>
      <c r="AU360" s="52"/>
      <c r="AV360" s="52"/>
      <c r="AW360" s="56"/>
      <c r="AX360" s="52"/>
      <c r="AY360" s="52"/>
      <c r="AZ360" s="52"/>
      <c r="BA360" s="52"/>
      <c r="BB360" s="52"/>
      <c r="BC360" s="25" t="str">
        <f t="shared" si="37"/>
        <v/>
      </c>
      <c r="BD360" s="25" t="str">
        <f t="shared" si="38"/>
        <v/>
      </c>
      <c r="BE360" s="25" t="str">
        <f t="shared" si="39"/>
        <v/>
      </c>
      <c r="BF360" s="25" t="str">
        <f>IF($U360="","",IFERROR(INDEX(Referències!$F$5:$F$9,MATCH(IF(I360="",$U360,IFERROR(INDEX(Referències!$D$5:$D$9,SUMPRODUCT(MAX((($I$5:$I$504=I360)*($I$5:$I$504&lt;&gt;""))*(IFERROR(MATCH($U$5:$U$504,Referències!$D$5:$D$9,0),0))))),$U360)),Referències!$D$5:$D$9,0)),""))</f>
        <v/>
      </c>
      <c r="BG360" s="25" t="str">
        <f>IF($U360="","",IFERROR(INDEX(Referències!$G$5:$G$9,MATCH(IF(I360="",$U360,IFERROR(INDEX(Referències!$D$5:$D$9,SUMPRODUCT(MAX((($I$5:$I$504=I360)*($I$5:$I$504&lt;&gt;""))*(IFERROR(MATCH($U$5:$U$504,Referències!$D$5:$D$9,0),0))))),$U360)),Referències!$D$5:$D$9,0)),""))</f>
        <v/>
      </c>
      <c r="BH360" s="25" t="str">
        <f>IF($U360="","",IFERROR(INDEX(Referències!$H$5:$H$9,MATCH(IF(I360="",$U360,IFERROR(INDEX(Referències!$D$5:$D$9,SUMPRODUCT(MAX((($I$5:$I$504=I360)*($I$5:$I$504&lt;&gt;""))*(IFERROR(MATCH($U$5:$U$504,Referències!$D$5:$D$9,0),0))))),$U360)),Referències!$D$5:$D$9,0)),""))</f>
        <v/>
      </c>
      <c r="BI360" s="18" t="str">
        <f t="shared" si="40"/>
        <v/>
      </c>
      <c r="BJ360" s="26" t="str">
        <f t="shared" si="41"/>
        <v/>
      </c>
      <c r="BK360" s="52"/>
      <c r="BL360" s="27"/>
    </row>
    <row r="361" spans="1:64" x14ac:dyDescent="0.25">
      <c r="A361" s="27"/>
      <c r="B361" s="27"/>
      <c r="C361" s="27"/>
      <c r="D361" s="27"/>
      <c r="E361" s="53"/>
      <c r="F361" s="28"/>
      <c r="G361" s="27"/>
      <c r="H361" s="52"/>
      <c r="I361" s="28"/>
      <c r="J361" s="27"/>
      <c r="K361" s="28"/>
      <c r="L361" s="28"/>
      <c r="M361" s="28"/>
      <c r="N361" s="52"/>
      <c r="O361" s="18" t="str">
        <f t="shared" si="35"/>
        <v/>
      </c>
      <c r="P361" s="29"/>
      <c r="Q361" s="30"/>
      <c r="R361" s="31"/>
      <c r="S361" s="32"/>
      <c r="T361" s="33"/>
      <c r="U361" s="18" t="str">
        <f t="shared" si="36"/>
        <v/>
      </c>
      <c r="V361" s="28"/>
      <c r="W361" s="51"/>
      <c r="X361" s="52"/>
      <c r="Y361" s="53"/>
      <c r="Z361" s="52"/>
      <c r="AA361" s="53"/>
      <c r="AB361" s="53"/>
      <c r="AC361" s="52"/>
      <c r="AD361" s="53"/>
      <c r="AE361" s="53"/>
      <c r="AF361" s="52"/>
      <c r="AG361" s="53"/>
      <c r="AH361" s="52"/>
      <c r="AI361" s="53"/>
      <c r="AJ361" s="53"/>
      <c r="AK361" s="54"/>
      <c r="AL361" s="52"/>
      <c r="AM361" s="52"/>
      <c r="AN361" s="52"/>
      <c r="AO361" s="52"/>
      <c r="AP361" s="52"/>
      <c r="AQ361" s="55"/>
      <c r="AR361" s="52"/>
      <c r="AS361" s="52"/>
      <c r="AT361" s="52"/>
      <c r="AU361" s="52"/>
      <c r="AV361" s="52"/>
      <c r="AW361" s="56"/>
      <c r="AX361" s="52"/>
      <c r="AY361" s="52"/>
      <c r="AZ361" s="52"/>
      <c r="BA361" s="52"/>
      <c r="BB361" s="52"/>
      <c r="BC361" s="25" t="str">
        <f t="shared" si="37"/>
        <v/>
      </c>
      <c r="BD361" s="25" t="str">
        <f t="shared" si="38"/>
        <v/>
      </c>
      <c r="BE361" s="25" t="str">
        <f t="shared" si="39"/>
        <v/>
      </c>
      <c r="BF361" s="25" t="str">
        <f>IF($U361="","",IFERROR(INDEX(Referències!$F$5:$F$9,MATCH(IF(I361="",$U361,IFERROR(INDEX(Referències!$D$5:$D$9,SUMPRODUCT(MAX((($I$5:$I$504=I361)*($I$5:$I$504&lt;&gt;""))*(IFERROR(MATCH($U$5:$U$504,Referències!$D$5:$D$9,0),0))))),$U361)),Referències!$D$5:$D$9,0)),""))</f>
        <v/>
      </c>
      <c r="BG361" s="25" t="str">
        <f>IF($U361="","",IFERROR(INDEX(Referències!$G$5:$G$9,MATCH(IF(I361="",$U361,IFERROR(INDEX(Referències!$D$5:$D$9,SUMPRODUCT(MAX((($I$5:$I$504=I361)*($I$5:$I$504&lt;&gt;""))*(IFERROR(MATCH($U$5:$U$504,Referències!$D$5:$D$9,0),0))))),$U361)),Referències!$D$5:$D$9,0)),""))</f>
        <v/>
      </c>
      <c r="BH361" s="25" t="str">
        <f>IF($U361="","",IFERROR(INDEX(Referències!$H$5:$H$9,MATCH(IF(I361="",$U361,IFERROR(INDEX(Referències!$D$5:$D$9,SUMPRODUCT(MAX((($I$5:$I$504=I361)*($I$5:$I$504&lt;&gt;""))*(IFERROR(MATCH($U$5:$U$504,Referències!$D$5:$D$9,0),0))))),$U361)),Referències!$D$5:$D$9,0)),""))</f>
        <v/>
      </c>
      <c r="BI361" s="18" t="str">
        <f t="shared" si="40"/>
        <v/>
      </c>
      <c r="BJ361" s="26" t="str">
        <f t="shared" si="41"/>
        <v/>
      </c>
      <c r="BK361" s="52"/>
      <c r="BL361" s="27"/>
    </row>
    <row r="362" spans="1:64" x14ac:dyDescent="0.25">
      <c r="A362" s="27"/>
      <c r="B362" s="27"/>
      <c r="C362" s="27"/>
      <c r="D362" s="27"/>
      <c r="E362" s="53"/>
      <c r="F362" s="28"/>
      <c r="G362" s="27"/>
      <c r="H362" s="52"/>
      <c r="I362" s="28"/>
      <c r="J362" s="27"/>
      <c r="K362" s="28"/>
      <c r="L362" s="28"/>
      <c r="M362" s="28"/>
      <c r="N362" s="52"/>
      <c r="O362" s="18" t="str">
        <f t="shared" si="35"/>
        <v/>
      </c>
      <c r="P362" s="29"/>
      <c r="Q362" s="30"/>
      <c r="R362" s="31"/>
      <c r="S362" s="32"/>
      <c r="T362" s="33"/>
      <c r="U362" s="18" t="str">
        <f t="shared" si="36"/>
        <v/>
      </c>
      <c r="V362" s="28"/>
      <c r="W362" s="51"/>
      <c r="X362" s="52"/>
      <c r="Y362" s="53"/>
      <c r="Z362" s="52"/>
      <c r="AA362" s="53"/>
      <c r="AB362" s="53"/>
      <c r="AC362" s="52"/>
      <c r="AD362" s="53"/>
      <c r="AE362" s="53"/>
      <c r="AF362" s="52"/>
      <c r="AG362" s="53"/>
      <c r="AH362" s="52"/>
      <c r="AI362" s="53"/>
      <c r="AJ362" s="53"/>
      <c r="AK362" s="54"/>
      <c r="AL362" s="52"/>
      <c r="AM362" s="52"/>
      <c r="AN362" s="52"/>
      <c r="AO362" s="52"/>
      <c r="AP362" s="52"/>
      <c r="AQ362" s="55"/>
      <c r="AR362" s="52"/>
      <c r="AS362" s="52"/>
      <c r="AT362" s="52"/>
      <c r="AU362" s="52"/>
      <c r="AV362" s="52"/>
      <c r="AW362" s="56"/>
      <c r="AX362" s="52"/>
      <c r="AY362" s="52"/>
      <c r="AZ362" s="52"/>
      <c r="BA362" s="52"/>
      <c r="BB362" s="52"/>
      <c r="BC362" s="25" t="str">
        <f t="shared" si="37"/>
        <v/>
      </c>
      <c r="BD362" s="25" t="str">
        <f t="shared" si="38"/>
        <v/>
      </c>
      <c r="BE362" s="25" t="str">
        <f t="shared" si="39"/>
        <v/>
      </c>
      <c r="BF362" s="25" t="str">
        <f>IF($U362="","",IFERROR(INDEX(Referències!$F$5:$F$9,MATCH(IF(I362="",$U362,IFERROR(INDEX(Referències!$D$5:$D$9,SUMPRODUCT(MAX((($I$5:$I$504=I362)*($I$5:$I$504&lt;&gt;""))*(IFERROR(MATCH($U$5:$U$504,Referències!$D$5:$D$9,0),0))))),$U362)),Referències!$D$5:$D$9,0)),""))</f>
        <v/>
      </c>
      <c r="BG362" s="25" t="str">
        <f>IF($U362="","",IFERROR(INDEX(Referències!$G$5:$G$9,MATCH(IF(I362="",$U362,IFERROR(INDEX(Referències!$D$5:$D$9,SUMPRODUCT(MAX((($I$5:$I$504=I362)*($I$5:$I$504&lt;&gt;""))*(IFERROR(MATCH($U$5:$U$504,Referències!$D$5:$D$9,0),0))))),$U362)),Referències!$D$5:$D$9,0)),""))</f>
        <v/>
      </c>
      <c r="BH362" s="25" t="str">
        <f>IF($U362="","",IFERROR(INDEX(Referències!$H$5:$H$9,MATCH(IF(I362="",$U362,IFERROR(INDEX(Referències!$D$5:$D$9,SUMPRODUCT(MAX((($I$5:$I$504=I362)*($I$5:$I$504&lt;&gt;""))*(IFERROR(MATCH($U$5:$U$504,Referències!$D$5:$D$9,0),0))))),$U362)),Referències!$D$5:$D$9,0)),""))</f>
        <v/>
      </c>
      <c r="BI362" s="18" t="str">
        <f t="shared" si="40"/>
        <v/>
      </c>
      <c r="BJ362" s="26" t="str">
        <f t="shared" si="41"/>
        <v/>
      </c>
      <c r="BK362" s="52"/>
      <c r="BL362" s="27"/>
    </row>
    <row r="363" spans="1:64" x14ac:dyDescent="0.25">
      <c r="A363" s="27"/>
      <c r="B363" s="27"/>
      <c r="C363" s="27"/>
      <c r="D363" s="27"/>
      <c r="E363" s="53"/>
      <c r="F363" s="28"/>
      <c r="G363" s="27"/>
      <c r="H363" s="52"/>
      <c r="I363" s="28"/>
      <c r="J363" s="27"/>
      <c r="K363" s="28"/>
      <c r="L363" s="28"/>
      <c r="M363" s="28"/>
      <c r="N363" s="52"/>
      <c r="O363" s="18" t="str">
        <f t="shared" si="35"/>
        <v/>
      </c>
      <c r="P363" s="29"/>
      <c r="Q363" s="30"/>
      <c r="R363" s="31"/>
      <c r="S363" s="32"/>
      <c r="T363" s="33"/>
      <c r="U363" s="18" t="str">
        <f t="shared" si="36"/>
        <v/>
      </c>
      <c r="V363" s="28"/>
      <c r="W363" s="51"/>
      <c r="X363" s="52"/>
      <c r="Y363" s="53"/>
      <c r="Z363" s="52"/>
      <c r="AA363" s="53"/>
      <c r="AB363" s="53"/>
      <c r="AC363" s="52"/>
      <c r="AD363" s="53"/>
      <c r="AE363" s="53"/>
      <c r="AF363" s="52"/>
      <c r="AG363" s="53"/>
      <c r="AH363" s="52"/>
      <c r="AI363" s="53"/>
      <c r="AJ363" s="53"/>
      <c r="AK363" s="54"/>
      <c r="AL363" s="52"/>
      <c r="AM363" s="52"/>
      <c r="AN363" s="52"/>
      <c r="AO363" s="52"/>
      <c r="AP363" s="52"/>
      <c r="AQ363" s="55"/>
      <c r="AR363" s="52"/>
      <c r="AS363" s="52"/>
      <c r="AT363" s="52"/>
      <c r="AU363" s="52"/>
      <c r="AV363" s="52"/>
      <c r="AW363" s="56"/>
      <c r="AX363" s="52"/>
      <c r="AY363" s="52"/>
      <c r="AZ363" s="52"/>
      <c r="BA363" s="52"/>
      <c r="BB363" s="52"/>
      <c r="BC363" s="25" t="str">
        <f t="shared" si="37"/>
        <v/>
      </c>
      <c r="BD363" s="25" t="str">
        <f t="shared" si="38"/>
        <v/>
      </c>
      <c r="BE363" s="25" t="str">
        <f t="shared" si="39"/>
        <v/>
      </c>
      <c r="BF363" s="25" t="str">
        <f>IF($U363="","",IFERROR(INDEX(Referències!$F$5:$F$9,MATCH(IF(I363="",$U363,IFERROR(INDEX(Referències!$D$5:$D$9,SUMPRODUCT(MAX((($I$5:$I$504=I363)*($I$5:$I$504&lt;&gt;""))*(IFERROR(MATCH($U$5:$U$504,Referències!$D$5:$D$9,0),0))))),$U363)),Referències!$D$5:$D$9,0)),""))</f>
        <v/>
      </c>
      <c r="BG363" s="25" t="str">
        <f>IF($U363="","",IFERROR(INDEX(Referències!$G$5:$G$9,MATCH(IF(I363="",$U363,IFERROR(INDEX(Referències!$D$5:$D$9,SUMPRODUCT(MAX((($I$5:$I$504=I363)*($I$5:$I$504&lt;&gt;""))*(IFERROR(MATCH($U$5:$U$504,Referències!$D$5:$D$9,0),0))))),$U363)),Referències!$D$5:$D$9,0)),""))</f>
        <v/>
      </c>
      <c r="BH363" s="25" t="str">
        <f>IF($U363="","",IFERROR(INDEX(Referències!$H$5:$H$9,MATCH(IF(I363="",$U363,IFERROR(INDEX(Referències!$D$5:$D$9,SUMPRODUCT(MAX((($I$5:$I$504=I363)*($I$5:$I$504&lt;&gt;""))*(IFERROR(MATCH($U$5:$U$504,Referències!$D$5:$D$9,0),0))))),$U363)),Referències!$D$5:$D$9,0)),""))</f>
        <v/>
      </c>
      <c r="BI363" s="18" t="str">
        <f t="shared" si="40"/>
        <v/>
      </c>
      <c r="BJ363" s="26" t="str">
        <f t="shared" si="41"/>
        <v/>
      </c>
      <c r="BK363" s="52"/>
      <c r="BL363" s="27"/>
    </row>
    <row r="364" spans="1:64" x14ac:dyDescent="0.25">
      <c r="A364" s="27"/>
      <c r="B364" s="27"/>
      <c r="C364" s="27"/>
      <c r="D364" s="27"/>
      <c r="E364" s="53"/>
      <c r="F364" s="28"/>
      <c r="G364" s="27"/>
      <c r="H364" s="52"/>
      <c r="I364" s="28"/>
      <c r="J364" s="27"/>
      <c r="K364" s="28"/>
      <c r="L364" s="28"/>
      <c r="M364" s="28"/>
      <c r="N364" s="52"/>
      <c r="O364" s="18" t="str">
        <f t="shared" si="35"/>
        <v/>
      </c>
      <c r="P364" s="29"/>
      <c r="Q364" s="30"/>
      <c r="R364" s="31"/>
      <c r="S364" s="32"/>
      <c r="T364" s="33"/>
      <c r="U364" s="18" t="str">
        <f t="shared" si="36"/>
        <v/>
      </c>
      <c r="V364" s="28"/>
      <c r="W364" s="51"/>
      <c r="X364" s="52"/>
      <c r="Y364" s="53"/>
      <c r="Z364" s="52"/>
      <c r="AA364" s="53"/>
      <c r="AB364" s="53"/>
      <c r="AC364" s="52"/>
      <c r="AD364" s="53"/>
      <c r="AE364" s="53"/>
      <c r="AF364" s="52"/>
      <c r="AG364" s="53"/>
      <c r="AH364" s="52"/>
      <c r="AI364" s="53"/>
      <c r="AJ364" s="53"/>
      <c r="AK364" s="54"/>
      <c r="AL364" s="52"/>
      <c r="AM364" s="52"/>
      <c r="AN364" s="52"/>
      <c r="AO364" s="52"/>
      <c r="AP364" s="52"/>
      <c r="AQ364" s="55"/>
      <c r="AR364" s="52"/>
      <c r="AS364" s="52"/>
      <c r="AT364" s="52"/>
      <c r="AU364" s="52"/>
      <c r="AV364" s="52"/>
      <c r="AW364" s="56"/>
      <c r="AX364" s="52"/>
      <c r="AY364" s="52"/>
      <c r="AZ364" s="52"/>
      <c r="BA364" s="52"/>
      <c r="BB364" s="52"/>
      <c r="BC364" s="25" t="str">
        <f t="shared" si="37"/>
        <v/>
      </c>
      <c r="BD364" s="25" t="str">
        <f t="shared" si="38"/>
        <v/>
      </c>
      <c r="BE364" s="25" t="str">
        <f t="shared" si="39"/>
        <v/>
      </c>
      <c r="BF364" s="25" t="str">
        <f>IF($U364="","",IFERROR(INDEX(Referències!$F$5:$F$9,MATCH(IF(I364="",$U364,IFERROR(INDEX(Referències!$D$5:$D$9,SUMPRODUCT(MAX((($I$5:$I$504=I364)*($I$5:$I$504&lt;&gt;""))*(IFERROR(MATCH($U$5:$U$504,Referències!$D$5:$D$9,0),0))))),$U364)),Referències!$D$5:$D$9,0)),""))</f>
        <v/>
      </c>
      <c r="BG364" s="25" t="str">
        <f>IF($U364="","",IFERROR(INDEX(Referències!$G$5:$G$9,MATCH(IF(I364="",$U364,IFERROR(INDEX(Referències!$D$5:$D$9,SUMPRODUCT(MAX((($I$5:$I$504=I364)*($I$5:$I$504&lt;&gt;""))*(IFERROR(MATCH($U$5:$U$504,Referències!$D$5:$D$9,0),0))))),$U364)),Referències!$D$5:$D$9,0)),""))</f>
        <v/>
      </c>
      <c r="BH364" s="25" t="str">
        <f>IF($U364="","",IFERROR(INDEX(Referències!$H$5:$H$9,MATCH(IF(I364="",$U364,IFERROR(INDEX(Referències!$D$5:$D$9,SUMPRODUCT(MAX((($I$5:$I$504=I364)*($I$5:$I$504&lt;&gt;""))*(IFERROR(MATCH($U$5:$U$504,Referències!$D$5:$D$9,0),0))))),$U364)),Referències!$D$5:$D$9,0)),""))</f>
        <v/>
      </c>
      <c r="BI364" s="18" t="str">
        <f t="shared" si="40"/>
        <v/>
      </c>
      <c r="BJ364" s="26" t="str">
        <f t="shared" si="41"/>
        <v/>
      </c>
      <c r="BK364" s="52"/>
      <c r="BL364" s="27"/>
    </row>
    <row r="365" spans="1:64" x14ac:dyDescent="0.25">
      <c r="A365" s="27"/>
      <c r="B365" s="27"/>
      <c r="C365" s="27"/>
      <c r="D365" s="27"/>
      <c r="E365" s="53"/>
      <c r="F365" s="28"/>
      <c r="G365" s="27"/>
      <c r="H365" s="52"/>
      <c r="I365" s="28"/>
      <c r="J365" s="27"/>
      <c r="K365" s="28"/>
      <c r="L365" s="28"/>
      <c r="M365" s="28"/>
      <c r="N365" s="52"/>
      <c r="O365" s="18" t="str">
        <f t="shared" si="35"/>
        <v/>
      </c>
      <c r="P365" s="29"/>
      <c r="Q365" s="30"/>
      <c r="R365" s="31"/>
      <c r="S365" s="32"/>
      <c r="T365" s="33"/>
      <c r="U365" s="18" t="str">
        <f t="shared" si="36"/>
        <v/>
      </c>
      <c r="V365" s="28"/>
      <c r="W365" s="51"/>
      <c r="X365" s="52"/>
      <c r="Y365" s="53"/>
      <c r="Z365" s="52"/>
      <c r="AA365" s="53"/>
      <c r="AB365" s="53"/>
      <c r="AC365" s="52"/>
      <c r="AD365" s="53"/>
      <c r="AE365" s="53"/>
      <c r="AF365" s="52"/>
      <c r="AG365" s="53"/>
      <c r="AH365" s="52"/>
      <c r="AI365" s="53"/>
      <c r="AJ365" s="53"/>
      <c r="AK365" s="54"/>
      <c r="AL365" s="52"/>
      <c r="AM365" s="52"/>
      <c r="AN365" s="52"/>
      <c r="AO365" s="52"/>
      <c r="AP365" s="52"/>
      <c r="AQ365" s="55"/>
      <c r="AR365" s="52"/>
      <c r="AS365" s="52"/>
      <c r="AT365" s="52"/>
      <c r="AU365" s="52"/>
      <c r="AV365" s="52"/>
      <c r="AW365" s="56"/>
      <c r="AX365" s="52"/>
      <c r="AY365" s="52"/>
      <c r="AZ365" s="52"/>
      <c r="BA365" s="52"/>
      <c r="BB365" s="52"/>
      <c r="BC365" s="25" t="str">
        <f t="shared" si="37"/>
        <v/>
      </c>
      <c r="BD365" s="25" t="str">
        <f t="shared" si="38"/>
        <v/>
      </c>
      <c r="BE365" s="25" t="str">
        <f t="shared" si="39"/>
        <v/>
      </c>
      <c r="BF365" s="25" t="str">
        <f>IF($U365="","",IFERROR(INDEX(Referències!$F$5:$F$9,MATCH(IF(I365="",$U365,IFERROR(INDEX(Referències!$D$5:$D$9,SUMPRODUCT(MAX((($I$5:$I$504=I365)*($I$5:$I$504&lt;&gt;""))*(IFERROR(MATCH($U$5:$U$504,Referències!$D$5:$D$9,0),0))))),$U365)),Referències!$D$5:$D$9,0)),""))</f>
        <v/>
      </c>
      <c r="BG365" s="25" t="str">
        <f>IF($U365="","",IFERROR(INDEX(Referències!$G$5:$G$9,MATCH(IF(I365="",$U365,IFERROR(INDEX(Referències!$D$5:$D$9,SUMPRODUCT(MAX((($I$5:$I$504=I365)*($I$5:$I$504&lt;&gt;""))*(IFERROR(MATCH($U$5:$U$504,Referències!$D$5:$D$9,0),0))))),$U365)),Referències!$D$5:$D$9,0)),""))</f>
        <v/>
      </c>
      <c r="BH365" s="25" t="str">
        <f>IF($U365="","",IFERROR(INDEX(Referències!$H$5:$H$9,MATCH(IF(I365="",$U365,IFERROR(INDEX(Referències!$D$5:$D$9,SUMPRODUCT(MAX((($I$5:$I$504=I365)*($I$5:$I$504&lt;&gt;""))*(IFERROR(MATCH($U$5:$U$504,Referències!$D$5:$D$9,0),0))))),$U365)),Referències!$D$5:$D$9,0)),""))</f>
        <v/>
      </c>
      <c r="BI365" s="18" t="str">
        <f t="shared" si="40"/>
        <v/>
      </c>
      <c r="BJ365" s="26" t="str">
        <f t="shared" si="41"/>
        <v/>
      </c>
      <c r="BK365" s="52"/>
      <c r="BL365" s="27"/>
    </row>
    <row r="366" spans="1:64" x14ac:dyDescent="0.25">
      <c r="A366" s="27"/>
      <c r="B366" s="27"/>
      <c r="C366" s="27"/>
      <c r="D366" s="27"/>
      <c r="E366" s="53"/>
      <c r="F366" s="28"/>
      <c r="G366" s="27"/>
      <c r="H366" s="52"/>
      <c r="I366" s="28"/>
      <c r="J366" s="27"/>
      <c r="K366" s="28"/>
      <c r="L366" s="28"/>
      <c r="M366" s="28"/>
      <c r="N366" s="52"/>
      <c r="O366" s="18" t="str">
        <f t="shared" si="35"/>
        <v/>
      </c>
      <c r="P366" s="29"/>
      <c r="Q366" s="30"/>
      <c r="R366" s="31"/>
      <c r="S366" s="32"/>
      <c r="T366" s="33"/>
      <c r="U366" s="18" t="str">
        <f t="shared" si="36"/>
        <v/>
      </c>
      <c r="V366" s="28"/>
      <c r="W366" s="51"/>
      <c r="X366" s="52"/>
      <c r="Y366" s="53"/>
      <c r="Z366" s="52"/>
      <c r="AA366" s="53"/>
      <c r="AB366" s="53"/>
      <c r="AC366" s="52"/>
      <c r="AD366" s="53"/>
      <c r="AE366" s="53"/>
      <c r="AF366" s="52"/>
      <c r="AG366" s="53"/>
      <c r="AH366" s="52"/>
      <c r="AI366" s="53"/>
      <c r="AJ366" s="53"/>
      <c r="AK366" s="54"/>
      <c r="AL366" s="52"/>
      <c r="AM366" s="52"/>
      <c r="AN366" s="52"/>
      <c r="AO366" s="52"/>
      <c r="AP366" s="52"/>
      <c r="AQ366" s="55"/>
      <c r="AR366" s="52"/>
      <c r="AS366" s="52"/>
      <c r="AT366" s="52"/>
      <c r="AU366" s="52"/>
      <c r="AV366" s="52"/>
      <c r="AW366" s="56"/>
      <c r="AX366" s="52"/>
      <c r="AY366" s="52"/>
      <c r="AZ366" s="52"/>
      <c r="BA366" s="52"/>
      <c r="BB366" s="52"/>
      <c r="BC366" s="25" t="str">
        <f t="shared" si="37"/>
        <v/>
      </c>
      <c r="BD366" s="25" t="str">
        <f t="shared" si="38"/>
        <v/>
      </c>
      <c r="BE366" s="25" t="str">
        <f t="shared" si="39"/>
        <v/>
      </c>
      <c r="BF366" s="25" t="str">
        <f>IF($U366="","",IFERROR(INDEX(Referències!$F$5:$F$9,MATCH(IF(I366="",$U366,IFERROR(INDEX(Referències!$D$5:$D$9,SUMPRODUCT(MAX((($I$5:$I$504=I366)*($I$5:$I$504&lt;&gt;""))*(IFERROR(MATCH($U$5:$U$504,Referències!$D$5:$D$9,0),0))))),$U366)),Referències!$D$5:$D$9,0)),""))</f>
        <v/>
      </c>
      <c r="BG366" s="25" t="str">
        <f>IF($U366="","",IFERROR(INDEX(Referències!$G$5:$G$9,MATCH(IF(I366="",$U366,IFERROR(INDEX(Referències!$D$5:$D$9,SUMPRODUCT(MAX((($I$5:$I$504=I366)*($I$5:$I$504&lt;&gt;""))*(IFERROR(MATCH($U$5:$U$504,Referències!$D$5:$D$9,0),0))))),$U366)),Referències!$D$5:$D$9,0)),""))</f>
        <v/>
      </c>
      <c r="BH366" s="25" t="str">
        <f>IF($U366="","",IFERROR(INDEX(Referències!$H$5:$H$9,MATCH(IF(I366="",$U366,IFERROR(INDEX(Referències!$D$5:$D$9,SUMPRODUCT(MAX((($I$5:$I$504=I366)*($I$5:$I$504&lt;&gt;""))*(IFERROR(MATCH($U$5:$U$504,Referències!$D$5:$D$9,0),0))))),$U366)),Referències!$D$5:$D$9,0)),""))</f>
        <v/>
      </c>
      <c r="BI366" s="18" t="str">
        <f t="shared" si="40"/>
        <v/>
      </c>
      <c r="BJ366" s="26" t="str">
        <f t="shared" si="41"/>
        <v/>
      </c>
      <c r="BK366" s="52"/>
      <c r="BL366" s="27"/>
    </row>
    <row r="367" spans="1:64" x14ac:dyDescent="0.25">
      <c r="A367" s="27"/>
      <c r="B367" s="27"/>
      <c r="C367" s="27"/>
      <c r="D367" s="27"/>
      <c r="E367" s="53"/>
      <c r="F367" s="28"/>
      <c r="G367" s="27"/>
      <c r="H367" s="52"/>
      <c r="I367" s="28"/>
      <c r="J367" s="27"/>
      <c r="K367" s="28"/>
      <c r="L367" s="28"/>
      <c r="M367" s="28"/>
      <c r="N367" s="52"/>
      <c r="O367" s="18" t="str">
        <f t="shared" si="35"/>
        <v/>
      </c>
      <c r="P367" s="29"/>
      <c r="Q367" s="30"/>
      <c r="R367" s="31"/>
      <c r="S367" s="32"/>
      <c r="T367" s="33"/>
      <c r="U367" s="18" t="str">
        <f t="shared" si="36"/>
        <v/>
      </c>
      <c r="V367" s="28"/>
      <c r="W367" s="51"/>
      <c r="X367" s="52"/>
      <c r="Y367" s="53"/>
      <c r="Z367" s="52"/>
      <c r="AA367" s="53"/>
      <c r="AB367" s="53"/>
      <c r="AC367" s="52"/>
      <c r="AD367" s="53"/>
      <c r="AE367" s="53"/>
      <c r="AF367" s="52"/>
      <c r="AG367" s="53"/>
      <c r="AH367" s="52"/>
      <c r="AI367" s="53"/>
      <c r="AJ367" s="53"/>
      <c r="AK367" s="54"/>
      <c r="AL367" s="52"/>
      <c r="AM367" s="52"/>
      <c r="AN367" s="52"/>
      <c r="AO367" s="52"/>
      <c r="AP367" s="52"/>
      <c r="AQ367" s="55"/>
      <c r="AR367" s="52"/>
      <c r="AS367" s="52"/>
      <c r="AT367" s="52"/>
      <c r="AU367" s="52"/>
      <c r="AV367" s="52"/>
      <c r="AW367" s="56"/>
      <c r="AX367" s="52"/>
      <c r="AY367" s="52"/>
      <c r="AZ367" s="52"/>
      <c r="BA367" s="52"/>
      <c r="BB367" s="52"/>
      <c r="BC367" s="25" t="str">
        <f t="shared" si="37"/>
        <v/>
      </c>
      <c r="BD367" s="25" t="str">
        <f t="shared" si="38"/>
        <v/>
      </c>
      <c r="BE367" s="25" t="str">
        <f t="shared" si="39"/>
        <v/>
      </c>
      <c r="BF367" s="25" t="str">
        <f>IF($U367="","",IFERROR(INDEX(Referències!$F$5:$F$9,MATCH(IF(I367="",$U367,IFERROR(INDEX(Referències!$D$5:$D$9,SUMPRODUCT(MAX((($I$5:$I$504=I367)*($I$5:$I$504&lt;&gt;""))*(IFERROR(MATCH($U$5:$U$504,Referències!$D$5:$D$9,0),0))))),$U367)),Referències!$D$5:$D$9,0)),""))</f>
        <v/>
      </c>
      <c r="BG367" s="25" t="str">
        <f>IF($U367="","",IFERROR(INDEX(Referències!$G$5:$G$9,MATCH(IF(I367="",$U367,IFERROR(INDEX(Referències!$D$5:$D$9,SUMPRODUCT(MAX((($I$5:$I$504=I367)*($I$5:$I$504&lt;&gt;""))*(IFERROR(MATCH($U$5:$U$504,Referències!$D$5:$D$9,0),0))))),$U367)),Referències!$D$5:$D$9,0)),""))</f>
        <v/>
      </c>
      <c r="BH367" s="25" t="str">
        <f>IF($U367="","",IFERROR(INDEX(Referències!$H$5:$H$9,MATCH(IF(I367="",$U367,IFERROR(INDEX(Referències!$D$5:$D$9,SUMPRODUCT(MAX((($I$5:$I$504=I367)*($I$5:$I$504&lt;&gt;""))*(IFERROR(MATCH($U$5:$U$504,Referències!$D$5:$D$9,0),0))))),$U367)),Referències!$D$5:$D$9,0)),""))</f>
        <v/>
      </c>
      <c r="BI367" s="18" t="str">
        <f t="shared" si="40"/>
        <v/>
      </c>
      <c r="BJ367" s="26" t="str">
        <f t="shared" si="41"/>
        <v/>
      </c>
      <c r="BK367" s="52"/>
      <c r="BL367" s="27"/>
    </row>
    <row r="368" spans="1:64" x14ac:dyDescent="0.25">
      <c r="A368" s="27"/>
      <c r="B368" s="27"/>
      <c r="C368" s="27"/>
      <c r="D368" s="27"/>
      <c r="E368" s="53"/>
      <c r="F368" s="28"/>
      <c r="G368" s="27"/>
      <c r="H368" s="52"/>
      <c r="I368" s="28"/>
      <c r="J368" s="27"/>
      <c r="K368" s="28"/>
      <c r="L368" s="28"/>
      <c r="M368" s="28"/>
      <c r="N368" s="52"/>
      <c r="O368" s="18" t="str">
        <f t="shared" si="35"/>
        <v/>
      </c>
      <c r="P368" s="29"/>
      <c r="Q368" s="30"/>
      <c r="R368" s="31"/>
      <c r="S368" s="32"/>
      <c r="T368" s="33"/>
      <c r="U368" s="18" t="str">
        <f t="shared" si="36"/>
        <v/>
      </c>
      <c r="V368" s="28"/>
      <c r="W368" s="51"/>
      <c r="X368" s="52"/>
      <c r="Y368" s="53"/>
      <c r="Z368" s="52"/>
      <c r="AA368" s="53"/>
      <c r="AB368" s="53"/>
      <c r="AC368" s="52"/>
      <c r="AD368" s="53"/>
      <c r="AE368" s="53"/>
      <c r="AF368" s="52"/>
      <c r="AG368" s="53"/>
      <c r="AH368" s="52"/>
      <c r="AI368" s="53"/>
      <c r="AJ368" s="53"/>
      <c r="AK368" s="54"/>
      <c r="AL368" s="52"/>
      <c r="AM368" s="52"/>
      <c r="AN368" s="52"/>
      <c r="AO368" s="52"/>
      <c r="AP368" s="52"/>
      <c r="AQ368" s="55"/>
      <c r="AR368" s="52"/>
      <c r="AS368" s="52"/>
      <c r="AT368" s="52"/>
      <c r="AU368" s="52"/>
      <c r="AV368" s="52"/>
      <c r="AW368" s="56"/>
      <c r="AX368" s="52"/>
      <c r="AY368" s="52"/>
      <c r="AZ368" s="52"/>
      <c r="BA368" s="52"/>
      <c r="BB368" s="52"/>
      <c r="BC368" s="25" t="str">
        <f t="shared" si="37"/>
        <v/>
      </c>
      <c r="BD368" s="25" t="str">
        <f t="shared" si="38"/>
        <v/>
      </c>
      <c r="BE368" s="25" t="str">
        <f t="shared" si="39"/>
        <v/>
      </c>
      <c r="BF368" s="25" t="str">
        <f>IF($U368="","",IFERROR(INDEX(Referències!$F$5:$F$9,MATCH(IF(I368="",$U368,IFERROR(INDEX(Referències!$D$5:$D$9,SUMPRODUCT(MAX((($I$5:$I$504=I368)*($I$5:$I$504&lt;&gt;""))*(IFERROR(MATCH($U$5:$U$504,Referències!$D$5:$D$9,0),0))))),$U368)),Referències!$D$5:$D$9,0)),""))</f>
        <v/>
      </c>
      <c r="BG368" s="25" t="str">
        <f>IF($U368="","",IFERROR(INDEX(Referències!$G$5:$G$9,MATCH(IF(I368="",$U368,IFERROR(INDEX(Referències!$D$5:$D$9,SUMPRODUCT(MAX((($I$5:$I$504=I368)*($I$5:$I$504&lt;&gt;""))*(IFERROR(MATCH($U$5:$U$504,Referències!$D$5:$D$9,0),0))))),$U368)),Referències!$D$5:$D$9,0)),""))</f>
        <v/>
      </c>
      <c r="BH368" s="25" t="str">
        <f>IF($U368="","",IFERROR(INDEX(Referències!$H$5:$H$9,MATCH(IF(I368="",$U368,IFERROR(INDEX(Referències!$D$5:$D$9,SUMPRODUCT(MAX((($I$5:$I$504=I368)*($I$5:$I$504&lt;&gt;""))*(IFERROR(MATCH($U$5:$U$504,Referències!$D$5:$D$9,0),0))))),$U368)),Referències!$D$5:$D$9,0)),""))</f>
        <v/>
      </c>
      <c r="BI368" s="18" t="str">
        <f t="shared" si="40"/>
        <v/>
      </c>
      <c r="BJ368" s="26" t="str">
        <f t="shared" si="41"/>
        <v/>
      </c>
      <c r="BK368" s="52"/>
      <c r="BL368" s="27"/>
    </row>
    <row r="369" spans="1:64" x14ac:dyDescent="0.25">
      <c r="A369" s="27"/>
      <c r="B369" s="27"/>
      <c r="C369" s="27"/>
      <c r="D369" s="27"/>
      <c r="E369" s="53"/>
      <c r="F369" s="28"/>
      <c r="G369" s="27"/>
      <c r="H369" s="52"/>
      <c r="I369" s="28"/>
      <c r="J369" s="27"/>
      <c r="K369" s="28"/>
      <c r="L369" s="28"/>
      <c r="M369" s="28"/>
      <c r="N369" s="52"/>
      <c r="O369" s="18" t="str">
        <f t="shared" si="35"/>
        <v/>
      </c>
      <c r="P369" s="29"/>
      <c r="Q369" s="30"/>
      <c r="R369" s="31"/>
      <c r="S369" s="32"/>
      <c r="T369" s="33"/>
      <c r="U369" s="18" t="str">
        <f t="shared" si="36"/>
        <v/>
      </c>
      <c r="V369" s="28"/>
      <c r="W369" s="51"/>
      <c r="X369" s="52"/>
      <c r="Y369" s="53"/>
      <c r="Z369" s="52"/>
      <c r="AA369" s="53"/>
      <c r="AB369" s="53"/>
      <c r="AC369" s="52"/>
      <c r="AD369" s="53"/>
      <c r="AE369" s="53"/>
      <c r="AF369" s="52"/>
      <c r="AG369" s="53"/>
      <c r="AH369" s="52"/>
      <c r="AI369" s="53"/>
      <c r="AJ369" s="53"/>
      <c r="AK369" s="54"/>
      <c r="AL369" s="52"/>
      <c r="AM369" s="52"/>
      <c r="AN369" s="52"/>
      <c r="AO369" s="52"/>
      <c r="AP369" s="52"/>
      <c r="AQ369" s="55"/>
      <c r="AR369" s="52"/>
      <c r="AS369" s="52"/>
      <c r="AT369" s="52"/>
      <c r="AU369" s="52"/>
      <c r="AV369" s="52"/>
      <c r="AW369" s="56"/>
      <c r="AX369" s="52"/>
      <c r="AY369" s="52"/>
      <c r="AZ369" s="52"/>
      <c r="BA369" s="52"/>
      <c r="BB369" s="52"/>
      <c r="BC369" s="25" t="str">
        <f t="shared" si="37"/>
        <v/>
      </c>
      <c r="BD369" s="25" t="str">
        <f t="shared" si="38"/>
        <v/>
      </c>
      <c r="BE369" s="25" t="str">
        <f t="shared" si="39"/>
        <v/>
      </c>
      <c r="BF369" s="25" t="str">
        <f>IF($U369="","",IFERROR(INDEX(Referències!$F$5:$F$9,MATCH(IF(I369="",$U369,IFERROR(INDEX(Referències!$D$5:$D$9,SUMPRODUCT(MAX((($I$5:$I$504=I369)*($I$5:$I$504&lt;&gt;""))*(IFERROR(MATCH($U$5:$U$504,Referències!$D$5:$D$9,0),0))))),$U369)),Referències!$D$5:$D$9,0)),""))</f>
        <v/>
      </c>
      <c r="BG369" s="25" t="str">
        <f>IF($U369="","",IFERROR(INDEX(Referències!$G$5:$G$9,MATCH(IF(I369="",$U369,IFERROR(INDEX(Referències!$D$5:$D$9,SUMPRODUCT(MAX((($I$5:$I$504=I369)*($I$5:$I$504&lt;&gt;""))*(IFERROR(MATCH($U$5:$U$504,Referències!$D$5:$D$9,0),0))))),$U369)),Referències!$D$5:$D$9,0)),""))</f>
        <v/>
      </c>
      <c r="BH369" s="25" t="str">
        <f>IF($U369="","",IFERROR(INDEX(Referències!$H$5:$H$9,MATCH(IF(I369="",$U369,IFERROR(INDEX(Referències!$D$5:$D$9,SUMPRODUCT(MAX((($I$5:$I$504=I369)*($I$5:$I$504&lt;&gt;""))*(IFERROR(MATCH($U$5:$U$504,Referències!$D$5:$D$9,0),0))))),$U369)),Referències!$D$5:$D$9,0)),""))</f>
        <v/>
      </c>
      <c r="BI369" s="18" t="str">
        <f t="shared" si="40"/>
        <v/>
      </c>
      <c r="BJ369" s="26" t="str">
        <f t="shared" si="41"/>
        <v/>
      </c>
      <c r="BK369" s="52"/>
      <c r="BL369" s="27"/>
    </row>
    <row r="370" spans="1:64" x14ac:dyDescent="0.25">
      <c r="A370" s="27"/>
      <c r="B370" s="27"/>
      <c r="C370" s="27"/>
      <c r="D370" s="27"/>
      <c r="E370" s="53"/>
      <c r="F370" s="28"/>
      <c r="G370" s="27"/>
      <c r="H370" s="52"/>
      <c r="I370" s="28"/>
      <c r="J370" s="27"/>
      <c r="K370" s="28"/>
      <c r="L370" s="28"/>
      <c r="M370" s="28"/>
      <c r="N370" s="52"/>
      <c r="O370" s="18" t="str">
        <f t="shared" si="35"/>
        <v/>
      </c>
      <c r="P370" s="29"/>
      <c r="Q370" s="30"/>
      <c r="R370" s="31"/>
      <c r="S370" s="32"/>
      <c r="T370" s="33"/>
      <c r="U370" s="18" t="str">
        <f t="shared" si="36"/>
        <v/>
      </c>
      <c r="V370" s="28"/>
      <c r="W370" s="51"/>
      <c r="X370" s="52"/>
      <c r="Y370" s="53"/>
      <c r="Z370" s="52"/>
      <c r="AA370" s="53"/>
      <c r="AB370" s="53"/>
      <c r="AC370" s="52"/>
      <c r="AD370" s="53"/>
      <c r="AE370" s="53"/>
      <c r="AF370" s="52"/>
      <c r="AG370" s="53"/>
      <c r="AH370" s="52"/>
      <c r="AI370" s="53"/>
      <c r="AJ370" s="53"/>
      <c r="AK370" s="54"/>
      <c r="AL370" s="52"/>
      <c r="AM370" s="52"/>
      <c r="AN370" s="52"/>
      <c r="AO370" s="52"/>
      <c r="AP370" s="52"/>
      <c r="AQ370" s="55"/>
      <c r="AR370" s="52"/>
      <c r="AS370" s="52"/>
      <c r="AT370" s="52"/>
      <c r="AU370" s="52"/>
      <c r="AV370" s="52"/>
      <c r="AW370" s="56"/>
      <c r="AX370" s="52"/>
      <c r="AY370" s="52"/>
      <c r="AZ370" s="52"/>
      <c r="BA370" s="52"/>
      <c r="BB370" s="52"/>
      <c r="BC370" s="25" t="str">
        <f t="shared" si="37"/>
        <v/>
      </c>
      <c r="BD370" s="25" t="str">
        <f t="shared" si="38"/>
        <v/>
      </c>
      <c r="BE370" s="25" t="str">
        <f t="shared" si="39"/>
        <v/>
      </c>
      <c r="BF370" s="25" t="str">
        <f>IF($U370="","",IFERROR(INDEX(Referències!$F$5:$F$9,MATCH(IF(I370="",$U370,IFERROR(INDEX(Referències!$D$5:$D$9,SUMPRODUCT(MAX((($I$5:$I$504=I370)*($I$5:$I$504&lt;&gt;""))*(IFERROR(MATCH($U$5:$U$504,Referències!$D$5:$D$9,0),0))))),$U370)),Referències!$D$5:$D$9,0)),""))</f>
        <v/>
      </c>
      <c r="BG370" s="25" t="str">
        <f>IF($U370="","",IFERROR(INDEX(Referències!$G$5:$G$9,MATCH(IF(I370="",$U370,IFERROR(INDEX(Referències!$D$5:$D$9,SUMPRODUCT(MAX((($I$5:$I$504=I370)*($I$5:$I$504&lt;&gt;""))*(IFERROR(MATCH($U$5:$U$504,Referències!$D$5:$D$9,0),0))))),$U370)),Referències!$D$5:$D$9,0)),""))</f>
        <v/>
      </c>
      <c r="BH370" s="25" t="str">
        <f>IF($U370="","",IFERROR(INDEX(Referències!$H$5:$H$9,MATCH(IF(I370="",$U370,IFERROR(INDEX(Referències!$D$5:$D$9,SUMPRODUCT(MAX((($I$5:$I$504=I370)*($I$5:$I$504&lt;&gt;""))*(IFERROR(MATCH($U$5:$U$504,Referències!$D$5:$D$9,0),0))))),$U370)),Referències!$D$5:$D$9,0)),""))</f>
        <v/>
      </c>
      <c r="BI370" s="18" t="str">
        <f t="shared" si="40"/>
        <v/>
      </c>
      <c r="BJ370" s="26" t="str">
        <f t="shared" si="41"/>
        <v/>
      </c>
      <c r="BK370" s="52"/>
      <c r="BL370" s="27"/>
    </row>
    <row r="371" spans="1:64" x14ac:dyDescent="0.25">
      <c r="A371" s="27"/>
      <c r="B371" s="27"/>
      <c r="C371" s="27"/>
      <c r="D371" s="27"/>
      <c r="E371" s="53"/>
      <c r="F371" s="28"/>
      <c r="G371" s="27"/>
      <c r="H371" s="52"/>
      <c r="I371" s="28"/>
      <c r="J371" s="27"/>
      <c r="K371" s="28"/>
      <c r="L371" s="28"/>
      <c r="M371" s="28"/>
      <c r="N371" s="52"/>
      <c r="O371" s="18" t="str">
        <f t="shared" si="35"/>
        <v/>
      </c>
      <c r="P371" s="29"/>
      <c r="Q371" s="30"/>
      <c r="R371" s="31"/>
      <c r="S371" s="32"/>
      <c r="T371" s="33"/>
      <c r="U371" s="18" t="str">
        <f t="shared" si="36"/>
        <v/>
      </c>
      <c r="V371" s="28"/>
      <c r="W371" s="51"/>
      <c r="X371" s="52"/>
      <c r="Y371" s="53"/>
      <c r="Z371" s="52"/>
      <c r="AA371" s="53"/>
      <c r="AB371" s="53"/>
      <c r="AC371" s="52"/>
      <c r="AD371" s="53"/>
      <c r="AE371" s="53"/>
      <c r="AF371" s="52"/>
      <c r="AG371" s="53"/>
      <c r="AH371" s="52"/>
      <c r="AI371" s="53"/>
      <c r="AJ371" s="53"/>
      <c r="AK371" s="54"/>
      <c r="AL371" s="52"/>
      <c r="AM371" s="52"/>
      <c r="AN371" s="52"/>
      <c r="AO371" s="52"/>
      <c r="AP371" s="52"/>
      <c r="AQ371" s="55"/>
      <c r="AR371" s="52"/>
      <c r="AS371" s="52"/>
      <c r="AT371" s="52"/>
      <c r="AU371" s="52"/>
      <c r="AV371" s="52"/>
      <c r="AW371" s="56"/>
      <c r="AX371" s="52"/>
      <c r="AY371" s="52"/>
      <c r="AZ371" s="52"/>
      <c r="BA371" s="52"/>
      <c r="BB371" s="52"/>
      <c r="BC371" s="25" t="str">
        <f t="shared" si="37"/>
        <v/>
      </c>
      <c r="BD371" s="25" t="str">
        <f t="shared" si="38"/>
        <v/>
      </c>
      <c r="BE371" s="25" t="str">
        <f t="shared" si="39"/>
        <v/>
      </c>
      <c r="BF371" s="25" t="str">
        <f>IF($U371="","",IFERROR(INDEX(Referències!$F$5:$F$9,MATCH(IF(I371="",$U371,IFERROR(INDEX(Referències!$D$5:$D$9,SUMPRODUCT(MAX((($I$5:$I$504=I371)*($I$5:$I$504&lt;&gt;""))*(IFERROR(MATCH($U$5:$U$504,Referències!$D$5:$D$9,0),0))))),$U371)),Referències!$D$5:$D$9,0)),""))</f>
        <v/>
      </c>
      <c r="BG371" s="25" t="str">
        <f>IF($U371="","",IFERROR(INDEX(Referències!$G$5:$G$9,MATCH(IF(I371="",$U371,IFERROR(INDEX(Referències!$D$5:$D$9,SUMPRODUCT(MAX((($I$5:$I$504=I371)*($I$5:$I$504&lt;&gt;""))*(IFERROR(MATCH($U$5:$U$504,Referències!$D$5:$D$9,0),0))))),$U371)),Referències!$D$5:$D$9,0)),""))</f>
        <v/>
      </c>
      <c r="BH371" s="25" t="str">
        <f>IF($U371="","",IFERROR(INDEX(Referències!$H$5:$H$9,MATCH(IF(I371="",$U371,IFERROR(INDEX(Referències!$D$5:$D$9,SUMPRODUCT(MAX((($I$5:$I$504=I371)*($I$5:$I$504&lt;&gt;""))*(IFERROR(MATCH($U$5:$U$504,Referències!$D$5:$D$9,0),0))))),$U371)),Referències!$D$5:$D$9,0)),""))</f>
        <v/>
      </c>
      <c r="BI371" s="18" t="str">
        <f t="shared" si="40"/>
        <v/>
      </c>
      <c r="BJ371" s="26" t="str">
        <f t="shared" si="41"/>
        <v/>
      </c>
      <c r="BK371" s="52"/>
      <c r="BL371" s="27"/>
    </row>
    <row r="372" spans="1:64" x14ac:dyDescent="0.25">
      <c r="A372" s="27"/>
      <c r="B372" s="27"/>
      <c r="C372" s="27"/>
      <c r="D372" s="27"/>
      <c r="E372" s="53"/>
      <c r="F372" s="28"/>
      <c r="G372" s="27"/>
      <c r="H372" s="52"/>
      <c r="I372" s="28"/>
      <c r="J372" s="27"/>
      <c r="K372" s="28"/>
      <c r="L372" s="28"/>
      <c r="M372" s="28"/>
      <c r="N372" s="52"/>
      <c r="O372" s="18" t="str">
        <f t="shared" si="35"/>
        <v/>
      </c>
      <c r="P372" s="29"/>
      <c r="Q372" s="30"/>
      <c r="R372" s="31"/>
      <c r="S372" s="32"/>
      <c r="T372" s="33"/>
      <c r="U372" s="18" t="str">
        <f t="shared" si="36"/>
        <v/>
      </c>
      <c r="V372" s="28"/>
      <c r="W372" s="51"/>
      <c r="X372" s="52"/>
      <c r="Y372" s="53"/>
      <c r="Z372" s="52"/>
      <c r="AA372" s="53"/>
      <c r="AB372" s="53"/>
      <c r="AC372" s="52"/>
      <c r="AD372" s="53"/>
      <c r="AE372" s="53"/>
      <c r="AF372" s="52"/>
      <c r="AG372" s="53"/>
      <c r="AH372" s="52"/>
      <c r="AI372" s="53"/>
      <c r="AJ372" s="53"/>
      <c r="AK372" s="54"/>
      <c r="AL372" s="52"/>
      <c r="AM372" s="52"/>
      <c r="AN372" s="52"/>
      <c r="AO372" s="52"/>
      <c r="AP372" s="52"/>
      <c r="AQ372" s="55"/>
      <c r="AR372" s="52"/>
      <c r="AS372" s="52"/>
      <c r="AT372" s="52"/>
      <c r="AU372" s="52"/>
      <c r="AV372" s="52"/>
      <c r="AW372" s="56"/>
      <c r="AX372" s="52"/>
      <c r="AY372" s="52"/>
      <c r="AZ372" s="52"/>
      <c r="BA372" s="52"/>
      <c r="BB372" s="52"/>
      <c r="BC372" s="25" t="str">
        <f t="shared" si="37"/>
        <v/>
      </c>
      <c r="BD372" s="25" t="str">
        <f t="shared" si="38"/>
        <v/>
      </c>
      <c r="BE372" s="25" t="str">
        <f t="shared" si="39"/>
        <v/>
      </c>
      <c r="BF372" s="25" t="str">
        <f>IF($U372="","",IFERROR(INDEX(Referències!$F$5:$F$9,MATCH(IF(I372="",$U372,IFERROR(INDEX(Referències!$D$5:$D$9,SUMPRODUCT(MAX((($I$5:$I$504=I372)*($I$5:$I$504&lt;&gt;""))*(IFERROR(MATCH($U$5:$U$504,Referències!$D$5:$D$9,0),0))))),$U372)),Referències!$D$5:$D$9,0)),""))</f>
        <v/>
      </c>
      <c r="BG372" s="25" t="str">
        <f>IF($U372="","",IFERROR(INDEX(Referències!$G$5:$G$9,MATCH(IF(I372="",$U372,IFERROR(INDEX(Referències!$D$5:$D$9,SUMPRODUCT(MAX((($I$5:$I$504=I372)*($I$5:$I$504&lt;&gt;""))*(IFERROR(MATCH($U$5:$U$504,Referències!$D$5:$D$9,0),0))))),$U372)),Referències!$D$5:$D$9,0)),""))</f>
        <v/>
      </c>
      <c r="BH372" s="25" t="str">
        <f>IF($U372="","",IFERROR(INDEX(Referències!$H$5:$H$9,MATCH(IF(I372="",$U372,IFERROR(INDEX(Referències!$D$5:$D$9,SUMPRODUCT(MAX((($I$5:$I$504=I372)*($I$5:$I$504&lt;&gt;""))*(IFERROR(MATCH($U$5:$U$504,Referències!$D$5:$D$9,0),0))))),$U372)),Referències!$D$5:$D$9,0)),""))</f>
        <v/>
      </c>
      <c r="BI372" s="18" t="str">
        <f t="shared" si="40"/>
        <v/>
      </c>
      <c r="BJ372" s="26" t="str">
        <f t="shared" si="41"/>
        <v/>
      </c>
      <c r="BK372" s="52"/>
      <c r="BL372" s="27"/>
    </row>
    <row r="373" spans="1:64" x14ac:dyDescent="0.25">
      <c r="A373" s="27"/>
      <c r="B373" s="27"/>
      <c r="C373" s="27"/>
      <c r="D373" s="27"/>
      <c r="E373" s="53"/>
      <c r="F373" s="28"/>
      <c r="G373" s="27"/>
      <c r="H373" s="52"/>
      <c r="I373" s="28"/>
      <c r="J373" s="27"/>
      <c r="K373" s="28"/>
      <c r="L373" s="28"/>
      <c r="M373" s="28"/>
      <c r="N373" s="52"/>
      <c r="O373" s="18" t="str">
        <f t="shared" si="35"/>
        <v/>
      </c>
      <c r="P373" s="29"/>
      <c r="Q373" s="30"/>
      <c r="R373" s="31"/>
      <c r="S373" s="32"/>
      <c r="T373" s="33"/>
      <c r="U373" s="18" t="str">
        <f t="shared" si="36"/>
        <v/>
      </c>
      <c r="V373" s="28"/>
      <c r="W373" s="51"/>
      <c r="X373" s="52"/>
      <c r="Y373" s="53"/>
      <c r="Z373" s="52"/>
      <c r="AA373" s="53"/>
      <c r="AB373" s="53"/>
      <c r="AC373" s="52"/>
      <c r="AD373" s="53"/>
      <c r="AE373" s="53"/>
      <c r="AF373" s="52"/>
      <c r="AG373" s="53"/>
      <c r="AH373" s="52"/>
      <c r="AI373" s="53"/>
      <c r="AJ373" s="53"/>
      <c r="AK373" s="54"/>
      <c r="AL373" s="52"/>
      <c r="AM373" s="52"/>
      <c r="AN373" s="52"/>
      <c r="AO373" s="52"/>
      <c r="AP373" s="52"/>
      <c r="AQ373" s="55"/>
      <c r="AR373" s="52"/>
      <c r="AS373" s="52"/>
      <c r="AT373" s="52"/>
      <c r="AU373" s="52"/>
      <c r="AV373" s="52"/>
      <c r="AW373" s="56"/>
      <c r="AX373" s="52"/>
      <c r="AY373" s="52"/>
      <c r="AZ373" s="52"/>
      <c r="BA373" s="52"/>
      <c r="BB373" s="52"/>
      <c r="BC373" s="25" t="str">
        <f t="shared" si="37"/>
        <v/>
      </c>
      <c r="BD373" s="25" t="str">
        <f t="shared" si="38"/>
        <v/>
      </c>
      <c r="BE373" s="25" t="str">
        <f t="shared" si="39"/>
        <v/>
      </c>
      <c r="BF373" s="25" t="str">
        <f>IF($U373="","",IFERROR(INDEX(Referències!$F$5:$F$9,MATCH(IF(I373="",$U373,IFERROR(INDEX(Referències!$D$5:$D$9,SUMPRODUCT(MAX((($I$5:$I$504=I373)*($I$5:$I$504&lt;&gt;""))*(IFERROR(MATCH($U$5:$U$504,Referències!$D$5:$D$9,0),0))))),$U373)),Referències!$D$5:$D$9,0)),""))</f>
        <v/>
      </c>
      <c r="BG373" s="25" t="str">
        <f>IF($U373="","",IFERROR(INDEX(Referències!$G$5:$G$9,MATCH(IF(I373="",$U373,IFERROR(INDEX(Referències!$D$5:$D$9,SUMPRODUCT(MAX((($I$5:$I$504=I373)*($I$5:$I$504&lt;&gt;""))*(IFERROR(MATCH($U$5:$U$504,Referències!$D$5:$D$9,0),0))))),$U373)),Referències!$D$5:$D$9,0)),""))</f>
        <v/>
      </c>
      <c r="BH373" s="25" t="str">
        <f>IF($U373="","",IFERROR(INDEX(Referències!$H$5:$H$9,MATCH(IF(I373="",$U373,IFERROR(INDEX(Referències!$D$5:$D$9,SUMPRODUCT(MAX((($I$5:$I$504=I373)*($I$5:$I$504&lt;&gt;""))*(IFERROR(MATCH($U$5:$U$504,Referències!$D$5:$D$9,0),0))))),$U373)),Referències!$D$5:$D$9,0)),""))</f>
        <v/>
      </c>
      <c r="BI373" s="18" t="str">
        <f t="shared" si="40"/>
        <v/>
      </c>
      <c r="BJ373" s="26" t="str">
        <f t="shared" si="41"/>
        <v/>
      </c>
      <c r="BK373" s="52"/>
      <c r="BL373" s="27"/>
    </row>
    <row r="374" spans="1:64" x14ac:dyDescent="0.25">
      <c r="A374" s="27"/>
      <c r="B374" s="27"/>
      <c r="C374" s="27"/>
      <c r="D374" s="27"/>
      <c r="E374" s="53"/>
      <c r="F374" s="28"/>
      <c r="G374" s="27"/>
      <c r="H374" s="52"/>
      <c r="I374" s="28"/>
      <c r="J374" s="27"/>
      <c r="K374" s="28"/>
      <c r="L374" s="28"/>
      <c r="M374" s="28"/>
      <c r="N374" s="52"/>
      <c r="O374" s="18" t="str">
        <f t="shared" si="35"/>
        <v/>
      </c>
      <c r="P374" s="29"/>
      <c r="Q374" s="30"/>
      <c r="R374" s="31"/>
      <c r="S374" s="32"/>
      <c r="T374" s="33"/>
      <c r="U374" s="18" t="str">
        <f t="shared" si="36"/>
        <v/>
      </c>
      <c r="V374" s="28"/>
      <c r="W374" s="51"/>
      <c r="X374" s="52"/>
      <c r="Y374" s="53"/>
      <c r="Z374" s="52"/>
      <c r="AA374" s="53"/>
      <c r="AB374" s="53"/>
      <c r="AC374" s="52"/>
      <c r="AD374" s="53"/>
      <c r="AE374" s="53"/>
      <c r="AF374" s="52"/>
      <c r="AG374" s="53"/>
      <c r="AH374" s="52"/>
      <c r="AI374" s="53"/>
      <c r="AJ374" s="53"/>
      <c r="AK374" s="54"/>
      <c r="AL374" s="52"/>
      <c r="AM374" s="52"/>
      <c r="AN374" s="52"/>
      <c r="AO374" s="52"/>
      <c r="AP374" s="52"/>
      <c r="AQ374" s="55"/>
      <c r="AR374" s="52"/>
      <c r="AS374" s="52"/>
      <c r="AT374" s="52"/>
      <c r="AU374" s="52"/>
      <c r="AV374" s="52"/>
      <c r="AW374" s="56"/>
      <c r="AX374" s="52"/>
      <c r="AY374" s="52"/>
      <c r="AZ374" s="52"/>
      <c r="BA374" s="52"/>
      <c r="BB374" s="52"/>
      <c r="BC374" s="25" t="str">
        <f t="shared" si="37"/>
        <v/>
      </c>
      <c r="BD374" s="25" t="str">
        <f t="shared" si="38"/>
        <v/>
      </c>
      <c r="BE374" s="25" t="str">
        <f t="shared" si="39"/>
        <v/>
      </c>
      <c r="BF374" s="25" t="str">
        <f>IF($U374="","",IFERROR(INDEX(Referències!$F$5:$F$9,MATCH(IF(I374="",$U374,IFERROR(INDEX(Referències!$D$5:$D$9,SUMPRODUCT(MAX((($I$5:$I$504=I374)*($I$5:$I$504&lt;&gt;""))*(IFERROR(MATCH($U$5:$U$504,Referències!$D$5:$D$9,0),0))))),$U374)),Referències!$D$5:$D$9,0)),""))</f>
        <v/>
      </c>
      <c r="BG374" s="25" t="str">
        <f>IF($U374="","",IFERROR(INDEX(Referències!$G$5:$G$9,MATCH(IF(I374="",$U374,IFERROR(INDEX(Referències!$D$5:$D$9,SUMPRODUCT(MAX((($I$5:$I$504=I374)*($I$5:$I$504&lt;&gt;""))*(IFERROR(MATCH($U$5:$U$504,Referències!$D$5:$D$9,0),0))))),$U374)),Referències!$D$5:$D$9,0)),""))</f>
        <v/>
      </c>
      <c r="BH374" s="25" t="str">
        <f>IF($U374="","",IFERROR(INDEX(Referències!$H$5:$H$9,MATCH(IF(I374="",$U374,IFERROR(INDEX(Referències!$D$5:$D$9,SUMPRODUCT(MAX((($I$5:$I$504=I374)*($I$5:$I$504&lt;&gt;""))*(IFERROR(MATCH($U$5:$U$504,Referències!$D$5:$D$9,0),0))))),$U374)),Referències!$D$5:$D$9,0)),""))</f>
        <v/>
      </c>
      <c r="BI374" s="18" t="str">
        <f t="shared" si="40"/>
        <v/>
      </c>
      <c r="BJ374" s="26" t="str">
        <f t="shared" si="41"/>
        <v/>
      </c>
      <c r="BK374" s="52"/>
      <c r="BL374" s="27"/>
    </row>
    <row r="375" spans="1:64" x14ac:dyDescent="0.25">
      <c r="A375" s="27"/>
      <c r="B375" s="27"/>
      <c r="C375" s="27"/>
      <c r="D375" s="27"/>
      <c r="E375" s="53"/>
      <c r="F375" s="28"/>
      <c r="G375" s="27"/>
      <c r="H375" s="52"/>
      <c r="I375" s="28"/>
      <c r="J375" s="27"/>
      <c r="K375" s="28"/>
      <c r="L375" s="28"/>
      <c r="M375" s="28"/>
      <c r="N375" s="52"/>
      <c r="O375" s="18" t="str">
        <f t="shared" si="35"/>
        <v/>
      </c>
      <c r="P375" s="29"/>
      <c r="Q375" s="30"/>
      <c r="R375" s="31"/>
      <c r="S375" s="32"/>
      <c r="T375" s="33"/>
      <c r="U375" s="18" t="str">
        <f t="shared" si="36"/>
        <v/>
      </c>
      <c r="V375" s="28"/>
      <c r="W375" s="51"/>
      <c r="X375" s="52"/>
      <c r="Y375" s="53"/>
      <c r="Z375" s="52"/>
      <c r="AA375" s="53"/>
      <c r="AB375" s="53"/>
      <c r="AC375" s="52"/>
      <c r="AD375" s="53"/>
      <c r="AE375" s="53"/>
      <c r="AF375" s="52"/>
      <c r="AG375" s="53"/>
      <c r="AH375" s="52"/>
      <c r="AI375" s="53"/>
      <c r="AJ375" s="53"/>
      <c r="AK375" s="54"/>
      <c r="AL375" s="52"/>
      <c r="AM375" s="52"/>
      <c r="AN375" s="52"/>
      <c r="AO375" s="52"/>
      <c r="AP375" s="52"/>
      <c r="AQ375" s="55"/>
      <c r="AR375" s="52"/>
      <c r="AS375" s="52"/>
      <c r="AT375" s="52"/>
      <c r="AU375" s="52"/>
      <c r="AV375" s="52"/>
      <c r="AW375" s="56"/>
      <c r="AX375" s="52"/>
      <c r="AY375" s="52"/>
      <c r="AZ375" s="52"/>
      <c r="BA375" s="52"/>
      <c r="BB375" s="52"/>
      <c r="BC375" s="25" t="str">
        <f t="shared" si="37"/>
        <v/>
      </c>
      <c r="BD375" s="25" t="str">
        <f t="shared" si="38"/>
        <v/>
      </c>
      <c r="BE375" s="25" t="str">
        <f t="shared" si="39"/>
        <v/>
      </c>
      <c r="BF375" s="25" t="str">
        <f>IF($U375="","",IFERROR(INDEX(Referències!$F$5:$F$9,MATCH(IF(I375="",$U375,IFERROR(INDEX(Referències!$D$5:$D$9,SUMPRODUCT(MAX((($I$5:$I$504=I375)*($I$5:$I$504&lt;&gt;""))*(IFERROR(MATCH($U$5:$U$504,Referències!$D$5:$D$9,0),0))))),$U375)),Referències!$D$5:$D$9,0)),""))</f>
        <v/>
      </c>
      <c r="BG375" s="25" t="str">
        <f>IF($U375="","",IFERROR(INDEX(Referències!$G$5:$G$9,MATCH(IF(I375="",$U375,IFERROR(INDEX(Referències!$D$5:$D$9,SUMPRODUCT(MAX((($I$5:$I$504=I375)*($I$5:$I$504&lt;&gt;""))*(IFERROR(MATCH($U$5:$U$504,Referències!$D$5:$D$9,0),0))))),$U375)),Referències!$D$5:$D$9,0)),""))</f>
        <v/>
      </c>
      <c r="BH375" s="25" t="str">
        <f>IF($U375="","",IFERROR(INDEX(Referències!$H$5:$H$9,MATCH(IF(I375="",$U375,IFERROR(INDEX(Referències!$D$5:$D$9,SUMPRODUCT(MAX((($I$5:$I$504=I375)*($I$5:$I$504&lt;&gt;""))*(IFERROR(MATCH($U$5:$U$504,Referències!$D$5:$D$9,0),0))))),$U375)),Referències!$D$5:$D$9,0)),""))</f>
        <v/>
      </c>
      <c r="BI375" s="18" t="str">
        <f t="shared" si="40"/>
        <v/>
      </c>
      <c r="BJ375" s="26" t="str">
        <f t="shared" si="41"/>
        <v/>
      </c>
      <c r="BK375" s="52"/>
      <c r="BL375" s="27"/>
    </row>
    <row r="376" spans="1:64" x14ac:dyDescent="0.25">
      <c r="A376" s="27"/>
      <c r="B376" s="27"/>
      <c r="C376" s="27"/>
      <c r="D376" s="27"/>
      <c r="E376" s="53"/>
      <c r="F376" s="28"/>
      <c r="G376" s="27"/>
      <c r="H376" s="52"/>
      <c r="I376" s="28"/>
      <c r="J376" s="27"/>
      <c r="K376" s="28"/>
      <c r="L376" s="28"/>
      <c r="M376" s="28"/>
      <c r="N376" s="52"/>
      <c r="O376" s="18" t="str">
        <f t="shared" si="35"/>
        <v/>
      </c>
      <c r="P376" s="29"/>
      <c r="Q376" s="30"/>
      <c r="R376" s="31"/>
      <c r="S376" s="32"/>
      <c r="T376" s="33"/>
      <c r="U376" s="18" t="str">
        <f t="shared" si="36"/>
        <v/>
      </c>
      <c r="V376" s="28"/>
      <c r="W376" s="51"/>
      <c r="X376" s="52"/>
      <c r="Y376" s="53"/>
      <c r="Z376" s="52"/>
      <c r="AA376" s="53"/>
      <c r="AB376" s="53"/>
      <c r="AC376" s="52"/>
      <c r="AD376" s="53"/>
      <c r="AE376" s="53"/>
      <c r="AF376" s="52"/>
      <c r="AG376" s="53"/>
      <c r="AH376" s="52"/>
      <c r="AI376" s="53"/>
      <c r="AJ376" s="53"/>
      <c r="AK376" s="54"/>
      <c r="AL376" s="52"/>
      <c r="AM376" s="52"/>
      <c r="AN376" s="52"/>
      <c r="AO376" s="52"/>
      <c r="AP376" s="52"/>
      <c r="AQ376" s="55"/>
      <c r="AR376" s="52"/>
      <c r="AS376" s="52"/>
      <c r="AT376" s="52"/>
      <c r="AU376" s="52"/>
      <c r="AV376" s="52"/>
      <c r="AW376" s="56"/>
      <c r="AX376" s="52"/>
      <c r="AY376" s="52"/>
      <c r="AZ376" s="52"/>
      <c r="BA376" s="52"/>
      <c r="BB376" s="52"/>
      <c r="BC376" s="25" t="str">
        <f t="shared" si="37"/>
        <v/>
      </c>
      <c r="BD376" s="25" t="str">
        <f t="shared" si="38"/>
        <v/>
      </c>
      <c r="BE376" s="25" t="str">
        <f t="shared" si="39"/>
        <v/>
      </c>
      <c r="BF376" s="25" t="str">
        <f>IF($U376="","",IFERROR(INDEX(Referències!$F$5:$F$9,MATCH(IF(I376="",$U376,IFERROR(INDEX(Referències!$D$5:$D$9,SUMPRODUCT(MAX((($I$5:$I$504=I376)*($I$5:$I$504&lt;&gt;""))*(IFERROR(MATCH($U$5:$U$504,Referències!$D$5:$D$9,0),0))))),$U376)),Referències!$D$5:$D$9,0)),""))</f>
        <v/>
      </c>
      <c r="BG376" s="25" t="str">
        <f>IF($U376="","",IFERROR(INDEX(Referències!$G$5:$G$9,MATCH(IF(I376="",$U376,IFERROR(INDEX(Referències!$D$5:$D$9,SUMPRODUCT(MAX((($I$5:$I$504=I376)*($I$5:$I$504&lt;&gt;""))*(IFERROR(MATCH($U$5:$U$504,Referències!$D$5:$D$9,0),0))))),$U376)),Referències!$D$5:$D$9,0)),""))</f>
        <v/>
      </c>
      <c r="BH376" s="25" t="str">
        <f>IF($U376="","",IFERROR(INDEX(Referències!$H$5:$H$9,MATCH(IF(I376="",$U376,IFERROR(INDEX(Referències!$D$5:$D$9,SUMPRODUCT(MAX((($I$5:$I$504=I376)*($I$5:$I$504&lt;&gt;""))*(IFERROR(MATCH($U$5:$U$504,Referències!$D$5:$D$9,0),0))))),$U376)),Referències!$D$5:$D$9,0)),""))</f>
        <v/>
      </c>
      <c r="BI376" s="18" t="str">
        <f t="shared" si="40"/>
        <v/>
      </c>
      <c r="BJ376" s="26" t="str">
        <f t="shared" si="41"/>
        <v/>
      </c>
      <c r="BK376" s="52"/>
      <c r="BL376" s="27"/>
    </row>
    <row r="377" spans="1:64" x14ac:dyDescent="0.25">
      <c r="A377" s="27"/>
      <c r="B377" s="27"/>
      <c r="C377" s="27"/>
      <c r="D377" s="27"/>
      <c r="E377" s="53"/>
      <c r="F377" s="28"/>
      <c r="G377" s="27"/>
      <c r="H377" s="52"/>
      <c r="I377" s="28"/>
      <c r="J377" s="27"/>
      <c r="K377" s="28"/>
      <c r="L377" s="28"/>
      <c r="M377" s="28"/>
      <c r="N377" s="52"/>
      <c r="O377" s="18" t="str">
        <f t="shared" si="35"/>
        <v/>
      </c>
      <c r="P377" s="29"/>
      <c r="Q377" s="30"/>
      <c r="R377" s="31"/>
      <c r="S377" s="32"/>
      <c r="T377" s="33"/>
      <c r="U377" s="18" t="str">
        <f t="shared" si="36"/>
        <v/>
      </c>
      <c r="V377" s="28"/>
      <c r="W377" s="51"/>
      <c r="X377" s="52"/>
      <c r="Y377" s="53"/>
      <c r="Z377" s="52"/>
      <c r="AA377" s="53"/>
      <c r="AB377" s="53"/>
      <c r="AC377" s="52"/>
      <c r="AD377" s="53"/>
      <c r="AE377" s="53"/>
      <c r="AF377" s="52"/>
      <c r="AG377" s="53"/>
      <c r="AH377" s="52"/>
      <c r="AI377" s="53"/>
      <c r="AJ377" s="53"/>
      <c r="AK377" s="54"/>
      <c r="AL377" s="52"/>
      <c r="AM377" s="52"/>
      <c r="AN377" s="52"/>
      <c r="AO377" s="52"/>
      <c r="AP377" s="52"/>
      <c r="AQ377" s="55"/>
      <c r="AR377" s="52"/>
      <c r="AS377" s="52"/>
      <c r="AT377" s="52"/>
      <c r="AU377" s="52"/>
      <c r="AV377" s="52"/>
      <c r="AW377" s="56"/>
      <c r="AX377" s="52"/>
      <c r="AY377" s="52"/>
      <c r="AZ377" s="52"/>
      <c r="BA377" s="52"/>
      <c r="BB377" s="52"/>
      <c r="BC377" s="25" t="str">
        <f t="shared" si="37"/>
        <v/>
      </c>
      <c r="BD377" s="25" t="str">
        <f t="shared" si="38"/>
        <v/>
      </c>
      <c r="BE377" s="25" t="str">
        <f t="shared" si="39"/>
        <v/>
      </c>
      <c r="BF377" s="25" t="str">
        <f>IF($U377="","",IFERROR(INDEX(Referències!$F$5:$F$9,MATCH(IF(I377="",$U377,IFERROR(INDEX(Referències!$D$5:$D$9,SUMPRODUCT(MAX((($I$5:$I$504=I377)*($I$5:$I$504&lt;&gt;""))*(IFERROR(MATCH($U$5:$U$504,Referències!$D$5:$D$9,0),0))))),$U377)),Referències!$D$5:$D$9,0)),""))</f>
        <v/>
      </c>
      <c r="BG377" s="25" t="str">
        <f>IF($U377="","",IFERROR(INDEX(Referències!$G$5:$G$9,MATCH(IF(I377="",$U377,IFERROR(INDEX(Referències!$D$5:$D$9,SUMPRODUCT(MAX((($I$5:$I$504=I377)*($I$5:$I$504&lt;&gt;""))*(IFERROR(MATCH($U$5:$U$504,Referències!$D$5:$D$9,0),0))))),$U377)),Referències!$D$5:$D$9,0)),""))</f>
        <v/>
      </c>
      <c r="BH377" s="25" t="str">
        <f>IF($U377="","",IFERROR(INDEX(Referències!$H$5:$H$9,MATCH(IF(I377="",$U377,IFERROR(INDEX(Referències!$D$5:$D$9,SUMPRODUCT(MAX((($I$5:$I$504=I377)*($I$5:$I$504&lt;&gt;""))*(IFERROR(MATCH($U$5:$U$504,Referències!$D$5:$D$9,0),0))))),$U377)),Referències!$D$5:$D$9,0)),""))</f>
        <v/>
      </c>
      <c r="BI377" s="18" t="str">
        <f t="shared" si="40"/>
        <v/>
      </c>
      <c r="BJ377" s="26" t="str">
        <f t="shared" si="41"/>
        <v/>
      </c>
      <c r="BK377" s="52"/>
      <c r="BL377" s="27"/>
    </row>
    <row r="378" spans="1:64" x14ac:dyDescent="0.25">
      <c r="A378" s="27"/>
      <c r="B378" s="27"/>
      <c r="C378" s="27"/>
      <c r="D378" s="27"/>
      <c r="E378" s="53"/>
      <c r="F378" s="28"/>
      <c r="G378" s="27"/>
      <c r="H378" s="52"/>
      <c r="I378" s="28"/>
      <c r="J378" s="27"/>
      <c r="K378" s="28"/>
      <c r="L378" s="28"/>
      <c r="M378" s="28"/>
      <c r="N378" s="52"/>
      <c r="O378" s="18" t="str">
        <f t="shared" si="35"/>
        <v/>
      </c>
      <c r="P378" s="29"/>
      <c r="Q378" s="30"/>
      <c r="R378" s="31"/>
      <c r="S378" s="32"/>
      <c r="T378" s="33"/>
      <c r="U378" s="18" t="str">
        <f t="shared" si="36"/>
        <v/>
      </c>
      <c r="V378" s="28"/>
      <c r="W378" s="51"/>
      <c r="X378" s="52"/>
      <c r="Y378" s="53"/>
      <c r="Z378" s="52"/>
      <c r="AA378" s="53"/>
      <c r="AB378" s="53"/>
      <c r="AC378" s="52"/>
      <c r="AD378" s="53"/>
      <c r="AE378" s="53"/>
      <c r="AF378" s="52"/>
      <c r="AG378" s="53"/>
      <c r="AH378" s="52"/>
      <c r="AI378" s="53"/>
      <c r="AJ378" s="53"/>
      <c r="AK378" s="54"/>
      <c r="AL378" s="52"/>
      <c r="AM378" s="52"/>
      <c r="AN378" s="52"/>
      <c r="AO378" s="52"/>
      <c r="AP378" s="52"/>
      <c r="AQ378" s="55"/>
      <c r="AR378" s="52"/>
      <c r="AS378" s="52"/>
      <c r="AT378" s="52"/>
      <c r="AU378" s="52"/>
      <c r="AV378" s="52"/>
      <c r="AW378" s="56"/>
      <c r="AX378" s="52"/>
      <c r="AY378" s="52"/>
      <c r="AZ378" s="52"/>
      <c r="BA378" s="52"/>
      <c r="BB378" s="52"/>
      <c r="BC378" s="25" t="str">
        <f t="shared" si="37"/>
        <v/>
      </c>
      <c r="BD378" s="25" t="str">
        <f t="shared" si="38"/>
        <v/>
      </c>
      <c r="BE378" s="25" t="str">
        <f t="shared" si="39"/>
        <v/>
      </c>
      <c r="BF378" s="25" t="str">
        <f>IF($U378="","",IFERROR(INDEX(Referències!$F$5:$F$9,MATCH(IF(I378="",$U378,IFERROR(INDEX(Referències!$D$5:$D$9,SUMPRODUCT(MAX((($I$5:$I$504=I378)*($I$5:$I$504&lt;&gt;""))*(IFERROR(MATCH($U$5:$U$504,Referències!$D$5:$D$9,0),0))))),$U378)),Referències!$D$5:$D$9,0)),""))</f>
        <v/>
      </c>
      <c r="BG378" s="25" t="str">
        <f>IF($U378="","",IFERROR(INDEX(Referències!$G$5:$G$9,MATCH(IF(I378="",$U378,IFERROR(INDEX(Referències!$D$5:$D$9,SUMPRODUCT(MAX((($I$5:$I$504=I378)*($I$5:$I$504&lt;&gt;""))*(IFERROR(MATCH($U$5:$U$504,Referències!$D$5:$D$9,0),0))))),$U378)),Referències!$D$5:$D$9,0)),""))</f>
        <v/>
      </c>
      <c r="BH378" s="25" t="str">
        <f>IF($U378="","",IFERROR(INDEX(Referències!$H$5:$H$9,MATCH(IF(I378="",$U378,IFERROR(INDEX(Referències!$D$5:$D$9,SUMPRODUCT(MAX((($I$5:$I$504=I378)*($I$5:$I$504&lt;&gt;""))*(IFERROR(MATCH($U$5:$U$504,Referències!$D$5:$D$9,0),0))))),$U378)),Referències!$D$5:$D$9,0)),""))</f>
        <v/>
      </c>
      <c r="BI378" s="18" t="str">
        <f t="shared" si="40"/>
        <v/>
      </c>
      <c r="BJ378" s="26" t="str">
        <f t="shared" si="41"/>
        <v/>
      </c>
      <c r="BK378" s="52"/>
      <c r="BL378" s="27"/>
    </row>
    <row r="379" spans="1:64" x14ac:dyDescent="0.25">
      <c r="A379" s="27"/>
      <c r="B379" s="27"/>
      <c r="C379" s="27"/>
      <c r="D379" s="27"/>
      <c r="E379" s="53"/>
      <c r="F379" s="28"/>
      <c r="G379" s="27"/>
      <c r="H379" s="52"/>
      <c r="I379" s="28"/>
      <c r="J379" s="27"/>
      <c r="K379" s="28"/>
      <c r="L379" s="28"/>
      <c r="M379" s="28"/>
      <c r="N379" s="52"/>
      <c r="O379" s="18" t="str">
        <f t="shared" si="35"/>
        <v/>
      </c>
      <c r="P379" s="29"/>
      <c r="Q379" s="30"/>
      <c r="R379" s="31"/>
      <c r="S379" s="32"/>
      <c r="T379" s="33"/>
      <c r="U379" s="18" t="str">
        <f t="shared" si="36"/>
        <v/>
      </c>
      <c r="V379" s="28"/>
      <c r="W379" s="51"/>
      <c r="X379" s="52"/>
      <c r="Y379" s="53"/>
      <c r="Z379" s="52"/>
      <c r="AA379" s="53"/>
      <c r="AB379" s="53"/>
      <c r="AC379" s="52"/>
      <c r="AD379" s="53"/>
      <c r="AE379" s="53"/>
      <c r="AF379" s="52"/>
      <c r="AG379" s="53"/>
      <c r="AH379" s="52"/>
      <c r="AI379" s="53"/>
      <c r="AJ379" s="53"/>
      <c r="AK379" s="54"/>
      <c r="AL379" s="52"/>
      <c r="AM379" s="52"/>
      <c r="AN379" s="52"/>
      <c r="AO379" s="52"/>
      <c r="AP379" s="52"/>
      <c r="AQ379" s="55"/>
      <c r="AR379" s="52"/>
      <c r="AS379" s="52"/>
      <c r="AT379" s="52"/>
      <c r="AU379" s="52"/>
      <c r="AV379" s="52"/>
      <c r="AW379" s="56"/>
      <c r="AX379" s="52"/>
      <c r="AY379" s="52"/>
      <c r="AZ379" s="52"/>
      <c r="BA379" s="52"/>
      <c r="BB379" s="52"/>
      <c r="BC379" s="25" t="str">
        <f t="shared" si="37"/>
        <v/>
      </c>
      <c r="BD379" s="25" t="str">
        <f t="shared" si="38"/>
        <v/>
      </c>
      <c r="BE379" s="25" t="str">
        <f t="shared" si="39"/>
        <v/>
      </c>
      <c r="BF379" s="25" t="str">
        <f>IF($U379="","",IFERROR(INDEX(Referències!$F$5:$F$9,MATCH(IF(I379="",$U379,IFERROR(INDEX(Referències!$D$5:$D$9,SUMPRODUCT(MAX((($I$5:$I$504=I379)*($I$5:$I$504&lt;&gt;""))*(IFERROR(MATCH($U$5:$U$504,Referències!$D$5:$D$9,0),0))))),$U379)),Referències!$D$5:$D$9,0)),""))</f>
        <v/>
      </c>
      <c r="BG379" s="25" t="str">
        <f>IF($U379="","",IFERROR(INDEX(Referències!$G$5:$G$9,MATCH(IF(I379="",$U379,IFERROR(INDEX(Referències!$D$5:$D$9,SUMPRODUCT(MAX((($I$5:$I$504=I379)*($I$5:$I$504&lt;&gt;""))*(IFERROR(MATCH($U$5:$U$504,Referències!$D$5:$D$9,0),0))))),$U379)),Referències!$D$5:$D$9,0)),""))</f>
        <v/>
      </c>
      <c r="BH379" s="25" t="str">
        <f>IF($U379="","",IFERROR(INDEX(Referències!$H$5:$H$9,MATCH(IF(I379="",$U379,IFERROR(INDEX(Referències!$D$5:$D$9,SUMPRODUCT(MAX((($I$5:$I$504=I379)*($I$5:$I$504&lt;&gt;""))*(IFERROR(MATCH($U$5:$U$504,Referències!$D$5:$D$9,0),0))))),$U379)),Referències!$D$5:$D$9,0)),""))</f>
        <v/>
      </c>
      <c r="BI379" s="18" t="str">
        <f t="shared" si="40"/>
        <v/>
      </c>
      <c r="BJ379" s="26" t="str">
        <f t="shared" si="41"/>
        <v/>
      </c>
      <c r="BK379" s="52"/>
      <c r="BL379" s="27"/>
    </row>
    <row r="380" spans="1:64" x14ac:dyDescent="0.25">
      <c r="A380" s="27"/>
      <c r="B380" s="27"/>
      <c r="C380" s="27"/>
      <c r="D380" s="27"/>
      <c r="E380" s="53"/>
      <c r="F380" s="28"/>
      <c r="G380" s="27"/>
      <c r="H380" s="52"/>
      <c r="I380" s="28"/>
      <c r="J380" s="27"/>
      <c r="K380" s="28"/>
      <c r="L380" s="28"/>
      <c r="M380" s="28"/>
      <c r="N380" s="52"/>
      <c r="O380" s="18" t="str">
        <f t="shared" si="35"/>
        <v/>
      </c>
      <c r="P380" s="29"/>
      <c r="Q380" s="30"/>
      <c r="R380" s="31"/>
      <c r="S380" s="32"/>
      <c r="T380" s="33"/>
      <c r="U380" s="18" t="str">
        <f t="shared" si="36"/>
        <v/>
      </c>
      <c r="V380" s="28"/>
      <c r="W380" s="51"/>
      <c r="X380" s="52"/>
      <c r="Y380" s="53"/>
      <c r="Z380" s="52"/>
      <c r="AA380" s="53"/>
      <c r="AB380" s="53"/>
      <c r="AC380" s="52"/>
      <c r="AD380" s="53"/>
      <c r="AE380" s="53"/>
      <c r="AF380" s="52"/>
      <c r="AG380" s="53"/>
      <c r="AH380" s="52"/>
      <c r="AI380" s="53"/>
      <c r="AJ380" s="53"/>
      <c r="AK380" s="54"/>
      <c r="AL380" s="52"/>
      <c r="AM380" s="52"/>
      <c r="AN380" s="52"/>
      <c r="AO380" s="52"/>
      <c r="AP380" s="52"/>
      <c r="AQ380" s="55"/>
      <c r="AR380" s="52"/>
      <c r="AS380" s="52"/>
      <c r="AT380" s="52"/>
      <c r="AU380" s="52"/>
      <c r="AV380" s="52"/>
      <c r="AW380" s="56"/>
      <c r="AX380" s="52"/>
      <c r="AY380" s="52"/>
      <c r="AZ380" s="52"/>
      <c r="BA380" s="52"/>
      <c r="BB380" s="52"/>
      <c r="BC380" s="25" t="str">
        <f t="shared" si="37"/>
        <v/>
      </c>
      <c r="BD380" s="25" t="str">
        <f t="shared" si="38"/>
        <v/>
      </c>
      <c r="BE380" s="25" t="str">
        <f t="shared" si="39"/>
        <v/>
      </c>
      <c r="BF380" s="25" t="str">
        <f>IF($U380="","",IFERROR(INDEX(Referències!$F$5:$F$9,MATCH(IF(I380="",$U380,IFERROR(INDEX(Referències!$D$5:$D$9,SUMPRODUCT(MAX((($I$5:$I$504=I380)*($I$5:$I$504&lt;&gt;""))*(IFERROR(MATCH($U$5:$U$504,Referències!$D$5:$D$9,0),0))))),$U380)),Referències!$D$5:$D$9,0)),""))</f>
        <v/>
      </c>
      <c r="BG380" s="25" t="str">
        <f>IF($U380="","",IFERROR(INDEX(Referències!$G$5:$G$9,MATCH(IF(I380="",$U380,IFERROR(INDEX(Referències!$D$5:$D$9,SUMPRODUCT(MAX((($I$5:$I$504=I380)*($I$5:$I$504&lt;&gt;""))*(IFERROR(MATCH($U$5:$U$504,Referències!$D$5:$D$9,0),0))))),$U380)),Referències!$D$5:$D$9,0)),""))</f>
        <v/>
      </c>
      <c r="BH380" s="25" t="str">
        <f>IF($U380="","",IFERROR(INDEX(Referències!$H$5:$H$9,MATCH(IF(I380="",$U380,IFERROR(INDEX(Referències!$D$5:$D$9,SUMPRODUCT(MAX((($I$5:$I$504=I380)*($I$5:$I$504&lt;&gt;""))*(IFERROR(MATCH($U$5:$U$504,Referències!$D$5:$D$9,0),0))))),$U380)),Referències!$D$5:$D$9,0)),""))</f>
        <v/>
      </c>
      <c r="BI380" s="18" t="str">
        <f t="shared" si="40"/>
        <v/>
      </c>
      <c r="BJ380" s="26" t="str">
        <f t="shared" si="41"/>
        <v/>
      </c>
      <c r="BK380" s="52"/>
      <c r="BL380" s="27"/>
    </row>
    <row r="381" spans="1:64" x14ac:dyDescent="0.25">
      <c r="A381" s="27"/>
      <c r="B381" s="27"/>
      <c r="C381" s="27"/>
      <c r="D381" s="27"/>
      <c r="E381" s="53"/>
      <c r="F381" s="28"/>
      <c r="G381" s="27"/>
      <c r="H381" s="52"/>
      <c r="I381" s="28"/>
      <c r="J381" s="27"/>
      <c r="K381" s="28"/>
      <c r="L381" s="28"/>
      <c r="M381" s="28"/>
      <c r="N381" s="52"/>
      <c r="O381" s="18" t="str">
        <f t="shared" si="35"/>
        <v/>
      </c>
      <c r="P381" s="29"/>
      <c r="Q381" s="30"/>
      <c r="R381" s="31"/>
      <c r="S381" s="32"/>
      <c r="T381" s="33"/>
      <c r="U381" s="18" t="str">
        <f t="shared" si="36"/>
        <v/>
      </c>
      <c r="V381" s="28"/>
      <c r="W381" s="51"/>
      <c r="X381" s="52"/>
      <c r="Y381" s="53"/>
      <c r="Z381" s="52"/>
      <c r="AA381" s="53"/>
      <c r="AB381" s="53"/>
      <c r="AC381" s="52"/>
      <c r="AD381" s="53"/>
      <c r="AE381" s="53"/>
      <c r="AF381" s="52"/>
      <c r="AG381" s="53"/>
      <c r="AH381" s="52"/>
      <c r="AI381" s="53"/>
      <c r="AJ381" s="53"/>
      <c r="AK381" s="54"/>
      <c r="AL381" s="52"/>
      <c r="AM381" s="52"/>
      <c r="AN381" s="52"/>
      <c r="AO381" s="52"/>
      <c r="AP381" s="52"/>
      <c r="AQ381" s="55"/>
      <c r="AR381" s="52"/>
      <c r="AS381" s="52"/>
      <c r="AT381" s="52"/>
      <c r="AU381" s="52"/>
      <c r="AV381" s="52"/>
      <c r="AW381" s="56"/>
      <c r="AX381" s="52"/>
      <c r="AY381" s="52"/>
      <c r="AZ381" s="52"/>
      <c r="BA381" s="52"/>
      <c r="BB381" s="52"/>
      <c r="BC381" s="25" t="str">
        <f t="shared" si="37"/>
        <v/>
      </c>
      <c r="BD381" s="25" t="str">
        <f t="shared" si="38"/>
        <v/>
      </c>
      <c r="BE381" s="25" t="str">
        <f t="shared" si="39"/>
        <v/>
      </c>
      <c r="BF381" s="25" t="str">
        <f>IF($U381="","",IFERROR(INDEX(Referències!$F$5:$F$9,MATCH(IF(I381="",$U381,IFERROR(INDEX(Referències!$D$5:$D$9,SUMPRODUCT(MAX((($I$5:$I$504=I381)*($I$5:$I$504&lt;&gt;""))*(IFERROR(MATCH($U$5:$U$504,Referències!$D$5:$D$9,0),0))))),$U381)),Referències!$D$5:$D$9,0)),""))</f>
        <v/>
      </c>
      <c r="BG381" s="25" t="str">
        <f>IF($U381="","",IFERROR(INDEX(Referències!$G$5:$G$9,MATCH(IF(I381="",$U381,IFERROR(INDEX(Referències!$D$5:$D$9,SUMPRODUCT(MAX((($I$5:$I$504=I381)*($I$5:$I$504&lt;&gt;""))*(IFERROR(MATCH($U$5:$U$504,Referències!$D$5:$D$9,0),0))))),$U381)),Referències!$D$5:$D$9,0)),""))</f>
        <v/>
      </c>
      <c r="BH381" s="25" t="str">
        <f>IF($U381="","",IFERROR(INDEX(Referències!$H$5:$H$9,MATCH(IF(I381="",$U381,IFERROR(INDEX(Referències!$D$5:$D$9,SUMPRODUCT(MAX((($I$5:$I$504=I381)*($I$5:$I$504&lt;&gt;""))*(IFERROR(MATCH($U$5:$U$504,Referències!$D$5:$D$9,0),0))))),$U381)),Referències!$D$5:$D$9,0)),""))</f>
        <v/>
      </c>
      <c r="BI381" s="18" t="str">
        <f t="shared" si="40"/>
        <v/>
      </c>
      <c r="BJ381" s="26" t="str">
        <f t="shared" si="41"/>
        <v/>
      </c>
      <c r="BK381" s="52"/>
      <c r="BL381" s="27"/>
    </row>
    <row r="382" spans="1:64" x14ac:dyDescent="0.25">
      <c r="A382" s="27"/>
      <c r="B382" s="27"/>
      <c r="C382" s="27"/>
      <c r="D382" s="27"/>
      <c r="E382" s="53"/>
      <c r="F382" s="28"/>
      <c r="G382" s="27"/>
      <c r="H382" s="52"/>
      <c r="I382" s="28"/>
      <c r="J382" s="27"/>
      <c r="K382" s="28"/>
      <c r="L382" s="28"/>
      <c r="M382" s="28"/>
      <c r="N382" s="52"/>
      <c r="O382" s="18" t="str">
        <f t="shared" si="35"/>
        <v/>
      </c>
      <c r="P382" s="29"/>
      <c r="Q382" s="30"/>
      <c r="R382" s="31"/>
      <c r="S382" s="32"/>
      <c r="T382" s="33"/>
      <c r="U382" s="18" t="str">
        <f t="shared" si="36"/>
        <v/>
      </c>
      <c r="V382" s="28"/>
      <c r="W382" s="51"/>
      <c r="X382" s="52"/>
      <c r="Y382" s="53"/>
      <c r="Z382" s="52"/>
      <c r="AA382" s="53"/>
      <c r="AB382" s="53"/>
      <c r="AC382" s="52"/>
      <c r="AD382" s="53"/>
      <c r="AE382" s="53"/>
      <c r="AF382" s="52"/>
      <c r="AG382" s="53"/>
      <c r="AH382" s="52"/>
      <c r="AI382" s="53"/>
      <c r="AJ382" s="53"/>
      <c r="AK382" s="54"/>
      <c r="AL382" s="52"/>
      <c r="AM382" s="52"/>
      <c r="AN382" s="52"/>
      <c r="AO382" s="52"/>
      <c r="AP382" s="52"/>
      <c r="AQ382" s="55"/>
      <c r="AR382" s="52"/>
      <c r="AS382" s="52"/>
      <c r="AT382" s="52"/>
      <c r="AU382" s="52"/>
      <c r="AV382" s="52"/>
      <c r="AW382" s="56"/>
      <c r="AX382" s="52"/>
      <c r="AY382" s="52"/>
      <c r="AZ382" s="52"/>
      <c r="BA382" s="52"/>
      <c r="BB382" s="52"/>
      <c r="BC382" s="25" t="str">
        <f t="shared" si="37"/>
        <v/>
      </c>
      <c r="BD382" s="25" t="str">
        <f t="shared" si="38"/>
        <v/>
      </c>
      <c r="BE382" s="25" t="str">
        <f t="shared" si="39"/>
        <v/>
      </c>
      <c r="BF382" s="25" t="str">
        <f>IF($U382="","",IFERROR(INDEX(Referències!$F$5:$F$9,MATCH(IF(I382="",$U382,IFERROR(INDEX(Referències!$D$5:$D$9,SUMPRODUCT(MAX((($I$5:$I$504=I382)*($I$5:$I$504&lt;&gt;""))*(IFERROR(MATCH($U$5:$U$504,Referències!$D$5:$D$9,0),0))))),$U382)),Referències!$D$5:$D$9,0)),""))</f>
        <v/>
      </c>
      <c r="BG382" s="25" t="str">
        <f>IF($U382="","",IFERROR(INDEX(Referències!$G$5:$G$9,MATCH(IF(I382="",$U382,IFERROR(INDEX(Referències!$D$5:$D$9,SUMPRODUCT(MAX((($I$5:$I$504=I382)*($I$5:$I$504&lt;&gt;""))*(IFERROR(MATCH($U$5:$U$504,Referències!$D$5:$D$9,0),0))))),$U382)),Referències!$D$5:$D$9,0)),""))</f>
        <v/>
      </c>
      <c r="BH382" s="25" t="str">
        <f>IF($U382="","",IFERROR(INDEX(Referències!$H$5:$H$9,MATCH(IF(I382="",$U382,IFERROR(INDEX(Referències!$D$5:$D$9,SUMPRODUCT(MAX((($I$5:$I$504=I382)*($I$5:$I$504&lt;&gt;""))*(IFERROR(MATCH($U$5:$U$504,Referències!$D$5:$D$9,0),0))))),$U382)),Referències!$D$5:$D$9,0)),""))</f>
        <v/>
      </c>
      <c r="BI382" s="18" t="str">
        <f t="shared" si="40"/>
        <v/>
      </c>
      <c r="BJ382" s="26" t="str">
        <f t="shared" si="41"/>
        <v/>
      </c>
      <c r="BK382" s="52"/>
      <c r="BL382" s="27"/>
    </row>
    <row r="383" spans="1:64" x14ac:dyDescent="0.25">
      <c r="A383" s="27"/>
      <c r="B383" s="27"/>
      <c r="C383" s="27"/>
      <c r="D383" s="27"/>
      <c r="E383" s="53"/>
      <c r="F383" s="28"/>
      <c r="G383" s="27"/>
      <c r="H383" s="52"/>
      <c r="I383" s="28"/>
      <c r="J383" s="27"/>
      <c r="K383" s="28"/>
      <c r="L383" s="28"/>
      <c r="M383" s="28"/>
      <c r="N383" s="52"/>
      <c r="O383" s="18" t="str">
        <f t="shared" si="35"/>
        <v/>
      </c>
      <c r="P383" s="29"/>
      <c r="Q383" s="30"/>
      <c r="R383" s="31"/>
      <c r="S383" s="32"/>
      <c r="T383" s="33"/>
      <c r="U383" s="18" t="str">
        <f t="shared" si="36"/>
        <v/>
      </c>
      <c r="V383" s="28"/>
      <c r="W383" s="51"/>
      <c r="X383" s="52"/>
      <c r="Y383" s="53"/>
      <c r="Z383" s="52"/>
      <c r="AA383" s="53"/>
      <c r="AB383" s="53"/>
      <c r="AC383" s="52"/>
      <c r="AD383" s="53"/>
      <c r="AE383" s="53"/>
      <c r="AF383" s="52"/>
      <c r="AG383" s="53"/>
      <c r="AH383" s="52"/>
      <c r="AI383" s="53"/>
      <c r="AJ383" s="53"/>
      <c r="AK383" s="54"/>
      <c r="AL383" s="52"/>
      <c r="AM383" s="52"/>
      <c r="AN383" s="52"/>
      <c r="AO383" s="52"/>
      <c r="AP383" s="52"/>
      <c r="AQ383" s="55"/>
      <c r="AR383" s="52"/>
      <c r="AS383" s="52"/>
      <c r="AT383" s="52"/>
      <c r="AU383" s="52"/>
      <c r="AV383" s="52"/>
      <c r="AW383" s="56"/>
      <c r="AX383" s="52"/>
      <c r="AY383" s="52"/>
      <c r="AZ383" s="52"/>
      <c r="BA383" s="52"/>
      <c r="BB383" s="52"/>
      <c r="BC383" s="25" t="str">
        <f t="shared" si="37"/>
        <v/>
      </c>
      <c r="BD383" s="25" t="str">
        <f t="shared" si="38"/>
        <v/>
      </c>
      <c r="BE383" s="25" t="str">
        <f t="shared" si="39"/>
        <v/>
      </c>
      <c r="BF383" s="25" t="str">
        <f>IF($U383="","",IFERROR(INDEX(Referències!$F$5:$F$9,MATCH(IF(I383="",$U383,IFERROR(INDEX(Referències!$D$5:$D$9,SUMPRODUCT(MAX((($I$5:$I$504=I383)*($I$5:$I$504&lt;&gt;""))*(IFERROR(MATCH($U$5:$U$504,Referències!$D$5:$D$9,0),0))))),$U383)),Referències!$D$5:$D$9,0)),""))</f>
        <v/>
      </c>
      <c r="BG383" s="25" t="str">
        <f>IF($U383="","",IFERROR(INDEX(Referències!$G$5:$G$9,MATCH(IF(I383="",$U383,IFERROR(INDEX(Referències!$D$5:$D$9,SUMPRODUCT(MAX((($I$5:$I$504=I383)*($I$5:$I$504&lt;&gt;""))*(IFERROR(MATCH($U$5:$U$504,Referències!$D$5:$D$9,0),0))))),$U383)),Referències!$D$5:$D$9,0)),""))</f>
        <v/>
      </c>
      <c r="BH383" s="25" t="str">
        <f>IF($U383="","",IFERROR(INDEX(Referències!$H$5:$H$9,MATCH(IF(I383="",$U383,IFERROR(INDEX(Referències!$D$5:$D$9,SUMPRODUCT(MAX((($I$5:$I$504=I383)*($I$5:$I$504&lt;&gt;""))*(IFERROR(MATCH($U$5:$U$504,Referències!$D$5:$D$9,0),0))))),$U383)),Referències!$D$5:$D$9,0)),""))</f>
        <v/>
      </c>
      <c r="BI383" s="18" t="str">
        <f t="shared" si="40"/>
        <v/>
      </c>
      <c r="BJ383" s="26" t="str">
        <f t="shared" si="41"/>
        <v/>
      </c>
      <c r="BK383" s="52"/>
      <c r="BL383" s="27"/>
    </row>
    <row r="384" spans="1:64" x14ac:dyDescent="0.25">
      <c r="A384" s="27"/>
      <c r="B384" s="27"/>
      <c r="C384" s="27"/>
      <c r="D384" s="27"/>
      <c r="E384" s="53"/>
      <c r="F384" s="28"/>
      <c r="G384" s="27"/>
      <c r="H384" s="52"/>
      <c r="I384" s="28"/>
      <c r="J384" s="27"/>
      <c r="K384" s="28"/>
      <c r="L384" s="28"/>
      <c r="M384" s="28"/>
      <c r="N384" s="52"/>
      <c r="O384" s="18" t="str">
        <f t="shared" si="35"/>
        <v/>
      </c>
      <c r="P384" s="29"/>
      <c r="Q384" s="30"/>
      <c r="R384" s="31"/>
      <c r="S384" s="32"/>
      <c r="T384" s="33"/>
      <c r="U384" s="18" t="str">
        <f t="shared" si="36"/>
        <v/>
      </c>
      <c r="V384" s="28"/>
      <c r="W384" s="51"/>
      <c r="X384" s="52"/>
      <c r="Y384" s="53"/>
      <c r="Z384" s="52"/>
      <c r="AA384" s="53"/>
      <c r="AB384" s="53"/>
      <c r="AC384" s="52"/>
      <c r="AD384" s="53"/>
      <c r="AE384" s="53"/>
      <c r="AF384" s="52"/>
      <c r="AG384" s="53"/>
      <c r="AH384" s="52"/>
      <c r="AI384" s="53"/>
      <c r="AJ384" s="53"/>
      <c r="AK384" s="54"/>
      <c r="AL384" s="52"/>
      <c r="AM384" s="52"/>
      <c r="AN384" s="52"/>
      <c r="AO384" s="52"/>
      <c r="AP384" s="52"/>
      <c r="AQ384" s="55"/>
      <c r="AR384" s="52"/>
      <c r="AS384" s="52"/>
      <c r="AT384" s="52"/>
      <c r="AU384" s="52"/>
      <c r="AV384" s="52"/>
      <c r="AW384" s="56"/>
      <c r="AX384" s="52"/>
      <c r="AY384" s="52"/>
      <c r="AZ384" s="52"/>
      <c r="BA384" s="52"/>
      <c r="BB384" s="52"/>
      <c r="BC384" s="25" t="str">
        <f t="shared" si="37"/>
        <v/>
      </c>
      <c r="BD384" s="25" t="str">
        <f t="shared" si="38"/>
        <v/>
      </c>
      <c r="BE384" s="25" t="str">
        <f t="shared" si="39"/>
        <v/>
      </c>
      <c r="BF384" s="25" t="str">
        <f>IF($U384="","",IFERROR(INDEX(Referències!$F$5:$F$9,MATCH(IF(I384="",$U384,IFERROR(INDEX(Referències!$D$5:$D$9,SUMPRODUCT(MAX((($I$5:$I$504=I384)*($I$5:$I$504&lt;&gt;""))*(IFERROR(MATCH($U$5:$U$504,Referències!$D$5:$D$9,0),0))))),$U384)),Referències!$D$5:$D$9,0)),""))</f>
        <v/>
      </c>
      <c r="BG384" s="25" t="str">
        <f>IF($U384="","",IFERROR(INDEX(Referències!$G$5:$G$9,MATCH(IF(I384="",$U384,IFERROR(INDEX(Referències!$D$5:$D$9,SUMPRODUCT(MAX((($I$5:$I$504=I384)*($I$5:$I$504&lt;&gt;""))*(IFERROR(MATCH($U$5:$U$504,Referències!$D$5:$D$9,0),0))))),$U384)),Referències!$D$5:$D$9,0)),""))</f>
        <v/>
      </c>
      <c r="BH384" s="25" t="str">
        <f>IF($U384="","",IFERROR(INDEX(Referències!$H$5:$H$9,MATCH(IF(I384="",$U384,IFERROR(INDEX(Referències!$D$5:$D$9,SUMPRODUCT(MAX((($I$5:$I$504=I384)*($I$5:$I$504&lt;&gt;""))*(IFERROR(MATCH($U$5:$U$504,Referències!$D$5:$D$9,0),0))))),$U384)),Referències!$D$5:$D$9,0)),""))</f>
        <v/>
      </c>
      <c r="BI384" s="18" t="str">
        <f t="shared" si="40"/>
        <v/>
      </c>
      <c r="BJ384" s="26" t="str">
        <f t="shared" si="41"/>
        <v/>
      </c>
      <c r="BK384" s="52"/>
      <c r="BL384" s="27"/>
    </row>
    <row r="385" spans="1:64" x14ac:dyDescent="0.25">
      <c r="A385" s="27"/>
      <c r="B385" s="27"/>
      <c r="C385" s="27"/>
      <c r="D385" s="27"/>
      <c r="E385" s="53"/>
      <c r="F385" s="28"/>
      <c r="G385" s="27"/>
      <c r="H385" s="52"/>
      <c r="I385" s="28"/>
      <c r="J385" s="27"/>
      <c r="K385" s="28"/>
      <c r="L385" s="28"/>
      <c r="M385" s="28"/>
      <c r="N385" s="52"/>
      <c r="O385" s="18" t="str">
        <f t="shared" si="35"/>
        <v/>
      </c>
      <c r="P385" s="29"/>
      <c r="Q385" s="30"/>
      <c r="R385" s="31"/>
      <c r="S385" s="32"/>
      <c r="T385" s="33"/>
      <c r="U385" s="18" t="str">
        <f t="shared" si="36"/>
        <v/>
      </c>
      <c r="V385" s="28"/>
      <c r="W385" s="51"/>
      <c r="X385" s="52"/>
      <c r="Y385" s="53"/>
      <c r="Z385" s="52"/>
      <c r="AA385" s="53"/>
      <c r="AB385" s="53"/>
      <c r="AC385" s="52"/>
      <c r="AD385" s="53"/>
      <c r="AE385" s="53"/>
      <c r="AF385" s="52"/>
      <c r="AG385" s="53"/>
      <c r="AH385" s="52"/>
      <c r="AI385" s="53"/>
      <c r="AJ385" s="53"/>
      <c r="AK385" s="54"/>
      <c r="AL385" s="52"/>
      <c r="AM385" s="52"/>
      <c r="AN385" s="52"/>
      <c r="AO385" s="52"/>
      <c r="AP385" s="52"/>
      <c r="AQ385" s="55"/>
      <c r="AR385" s="52"/>
      <c r="AS385" s="52"/>
      <c r="AT385" s="52"/>
      <c r="AU385" s="52"/>
      <c r="AV385" s="52"/>
      <c r="AW385" s="56"/>
      <c r="AX385" s="52"/>
      <c r="AY385" s="52"/>
      <c r="AZ385" s="52"/>
      <c r="BA385" s="52"/>
      <c r="BB385" s="52"/>
      <c r="BC385" s="25" t="str">
        <f t="shared" si="37"/>
        <v/>
      </c>
      <c r="BD385" s="25" t="str">
        <f t="shared" si="38"/>
        <v/>
      </c>
      <c r="BE385" s="25" t="str">
        <f t="shared" si="39"/>
        <v/>
      </c>
      <c r="BF385" s="25" t="str">
        <f>IF($U385="","",IFERROR(INDEX(Referències!$F$5:$F$9,MATCH(IF(I385="",$U385,IFERROR(INDEX(Referències!$D$5:$D$9,SUMPRODUCT(MAX((($I$5:$I$504=I385)*($I$5:$I$504&lt;&gt;""))*(IFERROR(MATCH($U$5:$U$504,Referències!$D$5:$D$9,0),0))))),$U385)),Referències!$D$5:$D$9,0)),""))</f>
        <v/>
      </c>
      <c r="BG385" s="25" t="str">
        <f>IF($U385="","",IFERROR(INDEX(Referències!$G$5:$G$9,MATCH(IF(I385="",$U385,IFERROR(INDEX(Referències!$D$5:$D$9,SUMPRODUCT(MAX((($I$5:$I$504=I385)*($I$5:$I$504&lt;&gt;""))*(IFERROR(MATCH($U$5:$U$504,Referències!$D$5:$D$9,0),0))))),$U385)),Referències!$D$5:$D$9,0)),""))</f>
        <v/>
      </c>
      <c r="BH385" s="25" t="str">
        <f>IF($U385="","",IFERROR(INDEX(Referències!$H$5:$H$9,MATCH(IF(I385="",$U385,IFERROR(INDEX(Referències!$D$5:$D$9,SUMPRODUCT(MAX((($I$5:$I$504=I385)*($I$5:$I$504&lt;&gt;""))*(IFERROR(MATCH($U$5:$U$504,Referències!$D$5:$D$9,0),0))))),$U385)),Referències!$D$5:$D$9,0)),""))</f>
        <v/>
      </c>
      <c r="BI385" s="18" t="str">
        <f t="shared" si="40"/>
        <v/>
      </c>
      <c r="BJ385" s="26" t="str">
        <f t="shared" si="41"/>
        <v/>
      </c>
      <c r="BK385" s="52"/>
      <c r="BL385" s="27"/>
    </row>
    <row r="386" spans="1:64" x14ac:dyDescent="0.25">
      <c r="A386" s="27"/>
      <c r="B386" s="27"/>
      <c r="C386" s="27"/>
      <c r="D386" s="27"/>
      <c r="E386" s="53"/>
      <c r="F386" s="28"/>
      <c r="G386" s="27"/>
      <c r="H386" s="52"/>
      <c r="I386" s="28"/>
      <c r="J386" s="27"/>
      <c r="K386" s="28"/>
      <c r="L386" s="28"/>
      <c r="M386" s="28"/>
      <c r="N386" s="52"/>
      <c r="O386" s="18" t="str">
        <f t="shared" si="35"/>
        <v/>
      </c>
      <c r="P386" s="29"/>
      <c r="Q386" s="30"/>
      <c r="R386" s="31"/>
      <c r="S386" s="32"/>
      <c r="T386" s="33"/>
      <c r="U386" s="18" t="str">
        <f t="shared" si="36"/>
        <v/>
      </c>
      <c r="V386" s="28"/>
      <c r="W386" s="51"/>
      <c r="X386" s="52"/>
      <c r="Y386" s="53"/>
      <c r="Z386" s="52"/>
      <c r="AA386" s="53"/>
      <c r="AB386" s="53"/>
      <c r="AC386" s="52"/>
      <c r="AD386" s="53"/>
      <c r="AE386" s="53"/>
      <c r="AF386" s="52"/>
      <c r="AG386" s="53"/>
      <c r="AH386" s="52"/>
      <c r="AI386" s="53"/>
      <c r="AJ386" s="53"/>
      <c r="AK386" s="54"/>
      <c r="AL386" s="52"/>
      <c r="AM386" s="52"/>
      <c r="AN386" s="52"/>
      <c r="AO386" s="52"/>
      <c r="AP386" s="52"/>
      <c r="AQ386" s="55"/>
      <c r="AR386" s="52"/>
      <c r="AS386" s="52"/>
      <c r="AT386" s="52"/>
      <c r="AU386" s="52"/>
      <c r="AV386" s="52"/>
      <c r="AW386" s="56"/>
      <c r="AX386" s="52"/>
      <c r="AY386" s="52"/>
      <c r="AZ386" s="52"/>
      <c r="BA386" s="52"/>
      <c r="BB386" s="52"/>
      <c r="BC386" s="25" t="str">
        <f t="shared" si="37"/>
        <v/>
      </c>
      <c r="BD386" s="25" t="str">
        <f t="shared" si="38"/>
        <v/>
      </c>
      <c r="BE386" s="25" t="str">
        <f t="shared" si="39"/>
        <v/>
      </c>
      <c r="BF386" s="25" t="str">
        <f>IF($U386="","",IFERROR(INDEX(Referències!$F$5:$F$9,MATCH(IF(I386="",$U386,IFERROR(INDEX(Referències!$D$5:$D$9,SUMPRODUCT(MAX((($I$5:$I$504=I386)*($I$5:$I$504&lt;&gt;""))*(IFERROR(MATCH($U$5:$U$504,Referències!$D$5:$D$9,0),0))))),$U386)),Referències!$D$5:$D$9,0)),""))</f>
        <v/>
      </c>
      <c r="BG386" s="25" t="str">
        <f>IF($U386="","",IFERROR(INDEX(Referències!$G$5:$G$9,MATCH(IF(I386="",$U386,IFERROR(INDEX(Referències!$D$5:$D$9,SUMPRODUCT(MAX((($I$5:$I$504=I386)*($I$5:$I$504&lt;&gt;""))*(IFERROR(MATCH($U$5:$U$504,Referències!$D$5:$D$9,0),0))))),$U386)),Referències!$D$5:$D$9,0)),""))</f>
        <v/>
      </c>
      <c r="BH386" s="25" t="str">
        <f>IF($U386="","",IFERROR(INDEX(Referències!$H$5:$H$9,MATCH(IF(I386="",$U386,IFERROR(INDEX(Referències!$D$5:$D$9,SUMPRODUCT(MAX((($I$5:$I$504=I386)*($I$5:$I$504&lt;&gt;""))*(IFERROR(MATCH($U$5:$U$504,Referències!$D$5:$D$9,0),0))))),$U386)),Referències!$D$5:$D$9,0)),""))</f>
        <v/>
      </c>
      <c r="BI386" s="18" t="str">
        <f t="shared" si="40"/>
        <v/>
      </c>
      <c r="BJ386" s="26" t="str">
        <f t="shared" si="41"/>
        <v/>
      </c>
      <c r="BK386" s="52"/>
      <c r="BL386" s="27"/>
    </row>
    <row r="387" spans="1:64" x14ac:dyDescent="0.25">
      <c r="A387" s="27"/>
      <c r="B387" s="27"/>
      <c r="C387" s="27"/>
      <c r="D387" s="27"/>
      <c r="E387" s="53"/>
      <c r="F387" s="28"/>
      <c r="G387" s="27"/>
      <c r="H387" s="52"/>
      <c r="I387" s="28"/>
      <c r="J387" s="27"/>
      <c r="K387" s="28"/>
      <c r="L387" s="28"/>
      <c r="M387" s="28"/>
      <c r="N387" s="52"/>
      <c r="O387" s="18" t="str">
        <f t="shared" si="35"/>
        <v/>
      </c>
      <c r="P387" s="29"/>
      <c r="Q387" s="30"/>
      <c r="R387" s="31"/>
      <c r="S387" s="32"/>
      <c r="T387" s="33"/>
      <c r="U387" s="18" t="str">
        <f t="shared" si="36"/>
        <v/>
      </c>
      <c r="V387" s="28"/>
      <c r="W387" s="51"/>
      <c r="X387" s="52"/>
      <c r="Y387" s="53"/>
      <c r="Z387" s="52"/>
      <c r="AA387" s="53"/>
      <c r="AB387" s="53"/>
      <c r="AC387" s="52"/>
      <c r="AD387" s="53"/>
      <c r="AE387" s="53"/>
      <c r="AF387" s="52"/>
      <c r="AG387" s="53"/>
      <c r="AH387" s="52"/>
      <c r="AI387" s="53"/>
      <c r="AJ387" s="53"/>
      <c r="AK387" s="54"/>
      <c r="AL387" s="52"/>
      <c r="AM387" s="52"/>
      <c r="AN387" s="52"/>
      <c r="AO387" s="52"/>
      <c r="AP387" s="52"/>
      <c r="AQ387" s="55"/>
      <c r="AR387" s="52"/>
      <c r="AS387" s="52"/>
      <c r="AT387" s="52"/>
      <c r="AU387" s="52"/>
      <c r="AV387" s="52"/>
      <c r="AW387" s="56"/>
      <c r="AX387" s="52"/>
      <c r="AY387" s="52"/>
      <c r="AZ387" s="52"/>
      <c r="BA387" s="52"/>
      <c r="BB387" s="52"/>
      <c r="BC387" s="25" t="str">
        <f t="shared" si="37"/>
        <v/>
      </c>
      <c r="BD387" s="25" t="str">
        <f t="shared" si="38"/>
        <v/>
      </c>
      <c r="BE387" s="25" t="str">
        <f t="shared" si="39"/>
        <v/>
      </c>
      <c r="BF387" s="25" t="str">
        <f>IF($U387="","",IFERROR(INDEX(Referències!$F$5:$F$9,MATCH(IF(I387="",$U387,IFERROR(INDEX(Referències!$D$5:$D$9,SUMPRODUCT(MAX((($I$5:$I$504=I387)*($I$5:$I$504&lt;&gt;""))*(IFERROR(MATCH($U$5:$U$504,Referències!$D$5:$D$9,0),0))))),$U387)),Referències!$D$5:$D$9,0)),""))</f>
        <v/>
      </c>
      <c r="BG387" s="25" t="str">
        <f>IF($U387="","",IFERROR(INDEX(Referències!$G$5:$G$9,MATCH(IF(I387="",$U387,IFERROR(INDEX(Referències!$D$5:$D$9,SUMPRODUCT(MAX((($I$5:$I$504=I387)*($I$5:$I$504&lt;&gt;""))*(IFERROR(MATCH($U$5:$U$504,Referències!$D$5:$D$9,0),0))))),$U387)),Referències!$D$5:$D$9,0)),""))</f>
        <v/>
      </c>
      <c r="BH387" s="25" t="str">
        <f>IF($U387="","",IFERROR(INDEX(Referències!$H$5:$H$9,MATCH(IF(I387="",$U387,IFERROR(INDEX(Referències!$D$5:$D$9,SUMPRODUCT(MAX((($I$5:$I$504=I387)*($I$5:$I$504&lt;&gt;""))*(IFERROR(MATCH($U$5:$U$504,Referències!$D$5:$D$9,0),0))))),$U387)),Referències!$D$5:$D$9,0)),""))</f>
        <v/>
      </c>
      <c r="BI387" s="18" t="str">
        <f t="shared" si="40"/>
        <v/>
      </c>
      <c r="BJ387" s="26" t="str">
        <f t="shared" si="41"/>
        <v/>
      </c>
      <c r="BK387" s="52"/>
      <c r="BL387" s="27"/>
    </row>
    <row r="388" spans="1:64" x14ac:dyDescent="0.25">
      <c r="A388" s="27"/>
      <c r="B388" s="27"/>
      <c r="C388" s="27"/>
      <c r="D388" s="27"/>
      <c r="E388" s="53"/>
      <c r="F388" s="28"/>
      <c r="G388" s="27"/>
      <c r="H388" s="52"/>
      <c r="I388" s="28"/>
      <c r="J388" s="27"/>
      <c r="K388" s="28"/>
      <c r="L388" s="28"/>
      <c r="M388" s="28"/>
      <c r="N388" s="52"/>
      <c r="O388" s="18" t="str">
        <f t="shared" si="35"/>
        <v/>
      </c>
      <c r="P388" s="29"/>
      <c r="Q388" s="30"/>
      <c r="R388" s="31"/>
      <c r="S388" s="32"/>
      <c r="T388" s="33"/>
      <c r="U388" s="18" t="str">
        <f t="shared" si="36"/>
        <v/>
      </c>
      <c r="V388" s="28"/>
      <c r="W388" s="51"/>
      <c r="X388" s="52"/>
      <c r="Y388" s="53"/>
      <c r="Z388" s="52"/>
      <c r="AA388" s="53"/>
      <c r="AB388" s="53"/>
      <c r="AC388" s="52"/>
      <c r="AD388" s="53"/>
      <c r="AE388" s="53"/>
      <c r="AF388" s="52"/>
      <c r="AG388" s="53"/>
      <c r="AH388" s="52"/>
      <c r="AI388" s="53"/>
      <c r="AJ388" s="53"/>
      <c r="AK388" s="54"/>
      <c r="AL388" s="52"/>
      <c r="AM388" s="52"/>
      <c r="AN388" s="52"/>
      <c r="AO388" s="52"/>
      <c r="AP388" s="52"/>
      <c r="AQ388" s="55"/>
      <c r="AR388" s="52"/>
      <c r="AS388" s="52"/>
      <c r="AT388" s="52"/>
      <c r="AU388" s="52"/>
      <c r="AV388" s="52"/>
      <c r="AW388" s="56"/>
      <c r="AX388" s="52"/>
      <c r="AY388" s="52"/>
      <c r="AZ388" s="52"/>
      <c r="BA388" s="52"/>
      <c r="BB388" s="52"/>
      <c r="BC388" s="25" t="str">
        <f t="shared" si="37"/>
        <v/>
      </c>
      <c r="BD388" s="25" t="str">
        <f t="shared" si="38"/>
        <v/>
      </c>
      <c r="BE388" s="25" t="str">
        <f t="shared" si="39"/>
        <v/>
      </c>
      <c r="BF388" s="25" t="str">
        <f>IF($U388="","",IFERROR(INDEX(Referències!$F$5:$F$9,MATCH(IF(I388="",$U388,IFERROR(INDEX(Referències!$D$5:$D$9,SUMPRODUCT(MAX((($I$5:$I$504=I388)*($I$5:$I$504&lt;&gt;""))*(IFERROR(MATCH($U$5:$U$504,Referències!$D$5:$D$9,0),0))))),$U388)),Referències!$D$5:$D$9,0)),""))</f>
        <v/>
      </c>
      <c r="BG388" s="25" t="str">
        <f>IF($U388="","",IFERROR(INDEX(Referències!$G$5:$G$9,MATCH(IF(I388="",$U388,IFERROR(INDEX(Referències!$D$5:$D$9,SUMPRODUCT(MAX((($I$5:$I$504=I388)*($I$5:$I$504&lt;&gt;""))*(IFERROR(MATCH($U$5:$U$504,Referències!$D$5:$D$9,0),0))))),$U388)),Referències!$D$5:$D$9,0)),""))</f>
        <v/>
      </c>
      <c r="BH388" s="25" t="str">
        <f>IF($U388="","",IFERROR(INDEX(Referències!$H$5:$H$9,MATCH(IF(I388="",$U388,IFERROR(INDEX(Referències!$D$5:$D$9,SUMPRODUCT(MAX((($I$5:$I$504=I388)*($I$5:$I$504&lt;&gt;""))*(IFERROR(MATCH($U$5:$U$504,Referències!$D$5:$D$9,0),0))))),$U388)),Referències!$D$5:$D$9,0)),""))</f>
        <v/>
      </c>
      <c r="BI388" s="18" t="str">
        <f t="shared" si="40"/>
        <v/>
      </c>
      <c r="BJ388" s="26" t="str">
        <f t="shared" si="41"/>
        <v/>
      </c>
      <c r="BK388" s="52"/>
      <c r="BL388" s="27"/>
    </row>
    <row r="389" spans="1:64" x14ac:dyDescent="0.25">
      <c r="A389" s="27"/>
      <c r="B389" s="27"/>
      <c r="C389" s="27"/>
      <c r="D389" s="27"/>
      <c r="E389" s="53"/>
      <c r="F389" s="28"/>
      <c r="G389" s="27"/>
      <c r="H389" s="52"/>
      <c r="I389" s="28"/>
      <c r="J389" s="27"/>
      <c r="K389" s="28"/>
      <c r="L389" s="28"/>
      <c r="M389" s="28"/>
      <c r="N389" s="52"/>
      <c r="O389" s="18" t="str">
        <f t="shared" ref="O389:O452" si="42">IF(OR(A389="",G389="",I389=""),"","PR-"&amp;IF(A389="","",UPPER(LEFT(TRIM(MID(SUBSTITUTE(TRIM(A389)," ",REPT(" ",100)),(1-1)*100+1,100)),1)&amp;LEFT(TRIM(MID(SUBSTITUTE(TRIM(A389)," ",REPT(" ",100)),(MAX(1,(LEN(TRIM(A389))-LEN(SUBSTITUTE(TRIM(A389)," ",""))+1)-1)-1)*100+1,100)),1)&amp;LEFT(TRIM(MID(SUBSTITUTE(TRIM(A389)," ",REPT(" ",100)),((LEN(TRIM(A389))-LEN(SUBSTITUTE(TRIM(A389)," ",""))+1)-1)*100+1,100)),1)))&amp;"-"&amp;IF(G389="","",UPPER(IF(ISNUMBER(SEARCH(" SAT "," "&amp;TRIM(G389)&amp;" ")),LEFT(TRIM(MID(SUBSTITUTE(TRIM(G389)," ",REPT(" ",100)),(1-1)*100+1,100)),1)&amp;LEFT(TRIM(MID(SUBSTITUTE(TRIM(G389)," ",REPT(" ",100)),(MIN(2,(LEN(TRIM(G389))-LEN(SUBSTITUTE(TRIM(G389)," ",""))+1))-1)*100+1,100)),1)&amp;"0",IF(ISNUMBER(SEARCH(" SL "," "&amp;TRIM(G389)&amp;" ")),LEFT(TRIM(MID(SUBSTITUTE(TRIM(G389)," ",REPT(" ",100)),(1-1)*100+1,100)),1)&amp;LEFT(TRIM(MID(SUBSTITUTE(TRIM(G389)," ",REPT(" ",100)),(MIN(2,(LEN(TRIM(G389))-LEN(SUBSTITUTE(TRIM(G389)," ",""))+1))-1)*100+1,100)),1)&amp;"1",LEFT(TRIM(MID(SUBSTITUTE(TRIM(G389)," ",REPT(" ",100)),(1-1)*100+1,100)),1)&amp;LEFT(TRIM(MID(SUBSTITUTE(TRIM(G389)," ",REPT(" ",100)),(MAX(1,(LEN(TRIM(G389))-LEN(SUBSTITUTE(TRIM(G389)," ",""))+1)-1)-1)*100+1,100)),1)&amp;LEFT(TRIM(MID(SUBSTITUTE(TRIM(G389)," ",REPT(" ",100)),((LEN(TRIM(G389))-LEN(SUBSTITUTE(TRIM(G389)," ",""))+1)-1)*100+1,100)),1)))))&amp;"-"&amp;I389&amp;IF(N389="","","-"&amp;N389))</f>
        <v/>
      </c>
      <c r="P389" s="29"/>
      <c r="Q389" s="30"/>
      <c r="R389" s="31"/>
      <c r="S389" s="32"/>
      <c r="T389" s="33"/>
      <c r="U389" s="18" t="str">
        <f t="shared" ref="U389:U452" si="43">IF(S389="","",IF(S389&lt;190,"NP",IF(S389&lt;=450,"B1",IF(S389&lt;=1000,"B2",IF(S389&lt;=5000,"Mitjà","Alt")))))</f>
        <v/>
      </c>
      <c r="V389" s="28"/>
      <c r="W389" s="51"/>
      <c r="X389" s="52"/>
      <c r="Y389" s="53"/>
      <c r="Z389" s="52"/>
      <c r="AA389" s="53"/>
      <c r="AB389" s="53"/>
      <c r="AC389" s="52"/>
      <c r="AD389" s="53"/>
      <c r="AE389" s="53"/>
      <c r="AF389" s="52"/>
      <c r="AG389" s="53"/>
      <c r="AH389" s="52"/>
      <c r="AI389" s="53"/>
      <c r="AJ389" s="53"/>
      <c r="AK389" s="54"/>
      <c r="AL389" s="52"/>
      <c r="AM389" s="52"/>
      <c r="AN389" s="52"/>
      <c r="AO389" s="52"/>
      <c r="AP389" s="52"/>
      <c r="AQ389" s="55"/>
      <c r="AR389" s="52"/>
      <c r="AS389" s="52"/>
      <c r="AT389" s="52"/>
      <c r="AU389" s="52"/>
      <c r="AV389" s="52"/>
      <c r="AW389" s="56"/>
      <c r="AX389" s="52"/>
      <c r="AY389" s="52"/>
      <c r="AZ389" s="52"/>
      <c r="BA389" s="52"/>
      <c r="BB389" s="52"/>
      <c r="BC389" s="25" t="str">
        <f t="shared" ref="BC389:BC452" si="44">IF(O389="","",IF(W389="Sí",1,0)+IF(AK389="Sí",1,0)+IF(AQ389="Sí",1,0)+IF(AW389="Sí",1,0))</f>
        <v/>
      </c>
      <c r="BD389" s="25" t="str">
        <f t="shared" ref="BD389:BD452" si="45">IF(O389="","",IF(OR(Z389="",Z389="No"),0,1)+IF(OR(AM389="",AM389="No"),0,1)+IF(OR(AS389="",AS389="No"),0,1)+IF(OR(AY389="",AY389="No"),0,1))</f>
        <v/>
      </c>
      <c r="BE389" s="25" t="str">
        <f t="shared" ref="BE389:BE452" si="46">IF(O389="","",IF(AH389="Sí",1,0)+IF(AP389="Sí",1,0)+IF(AV389="Sí",1,0)+IF(BB389="Sí",1,0))</f>
        <v/>
      </c>
      <c r="BF389" s="25" t="str">
        <f>IF($U389="","",IFERROR(INDEX(Referències!$F$5:$F$9,MATCH(IF(I389="",$U389,IFERROR(INDEX(Referències!$D$5:$D$9,SUMPRODUCT(MAX((($I$5:$I$504=I389)*($I$5:$I$504&lt;&gt;""))*(IFERROR(MATCH($U$5:$U$504,Referències!$D$5:$D$9,0),0))))),$U389)),Referències!$D$5:$D$9,0)),""))</f>
        <v/>
      </c>
      <c r="BG389" s="25" t="str">
        <f>IF($U389="","",IFERROR(INDEX(Referències!$G$5:$G$9,MATCH(IF(I389="",$U389,IFERROR(INDEX(Referències!$D$5:$D$9,SUMPRODUCT(MAX((($I$5:$I$504=I389)*($I$5:$I$504&lt;&gt;""))*(IFERROR(MATCH($U$5:$U$504,Referències!$D$5:$D$9,0),0))))),$U389)),Referències!$D$5:$D$9,0)),""))</f>
        <v/>
      </c>
      <c r="BH389" s="25" t="str">
        <f>IF($U389="","",IFERROR(INDEX(Referències!$H$5:$H$9,MATCH(IF(I389="",$U389,IFERROR(INDEX(Referències!$D$5:$D$9,SUMPRODUCT(MAX((($I$5:$I$504=I389)*($I$5:$I$504&lt;&gt;""))*(IFERROR(MATCH($U$5:$U$504,Referències!$D$5:$D$9,0),0))))),$U389)),Referències!$D$5:$D$9,0)),""))</f>
        <v/>
      </c>
      <c r="BI389" s="18" t="str">
        <f t="shared" ref="BI389:BI452" si="47">IF(O389="","",IF($U389="","Falta anàlisi",IF($U389="NP","NO ENTRA AL PLA",IF(AND(BC389&lt;=BF389,BD389&gt;=BG389,BE389&gt;=BH389),"COMPLEIX","NO COMPLEIX"))))</f>
        <v/>
      </c>
      <c r="BJ389" s="26" t="str">
        <f t="shared" ref="BJ389:BJ452" si="48">IF(OR(O389="",$U389=""),"",IF($U389="NP",IF(COUNTA(W389:BB389)=0,"Nivell NP (&lt; 190 ous/100 g): per sota del llindar de dany econòmic. El recinte no entra al pla i no escau declarar rotació.","Nivell NP: el recinte no entra al pla. Esborri la declaració dels 4 anys."),IF(BI389="COMPLEIX","",TRIM(IF(BC389&gt;BF389,"Excedeix els anys amb patata permesos. ","")&amp;IF(BD389&lt;BG389,"Falten cicles de cultiu parany. ","")&amp;IF(BE389&lt;BH389,"Falten anys d'efecte tèrmic estival. ","")))))</f>
        <v/>
      </c>
      <c r="BK389" s="52"/>
      <c r="BL389" s="27"/>
    </row>
    <row r="390" spans="1:64" x14ac:dyDescent="0.25">
      <c r="A390" s="27"/>
      <c r="B390" s="27"/>
      <c r="C390" s="27"/>
      <c r="D390" s="27"/>
      <c r="E390" s="53"/>
      <c r="F390" s="28"/>
      <c r="G390" s="27"/>
      <c r="H390" s="52"/>
      <c r="I390" s="28"/>
      <c r="J390" s="27"/>
      <c r="K390" s="28"/>
      <c r="L390" s="28"/>
      <c r="M390" s="28"/>
      <c r="N390" s="52"/>
      <c r="O390" s="18" t="str">
        <f t="shared" si="42"/>
        <v/>
      </c>
      <c r="P390" s="29"/>
      <c r="Q390" s="30"/>
      <c r="R390" s="31"/>
      <c r="S390" s="32"/>
      <c r="T390" s="33"/>
      <c r="U390" s="18" t="str">
        <f t="shared" si="43"/>
        <v/>
      </c>
      <c r="V390" s="28"/>
      <c r="W390" s="51"/>
      <c r="X390" s="52"/>
      <c r="Y390" s="53"/>
      <c r="Z390" s="52"/>
      <c r="AA390" s="53"/>
      <c r="AB390" s="53"/>
      <c r="AC390" s="52"/>
      <c r="AD390" s="53"/>
      <c r="AE390" s="53"/>
      <c r="AF390" s="52"/>
      <c r="AG390" s="53"/>
      <c r="AH390" s="52"/>
      <c r="AI390" s="53"/>
      <c r="AJ390" s="53"/>
      <c r="AK390" s="54"/>
      <c r="AL390" s="52"/>
      <c r="AM390" s="52"/>
      <c r="AN390" s="52"/>
      <c r="AO390" s="52"/>
      <c r="AP390" s="52"/>
      <c r="AQ390" s="55"/>
      <c r="AR390" s="52"/>
      <c r="AS390" s="52"/>
      <c r="AT390" s="52"/>
      <c r="AU390" s="52"/>
      <c r="AV390" s="52"/>
      <c r="AW390" s="56"/>
      <c r="AX390" s="52"/>
      <c r="AY390" s="52"/>
      <c r="AZ390" s="52"/>
      <c r="BA390" s="52"/>
      <c r="BB390" s="52"/>
      <c r="BC390" s="25" t="str">
        <f t="shared" si="44"/>
        <v/>
      </c>
      <c r="BD390" s="25" t="str">
        <f t="shared" si="45"/>
        <v/>
      </c>
      <c r="BE390" s="25" t="str">
        <f t="shared" si="46"/>
        <v/>
      </c>
      <c r="BF390" s="25" t="str">
        <f>IF($U390="","",IFERROR(INDEX(Referències!$F$5:$F$9,MATCH(IF(I390="",$U390,IFERROR(INDEX(Referències!$D$5:$D$9,SUMPRODUCT(MAX((($I$5:$I$504=I390)*($I$5:$I$504&lt;&gt;""))*(IFERROR(MATCH($U$5:$U$504,Referències!$D$5:$D$9,0),0))))),$U390)),Referències!$D$5:$D$9,0)),""))</f>
        <v/>
      </c>
      <c r="BG390" s="25" t="str">
        <f>IF($U390="","",IFERROR(INDEX(Referències!$G$5:$G$9,MATCH(IF(I390="",$U390,IFERROR(INDEX(Referències!$D$5:$D$9,SUMPRODUCT(MAX((($I$5:$I$504=I390)*($I$5:$I$504&lt;&gt;""))*(IFERROR(MATCH($U$5:$U$504,Referències!$D$5:$D$9,0),0))))),$U390)),Referències!$D$5:$D$9,0)),""))</f>
        <v/>
      </c>
      <c r="BH390" s="25" t="str">
        <f>IF($U390="","",IFERROR(INDEX(Referències!$H$5:$H$9,MATCH(IF(I390="",$U390,IFERROR(INDEX(Referències!$D$5:$D$9,SUMPRODUCT(MAX((($I$5:$I$504=I390)*($I$5:$I$504&lt;&gt;""))*(IFERROR(MATCH($U$5:$U$504,Referències!$D$5:$D$9,0),0))))),$U390)),Referències!$D$5:$D$9,0)),""))</f>
        <v/>
      </c>
      <c r="BI390" s="18" t="str">
        <f t="shared" si="47"/>
        <v/>
      </c>
      <c r="BJ390" s="26" t="str">
        <f t="shared" si="48"/>
        <v/>
      </c>
      <c r="BK390" s="52"/>
      <c r="BL390" s="27"/>
    </row>
    <row r="391" spans="1:64" x14ac:dyDescent="0.25">
      <c r="A391" s="27"/>
      <c r="B391" s="27"/>
      <c r="C391" s="27"/>
      <c r="D391" s="27"/>
      <c r="E391" s="53"/>
      <c r="F391" s="28"/>
      <c r="G391" s="27"/>
      <c r="H391" s="52"/>
      <c r="I391" s="28"/>
      <c r="J391" s="27"/>
      <c r="K391" s="28"/>
      <c r="L391" s="28"/>
      <c r="M391" s="28"/>
      <c r="N391" s="52"/>
      <c r="O391" s="18" t="str">
        <f t="shared" si="42"/>
        <v/>
      </c>
      <c r="P391" s="29"/>
      <c r="Q391" s="30"/>
      <c r="R391" s="31"/>
      <c r="S391" s="32"/>
      <c r="T391" s="33"/>
      <c r="U391" s="18" t="str">
        <f t="shared" si="43"/>
        <v/>
      </c>
      <c r="V391" s="28"/>
      <c r="W391" s="51"/>
      <c r="X391" s="52"/>
      <c r="Y391" s="53"/>
      <c r="Z391" s="52"/>
      <c r="AA391" s="53"/>
      <c r="AB391" s="53"/>
      <c r="AC391" s="52"/>
      <c r="AD391" s="53"/>
      <c r="AE391" s="53"/>
      <c r="AF391" s="52"/>
      <c r="AG391" s="53"/>
      <c r="AH391" s="52"/>
      <c r="AI391" s="53"/>
      <c r="AJ391" s="53"/>
      <c r="AK391" s="54"/>
      <c r="AL391" s="52"/>
      <c r="AM391" s="52"/>
      <c r="AN391" s="52"/>
      <c r="AO391" s="52"/>
      <c r="AP391" s="52"/>
      <c r="AQ391" s="55"/>
      <c r="AR391" s="52"/>
      <c r="AS391" s="52"/>
      <c r="AT391" s="52"/>
      <c r="AU391" s="52"/>
      <c r="AV391" s="52"/>
      <c r="AW391" s="56"/>
      <c r="AX391" s="52"/>
      <c r="AY391" s="52"/>
      <c r="AZ391" s="52"/>
      <c r="BA391" s="52"/>
      <c r="BB391" s="52"/>
      <c r="BC391" s="25" t="str">
        <f t="shared" si="44"/>
        <v/>
      </c>
      <c r="BD391" s="25" t="str">
        <f t="shared" si="45"/>
        <v/>
      </c>
      <c r="BE391" s="25" t="str">
        <f t="shared" si="46"/>
        <v/>
      </c>
      <c r="BF391" s="25" t="str">
        <f>IF($U391="","",IFERROR(INDEX(Referències!$F$5:$F$9,MATCH(IF(I391="",$U391,IFERROR(INDEX(Referències!$D$5:$D$9,SUMPRODUCT(MAX((($I$5:$I$504=I391)*($I$5:$I$504&lt;&gt;""))*(IFERROR(MATCH($U$5:$U$504,Referències!$D$5:$D$9,0),0))))),$U391)),Referències!$D$5:$D$9,0)),""))</f>
        <v/>
      </c>
      <c r="BG391" s="25" t="str">
        <f>IF($U391="","",IFERROR(INDEX(Referències!$G$5:$G$9,MATCH(IF(I391="",$U391,IFERROR(INDEX(Referències!$D$5:$D$9,SUMPRODUCT(MAX((($I$5:$I$504=I391)*($I$5:$I$504&lt;&gt;""))*(IFERROR(MATCH($U$5:$U$504,Referències!$D$5:$D$9,0),0))))),$U391)),Referències!$D$5:$D$9,0)),""))</f>
        <v/>
      </c>
      <c r="BH391" s="25" t="str">
        <f>IF($U391="","",IFERROR(INDEX(Referències!$H$5:$H$9,MATCH(IF(I391="",$U391,IFERROR(INDEX(Referències!$D$5:$D$9,SUMPRODUCT(MAX((($I$5:$I$504=I391)*($I$5:$I$504&lt;&gt;""))*(IFERROR(MATCH($U$5:$U$504,Referències!$D$5:$D$9,0),0))))),$U391)),Referències!$D$5:$D$9,0)),""))</f>
        <v/>
      </c>
      <c r="BI391" s="18" t="str">
        <f t="shared" si="47"/>
        <v/>
      </c>
      <c r="BJ391" s="26" t="str">
        <f t="shared" si="48"/>
        <v/>
      </c>
      <c r="BK391" s="52"/>
      <c r="BL391" s="27"/>
    </row>
    <row r="392" spans="1:64" x14ac:dyDescent="0.25">
      <c r="A392" s="27"/>
      <c r="B392" s="27"/>
      <c r="C392" s="27"/>
      <c r="D392" s="27"/>
      <c r="E392" s="53"/>
      <c r="F392" s="28"/>
      <c r="G392" s="27"/>
      <c r="H392" s="52"/>
      <c r="I392" s="28"/>
      <c r="J392" s="27"/>
      <c r="K392" s="28"/>
      <c r="L392" s="28"/>
      <c r="M392" s="28"/>
      <c r="N392" s="52"/>
      <c r="O392" s="18" t="str">
        <f t="shared" si="42"/>
        <v/>
      </c>
      <c r="P392" s="29"/>
      <c r="Q392" s="30"/>
      <c r="R392" s="31"/>
      <c r="S392" s="32"/>
      <c r="T392" s="33"/>
      <c r="U392" s="18" t="str">
        <f t="shared" si="43"/>
        <v/>
      </c>
      <c r="V392" s="28"/>
      <c r="W392" s="51"/>
      <c r="X392" s="52"/>
      <c r="Y392" s="53"/>
      <c r="Z392" s="52"/>
      <c r="AA392" s="53"/>
      <c r="AB392" s="53"/>
      <c r="AC392" s="52"/>
      <c r="AD392" s="53"/>
      <c r="AE392" s="53"/>
      <c r="AF392" s="52"/>
      <c r="AG392" s="53"/>
      <c r="AH392" s="52"/>
      <c r="AI392" s="53"/>
      <c r="AJ392" s="53"/>
      <c r="AK392" s="54"/>
      <c r="AL392" s="52"/>
      <c r="AM392" s="52"/>
      <c r="AN392" s="52"/>
      <c r="AO392" s="52"/>
      <c r="AP392" s="52"/>
      <c r="AQ392" s="55"/>
      <c r="AR392" s="52"/>
      <c r="AS392" s="52"/>
      <c r="AT392" s="52"/>
      <c r="AU392" s="52"/>
      <c r="AV392" s="52"/>
      <c r="AW392" s="56"/>
      <c r="AX392" s="52"/>
      <c r="AY392" s="52"/>
      <c r="AZ392" s="52"/>
      <c r="BA392" s="52"/>
      <c r="BB392" s="52"/>
      <c r="BC392" s="25" t="str">
        <f t="shared" si="44"/>
        <v/>
      </c>
      <c r="BD392" s="25" t="str">
        <f t="shared" si="45"/>
        <v/>
      </c>
      <c r="BE392" s="25" t="str">
        <f t="shared" si="46"/>
        <v/>
      </c>
      <c r="BF392" s="25" t="str">
        <f>IF($U392="","",IFERROR(INDEX(Referències!$F$5:$F$9,MATCH(IF(I392="",$U392,IFERROR(INDEX(Referències!$D$5:$D$9,SUMPRODUCT(MAX((($I$5:$I$504=I392)*($I$5:$I$504&lt;&gt;""))*(IFERROR(MATCH($U$5:$U$504,Referències!$D$5:$D$9,0),0))))),$U392)),Referències!$D$5:$D$9,0)),""))</f>
        <v/>
      </c>
      <c r="BG392" s="25" t="str">
        <f>IF($U392="","",IFERROR(INDEX(Referències!$G$5:$G$9,MATCH(IF(I392="",$U392,IFERROR(INDEX(Referències!$D$5:$D$9,SUMPRODUCT(MAX((($I$5:$I$504=I392)*($I$5:$I$504&lt;&gt;""))*(IFERROR(MATCH($U$5:$U$504,Referències!$D$5:$D$9,0),0))))),$U392)),Referències!$D$5:$D$9,0)),""))</f>
        <v/>
      </c>
      <c r="BH392" s="25" t="str">
        <f>IF($U392="","",IFERROR(INDEX(Referències!$H$5:$H$9,MATCH(IF(I392="",$U392,IFERROR(INDEX(Referències!$D$5:$D$9,SUMPRODUCT(MAX((($I$5:$I$504=I392)*($I$5:$I$504&lt;&gt;""))*(IFERROR(MATCH($U$5:$U$504,Referències!$D$5:$D$9,0),0))))),$U392)),Referències!$D$5:$D$9,0)),""))</f>
        <v/>
      </c>
      <c r="BI392" s="18" t="str">
        <f t="shared" si="47"/>
        <v/>
      </c>
      <c r="BJ392" s="26" t="str">
        <f t="shared" si="48"/>
        <v/>
      </c>
      <c r="BK392" s="52"/>
      <c r="BL392" s="27"/>
    </row>
    <row r="393" spans="1:64" x14ac:dyDescent="0.25">
      <c r="A393" s="27"/>
      <c r="B393" s="27"/>
      <c r="C393" s="27"/>
      <c r="D393" s="27"/>
      <c r="E393" s="53"/>
      <c r="F393" s="28"/>
      <c r="G393" s="27"/>
      <c r="H393" s="52"/>
      <c r="I393" s="28"/>
      <c r="J393" s="27"/>
      <c r="K393" s="28"/>
      <c r="L393" s="28"/>
      <c r="M393" s="28"/>
      <c r="N393" s="52"/>
      <c r="O393" s="18" t="str">
        <f t="shared" si="42"/>
        <v/>
      </c>
      <c r="P393" s="29"/>
      <c r="Q393" s="30"/>
      <c r="R393" s="31"/>
      <c r="S393" s="32"/>
      <c r="T393" s="33"/>
      <c r="U393" s="18" t="str">
        <f t="shared" si="43"/>
        <v/>
      </c>
      <c r="V393" s="28"/>
      <c r="W393" s="51"/>
      <c r="X393" s="52"/>
      <c r="Y393" s="53"/>
      <c r="Z393" s="52"/>
      <c r="AA393" s="53"/>
      <c r="AB393" s="53"/>
      <c r="AC393" s="52"/>
      <c r="AD393" s="53"/>
      <c r="AE393" s="53"/>
      <c r="AF393" s="52"/>
      <c r="AG393" s="53"/>
      <c r="AH393" s="52"/>
      <c r="AI393" s="53"/>
      <c r="AJ393" s="53"/>
      <c r="AK393" s="54"/>
      <c r="AL393" s="52"/>
      <c r="AM393" s="52"/>
      <c r="AN393" s="52"/>
      <c r="AO393" s="52"/>
      <c r="AP393" s="52"/>
      <c r="AQ393" s="55"/>
      <c r="AR393" s="52"/>
      <c r="AS393" s="52"/>
      <c r="AT393" s="52"/>
      <c r="AU393" s="52"/>
      <c r="AV393" s="52"/>
      <c r="AW393" s="56"/>
      <c r="AX393" s="52"/>
      <c r="AY393" s="52"/>
      <c r="AZ393" s="52"/>
      <c r="BA393" s="52"/>
      <c r="BB393" s="52"/>
      <c r="BC393" s="25" t="str">
        <f t="shared" si="44"/>
        <v/>
      </c>
      <c r="BD393" s="25" t="str">
        <f t="shared" si="45"/>
        <v/>
      </c>
      <c r="BE393" s="25" t="str">
        <f t="shared" si="46"/>
        <v/>
      </c>
      <c r="BF393" s="25" t="str">
        <f>IF($U393="","",IFERROR(INDEX(Referències!$F$5:$F$9,MATCH(IF(I393="",$U393,IFERROR(INDEX(Referències!$D$5:$D$9,SUMPRODUCT(MAX((($I$5:$I$504=I393)*($I$5:$I$504&lt;&gt;""))*(IFERROR(MATCH($U$5:$U$504,Referències!$D$5:$D$9,0),0))))),$U393)),Referències!$D$5:$D$9,0)),""))</f>
        <v/>
      </c>
      <c r="BG393" s="25" t="str">
        <f>IF($U393="","",IFERROR(INDEX(Referències!$G$5:$G$9,MATCH(IF(I393="",$U393,IFERROR(INDEX(Referències!$D$5:$D$9,SUMPRODUCT(MAX((($I$5:$I$504=I393)*($I$5:$I$504&lt;&gt;""))*(IFERROR(MATCH($U$5:$U$504,Referències!$D$5:$D$9,0),0))))),$U393)),Referències!$D$5:$D$9,0)),""))</f>
        <v/>
      </c>
      <c r="BH393" s="25" t="str">
        <f>IF($U393="","",IFERROR(INDEX(Referències!$H$5:$H$9,MATCH(IF(I393="",$U393,IFERROR(INDEX(Referències!$D$5:$D$9,SUMPRODUCT(MAX((($I$5:$I$504=I393)*($I$5:$I$504&lt;&gt;""))*(IFERROR(MATCH($U$5:$U$504,Referències!$D$5:$D$9,0),0))))),$U393)),Referències!$D$5:$D$9,0)),""))</f>
        <v/>
      </c>
      <c r="BI393" s="18" t="str">
        <f t="shared" si="47"/>
        <v/>
      </c>
      <c r="BJ393" s="26" t="str">
        <f t="shared" si="48"/>
        <v/>
      </c>
      <c r="BK393" s="52"/>
      <c r="BL393" s="27"/>
    </row>
    <row r="394" spans="1:64" x14ac:dyDescent="0.25">
      <c r="A394" s="27"/>
      <c r="B394" s="27"/>
      <c r="C394" s="27"/>
      <c r="D394" s="27"/>
      <c r="E394" s="53"/>
      <c r="F394" s="28"/>
      <c r="G394" s="27"/>
      <c r="H394" s="52"/>
      <c r="I394" s="28"/>
      <c r="J394" s="27"/>
      <c r="K394" s="28"/>
      <c r="L394" s="28"/>
      <c r="M394" s="28"/>
      <c r="N394" s="52"/>
      <c r="O394" s="18" t="str">
        <f t="shared" si="42"/>
        <v/>
      </c>
      <c r="P394" s="29"/>
      <c r="Q394" s="30"/>
      <c r="R394" s="31"/>
      <c r="S394" s="32"/>
      <c r="T394" s="33"/>
      <c r="U394" s="18" t="str">
        <f t="shared" si="43"/>
        <v/>
      </c>
      <c r="V394" s="28"/>
      <c r="W394" s="51"/>
      <c r="X394" s="52"/>
      <c r="Y394" s="53"/>
      <c r="Z394" s="52"/>
      <c r="AA394" s="53"/>
      <c r="AB394" s="53"/>
      <c r="AC394" s="52"/>
      <c r="AD394" s="53"/>
      <c r="AE394" s="53"/>
      <c r="AF394" s="52"/>
      <c r="AG394" s="53"/>
      <c r="AH394" s="52"/>
      <c r="AI394" s="53"/>
      <c r="AJ394" s="53"/>
      <c r="AK394" s="54"/>
      <c r="AL394" s="52"/>
      <c r="AM394" s="52"/>
      <c r="AN394" s="52"/>
      <c r="AO394" s="52"/>
      <c r="AP394" s="52"/>
      <c r="AQ394" s="55"/>
      <c r="AR394" s="52"/>
      <c r="AS394" s="52"/>
      <c r="AT394" s="52"/>
      <c r="AU394" s="52"/>
      <c r="AV394" s="52"/>
      <c r="AW394" s="56"/>
      <c r="AX394" s="52"/>
      <c r="AY394" s="52"/>
      <c r="AZ394" s="52"/>
      <c r="BA394" s="52"/>
      <c r="BB394" s="52"/>
      <c r="BC394" s="25" t="str">
        <f t="shared" si="44"/>
        <v/>
      </c>
      <c r="BD394" s="25" t="str">
        <f t="shared" si="45"/>
        <v/>
      </c>
      <c r="BE394" s="25" t="str">
        <f t="shared" si="46"/>
        <v/>
      </c>
      <c r="BF394" s="25" t="str">
        <f>IF($U394="","",IFERROR(INDEX(Referències!$F$5:$F$9,MATCH(IF(I394="",$U394,IFERROR(INDEX(Referències!$D$5:$D$9,SUMPRODUCT(MAX((($I$5:$I$504=I394)*($I$5:$I$504&lt;&gt;""))*(IFERROR(MATCH($U$5:$U$504,Referències!$D$5:$D$9,0),0))))),$U394)),Referències!$D$5:$D$9,0)),""))</f>
        <v/>
      </c>
      <c r="BG394" s="25" t="str">
        <f>IF($U394="","",IFERROR(INDEX(Referències!$G$5:$G$9,MATCH(IF(I394="",$U394,IFERROR(INDEX(Referències!$D$5:$D$9,SUMPRODUCT(MAX((($I$5:$I$504=I394)*($I$5:$I$504&lt;&gt;""))*(IFERROR(MATCH($U$5:$U$504,Referències!$D$5:$D$9,0),0))))),$U394)),Referències!$D$5:$D$9,0)),""))</f>
        <v/>
      </c>
      <c r="BH394" s="25" t="str">
        <f>IF($U394="","",IFERROR(INDEX(Referències!$H$5:$H$9,MATCH(IF(I394="",$U394,IFERROR(INDEX(Referències!$D$5:$D$9,SUMPRODUCT(MAX((($I$5:$I$504=I394)*($I$5:$I$504&lt;&gt;""))*(IFERROR(MATCH($U$5:$U$504,Referències!$D$5:$D$9,0),0))))),$U394)),Referències!$D$5:$D$9,0)),""))</f>
        <v/>
      </c>
      <c r="BI394" s="18" t="str">
        <f t="shared" si="47"/>
        <v/>
      </c>
      <c r="BJ394" s="26" t="str">
        <f t="shared" si="48"/>
        <v/>
      </c>
      <c r="BK394" s="52"/>
      <c r="BL394" s="27"/>
    </row>
    <row r="395" spans="1:64" x14ac:dyDescent="0.25">
      <c r="A395" s="27"/>
      <c r="B395" s="27"/>
      <c r="C395" s="27"/>
      <c r="D395" s="27"/>
      <c r="E395" s="53"/>
      <c r="F395" s="28"/>
      <c r="G395" s="27"/>
      <c r="H395" s="52"/>
      <c r="I395" s="28"/>
      <c r="J395" s="27"/>
      <c r="K395" s="28"/>
      <c r="L395" s="28"/>
      <c r="M395" s="28"/>
      <c r="N395" s="52"/>
      <c r="O395" s="18" t="str">
        <f t="shared" si="42"/>
        <v/>
      </c>
      <c r="P395" s="29"/>
      <c r="Q395" s="30"/>
      <c r="R395" s="31"/>
      <c r="S395" s="32"/>
      <c r="T395" s="33"/>
      <c r="U395" s="18" t="str">
        <f t="shared" si="43"/>
        <v/>
      </c>
      <c r="V395" s="28"/>
      <c r="W395" s="51"/>
      <c r="X395" s="52"/>
      <c r="Y395" s="53"/>
      <c r="Z395" s="52"/>
      <c r="AA395" s="53"/>
      <c r="AB395" s="53"/>
      <c r="AC395" s="52"/>
      <c r="AD395" s="53"/>
      <c r="AE395" s="53"/>
      <c r="AF395" s="52"/>
      <c r="AG395" s="53"/>
      <c r="AH395" s="52"/>
      <c r="AI395" s="53"/>
      <c r="AJ395" s="53"/>
      <c r="AK395" s="54"/>
      <c r="AL395" s="52"/>
      <c r="AM395" s="52"/>
      <c r="AN395" s="52"/>
      <c r="AO395" s="52"/>
      <c r="AP395" s="52"/>
      <c r="AQ395" s="55"/>
      <c r="AR395" s="52"/>
      <c r="AS395" s="52"/>
      <c r="AT395" s="52"/>
      <c r="AU395" s="52"/>
      <c r="AV395" s="52"/>
      <c r="AW395" s="56"/>
      <c r="AX395" s="52"/>
      <c r="AY395" s="52"/>
      <c r="AZ395" s="52"/>
      <c r="BA395" s="52"/>
      <c r="BB395" s="52"/>
      <c r="BC395" s="25" t="str">
        <f t="shared" si="44"/>
        <v/>
      </c>
      <c r="BD395" s="25" t="str">
        <f t="shared" si="45"/>
        <v/>
      </c>
      <c r="BE395" s="25" t="str">
        <f t="shared" si="46"/>
        <v/>
      </c>
      <c r="BF395" s="25" t="str">
        <f>IF($U395="","",IFERROR(INDEX(Referències!$F$5:$F$9,MATCH(IF(I395="",$U395,IFERROR(INDEX(Referències!$D$5:$D$9,SUMPRODUCT(MAX((($I$5:$I$504=I395)*($I$5:$I$504&lt;&gt;""))*(IFERROR(MATCH($U$5:$U$504,Referències!$D$5:$D$9,0),0))))),$U395)),Referències!$D$5:$D$9,0)),""))</f>
        <v/>
      </c>
      <c r="BG395" s="25" t="str">
        <f>IF($U395="","",IFERROR(INDEX(Referències!$G$5:$G$9,MATCH(IF(I395="",$U395,IFERROR(INDEX(Referències!$D$5:$D$9,SUMPRODUCT(MAX((($I$5:$I$504=I395)*($I$5:$I$504&lt;&gt;""))*(IFERROR(MATCH($U$5:$U$504,Referències!$D$5:$D$9,0),0))))),$U395)),Referències!$D$5:$D$9,0)),""))</f>
        <v/>
      </c>
      <c r="BH395" s="25" t="str">
        <f>IF($U395="","",IFERROR(INDEX(Referències!$H$5:$H$9,MATCH(IF(I395="",$U395,IFERROR(INDEX(Referències!$D$5:$D$9,SUMPRODUCT(MAX((($I$5:$I$504=I395)*($I$5:$I$504&lt;&gt;""))*(IFERROR(MATCH($U$5:$U$504,Referències!$D$5:$D$9,0),0))))),$U395)),Referències!$D$5:$D$9,0)),""))</f>
        <v/>
      </c>
      <c r="BI395" s="18" t="str">
        <f t="shared" si="47"/>
        <v/>
      </c>
      <c r="BJ395" s="26" t="str">
        <f t="shared" si="48"/>
        <v/>
      </c>
      <c r="BK395" s="52"/>
      <c r="BL395" s="27"/>
    </row>
    <row r="396" spans="1:64" x14ac:dyDescent="0.25">
      <c r="A396" s="27"/>
      <c r="B396" s="27"/>
      <c r="C396" s="27"/>
      <c r="D396" s="27"/>
      <c r="E396" s="53"/>
      <c r="F396" s="28"/>
      <c r="G396" s="27"/>
      <c r="H396" s="52"/>
      <c r="I396" s="28"/>
      <c r="J396" s="27"/>
      <c r="K396" s="28"/>
      <c r="L396" s="28"/>
      <c r="M396" s="28"/>
      <c r="N396" s="52"/>
      <c r="O396" s="18" t="str">
        <f t="shared" si="42"/>
        <v/>
      </c>
      <c r="P396" s="29"/>
      <c r="Q396" s="30"/>
      <c r="R396" s="31"/>
      <c r="S396" s="32"/>
      <c r="T396" s="33"/>
      <c r="U396" s="18" t="str">
        <f t="shared" si="43"/>
        <v/>
      </c>
      <c r="V396" s="28"/>
      <c r="W396" s="51"/>
      <c r="X396" s="52"/>
      <c r="Y396" s="53"/>
      <c r="Z396" s="52"/>
      <c r="AA396" s="53"/>
      <c r="AB396" s="53"/>
      <c r="AC396" s="52"/>
      <c r="AD396" s="53"/>
      <c r="AE396" s="53"/>
      <c r="AF396" s="52"/>
      <c r="AG396" s="53"/>
      <c r="AH396" s="52"/>
      <c r="AI396" s="53"/>
      <c r="AJ396" s="53"/>
      <c r="AK396" s="54"/>
      <c r="AL396" s="52"/>
      <c r="AM396" s="52"/>
      <c r="AN396" s="52"/>
      <c r="AO396" s="52"/>
      <c r="AP396" s="52"/>
      <c r="AQ396" s="55"/>
      <c r="AR396" s="52"/>
      <c r="AS396" s="52"/>
      <c r="AT396" s="52"/>
      <c r="AU396" s="52"/>
      <c r="AV396" s="52"/>
      <c r="AW396" s="56"/>
      <c r="AX396" s="52"/>
      <c r="AY396" s="52"/>
      <c r="AZ396" s="52"/>
      <c r="BA396" s="52"/>
      <c r="BB396" s="52"/>
      <c r="BC396" s="25" t="str">
        <f t="shared" si="44"/>
        <v/>
      </c>
      <c r="BD396" s="25" t="str">
        <f t="shared" si="45"/>
        <v/>
      </c>
      <c r="BE396" s="25" t="str">
        <f t="shared" si="46"/>
        <v/>
      </c>
      <c r="BF396" s="25" t="str">
        <f>IF($U396="","",IFERROR(INDEX(Referències!$F$5:$F$9,MATCH(IF(I396="",$U396,IFERROR(INDEX(Referències!$D$5:$D$9,SUMPRODUCT(MAX((($I$5:$I$504=I396)*($I$5:$I$504&lt;&gt;""))*(IFERROR(MATCH($U$5:$U$504,Referències!$D$5:$D$9,0),0))))),$U396)),Referències!$D$5:$D$9,0)),""))</f>
        <v/>
      </c>
      <c r="BG396" s="25" t="str">
        <f>IF($U396="","",IFERROR(INDEX(Referències!$G$5:$G$9,MATCH(IF(I396="",$U396,IFERROR(INDEX(Referències!$D$5:$D$9,SUMPRODUCT(MAX((($I$5:$I$504=I396)*($I$5:$I$504&lt;&gt;""))*(IFERROR(MATCH($U$5:$U$504,Referències!$D$5:$D$9,0),0))))),$U396)),Referències!$D$5:$D$9,0)),""))</f>
        <v/>
      </c>
      <c r="BH396" s="25" t="str">
        <f>IF($U396="","",IFERROR(INDEX(Referències!$H$5:$H$9,MATCH(IF(I396="",$U396,IFERROR(INDEX(Referències!$D$5:$D$9,SUMPRODUCT(MAX((($I$5:$I$504=I396)*($I$5:$I$504&lt;&gt;""))*(IFERROR(MATCH($U$5:$U$504,Referències!$D$5:$D$9,0),0))))),$U396)),Referències!$D$5:$D$9,0)),""))</f>
        <v/>
      </c>
      <c r="BI396" s="18" t="str">
        <f t="shared" si="47"/>
        <v/>
      </c>
      <c r="BJ396" s="26" t="str">
        <f t="shared" si="48"/>
        <v/>
      </c>
      <c r="BK396" s="52"/>
      <c r="BL396" s="27"/>
    </row>
    <row r="397" spans="1:64" x14ac:dyDescent="0.25">
      <c r="A397" s="27"/>
      <c r="B397" s="27"/>
      <c r="C397" s="27"/>
      <c r="D397" s="27"/>
      <c r="E397" s="53"/>
      <c r="F397" s="28"/>
      <c r="G397" s="27"/>
      <c r="H397" s="52"/>
      <c r="I397" s="28"/>
      <c r="J397" s="27"/>
      <c r="K397" s="28"/>
      <c r="L397" s="28"/>
      <c r="M397" s="28"/>
      <c r="N397" s="52"/>
      <c r="O397" s="18" t="str">
        <f t="shared" si="42"/>
        <v/>
      </c>
      <c r="P397" s="29"/>
      <c r="Q397" s="30"/>
      <c r="R397" s="31"/>
      <c r="S397" s="32"/>
      <c r="T397" s="33"/>
      <c r="U397" s="18" t="str">
        <f t="shared" si="43"/>
        <v/>
      </c>
      <c r="V397" s="28"/>
      <c r="W397" s="51"/>
      <c r="X397" s="52"/>
      <c r="Y397" s="53"/>
      <c r="Z397" s="52"/>
      <c r="AA397" s="53"/>
      <c r="AB397" s="53"/>
      <c r="AC397" s="52"/>
      <c r="AD397" s="53"/>
      <c r="AE397" s="53"/>
      <c r="AF397" s="52"/>
      <c r="AG397" s="53"/>
      <c r="AH397" s="52"/>
      <c r="AI397" s="53"/>
      <c r="AJ397" s="53"/>
      <c r="AK397" s="54"/>
      <c r="AL397" s="52"/>
      <c r="AM397" s="52"/>
      <c r="AN397" s="52"/>
      <c r="AO397" s="52"/>
      <c r="AP397" s="52"/>
      <c r="AQ397" s="55"/>
      <c r="AR397" s="52"/>
      <c r="AS397" s="52"/>
      <c r="AT397" s="52"/>
      <c r="AU397" s="52"/>
      <c r="AV397" s="52"/>
      <c r="AW397" s="56"/>
      <c r="AX397" s="52"/>
      <c r="AY397" s="52"/>
      <c r="AZ397" s="52"/>
      <c r="BA397" s="52"/>
      <c r="BB397" s="52"/>
      <c r="BC397" s="25" t="str">
        <f t="shared" si="44"/>
        <v/>
      </c>
      <c r="BD397" s="25" t="str">
        <f t="shared" si="45"/>
        <v/>
      </c>
      <c r="BE397" s="25" t="str">
        <f t="shared" si="46"/>
        <v/>
      </c>
      <c r="BF397" s="25" t="str">
        <f>IF($U397="","",IFERROR(INDEX(Referències!$F$5:$F$9,MATCH(IF(I397="",$U397,IFERROR(INDEX(Referències!$D$5:$D$9,SUMPRODUCT(MAX((($I$5:$I$504=I397)*($I$5:$I$504&lt;&gt;""))*(IFERROR(MATCH($U$5:$U$504,Referències!$D$5:$D$9,0),0))))),$U397)),Referències!$D$5:$D$9,0)),""))</f>
        <v/>
      </c>
      <c r="BG397" s="25" t="str">
        <f>IF($U397="","",IFERROR(INDEX(Referències!$G$5:$G$9,MATCH(IF(I397="",$U397,IFERROR(INDEX(Referències!$D$5:$D$9,SUMPRODUCT(MAX((($I$5:$I$504=I397)*($I$5:$I$504&lt;&gt;""))*(IFERROR(MATCH($U$5:$U$504,Referències!$D$5:$D$9,0),0))))),$U397)),Referències!$D$5:$D$9,0)),""))</f>
        <v/>
      </c>
      <c r="BH397" s="25" t="str">
        <f>IF($U397="","",IFERROR(INDEX(Referències!$H$5:$H$9,MATCH(IF(I397="",$U397,IFERROR(INDEX(Referències!$D$5:$D$9,SUMPRODUCT(MAX((($I$5:$I$504=I397)*($I$5:$I$504&lt;&gt;""))*(IFERROR(MATCH($U$5:$U$504,Referències!$D$5:$D$9,0),0))))),$U397)),Referències!$D$5:$D$9,0)),""))</f>
        <v/>
      </c>
      <c r="BI397" s="18" t="str">
        <f t="shared" si="47"/>
        <v/>
      </c>
      <c r="BJ397" s="26" t="str">
        <f t="shared" si="48"/>
        <v/>
      </c>
      <c r="BK397" s="52"/>
      <c r="BL397" s="27"/>
    </row>
    <row r="398" spans="1:64" x14ac:dyDescent="0.25">
      <c r="A398" s="27"/>
      <c r="B398" s="27"/>
      <c r="C398" s="27"/>
      <c r="D398" s="27"/>
      <c r="E398" s="53"/>
      <c r="F398" s="28"/>
      <c r="G398" s="27"/>
      <c r="H398" s="52"/>
      <c r="I398" s="28"/>
      <c r="J398" s="27"/>
      <c r="K398" s="28"/>
      <c r="L398" s="28"/>
      <c r="M398" s="28"/>
      <c r="N398" s="52"/>
      <c r="O398" s="18" t="str">
        <f t="shared" si="42"/>
        <v/>
      </c>
      <c r="P398" s="29"/>
      <c r="Q398" s="30"/>
      <c r="R398" s="31"/>
      <c r="S398" s="32"/>
      <c r="T398" s="33"/>
      <c r="U398" s="18" t="str">
        <f t="shared" si="43"/>
        <v/>
      </c>
      <c r="V398" s="28"/>
      <c r="W398" s="51"/>
      <c r="X398" s="52"/>
      <c r="Y398" s="53"/>
      <c r="Z398" s="52"/>
      <c r="AA398" s="53"/>
      <c r="AB398" s="53"/>
      <c r="AC398" s="52"/>
      <c r="AD398" s="53"/>
      <c r="AE398" s="53"/>
      <c r="AF398" s="52"/>
      <c r="AG398" s="53"/>
      <c r="AH398" s="52"/>
      <c r="AI398" s="53"/>
      <c r="AJ398" s="53"/>
      <c r="AK398" s="54"/>
      <c r="AL398" s="52"/>
      <c r="AM398" s="52"/>
      <c r="AN398" s="52"/>
      <c r="AO398" s="52"/>
      <c r="AP398" s="52"/>
      <c r="AQ398" s="55"/>
      <c r="AR398" s="52"/>
      <c r="AS398" s="52"/>
      <c r="AT398" s="52"/>
      <c r="AU398" s="52"/>
      <c r="AV398" s="52"/>
      <c r="AW398" s="56"/>
      <c r="AX398" s="52"/>
      <c r="AY398" s="52"/>
      <c r="AZ398" s="52"/>
      <c r="BA398" s="52"/>
      <c r="BB398" s="52"/>
      <c r="BC398" s="25" t="str">
        <f t="shared" si="44"/>
        <v/>
      </c>
      <c r="BD398" s="25" t="str">
        <f t="shared" si="45"/>
        <v/>
      </c>
      <c r="BE398" s="25" t="str">
        <f t="shared" si="46"/>
        <v/>
      </c>
      <c r="BF398" s="25" t="str">
        <f>IF($U398="","",IFERROR(INDEX(Referències!$F$5:$F$9,MATCH(IF(I398="",$U398,IFERROR(INDEX(Referències!$D$5:$D$9,SUMPRODUCT(MAX((($I$5:$I$504=I398)*($I$5:$I$504&lt;&gt;""))*(IFERROR(MATCH($U$5:$U$504,Referències!$D$5:$D$9,0),0))))),$U398)),Referències!$D$5:$D$9,0)),""))</f>
        <v/>
      </c>
      <c r="BG398" s="25" t="str">
        <f>IF($U398="","",IFERROR(INDEX(Referències!$G$5:$G$9,MATCH(IF(I398="",$U398,IFERROR(INDEX(Referències!$D$5:$D$9,SUMPRODUCT(MAX((($I$5:$I$504=I398)*($I$5:$I$504&lt;&gt;""))*(IFERROR(MATCH($U$5:$U$504,Referències!$D$5:$D$9,0),0))))),$U398)),Referències!$D$5:$D$9,0)),""))</f>
        <v/>
      </c>
      <c r="BH398" s="25" t="str">
        <f>IF($U398="","",IFERROR(INDEX(Referències!$H$5:$H$9,MATCH(IF(I398="",$U398,IFERROR(INDEX(Referències!$D$5:$D$9,SUMPRODUCT(MAX((($I$5:$I$504=I398)*($I$5:$I$504&lt;&gt;""))*(IFERROR(MATCH($U$5:$U$504,Referències!$D$5:$D$9,0),0))))),$U398)),Referències!$D$5:$D$9,0)),""))</f>
        <v/>
      </c>
      <c r="BI398" s="18" t="str">
        <f t="shared" si="47"/>
        <v/>
      </c>
      <c r="BJ398" s="26" t="str">
        <f t="shared" si="48"/>
        <v/>
      </c>
      <c r="BK398" s="52"/>
      <c r="BL398" s="27"/>
    </row>
    <row r="399" spans="1:64" x14ac:dyDescent="0.25">
      <c r="A399" s="27"/>
      <c r="B399" s="27"/>
      <c r="C399" s="27"/>
      <c r="D399" s="27"/>
      <c r="E399" s="53"/>
      <c r="F399" s="28"/>
      <c r="G399" s="27"/>
      <c r="H399" s="52"/>
      <c r="I399" s="28"/>
      <c r="J399" s="27"/>
      <c r="K399" s="28"/>
      <c r="L399" s="28"/>
      <c r="M399" s="28"/>
      <c r="N399" s="52"/>
      <c r="O399" s="18" t="str">
        <f t="shared" si="42"/>
        <v/>
      </c>
      <c r="P399" s="29"/>
      <c r="Q399" s="30"/>
      <c r="R399" s="31"/>
      <c r="S399" s="32"/>
      <c r="T399" s="33"/>
      <c r="U399" s="18" t="str">
        <f t="shared" si="43"/>
        <v/>
      </c>
      <c r="V399" s="28"/>
      <c r="W399" s="51"/>
      <c r="X399" s="52"/>
      <c r="Y399" s="53"/>
      <c r="Z399" s="52"/>
      <c r="AA399" s="53"/>
      <c r="AB399" s="53"/>
      <c r="AC399" s="52"/>
      <c r="AD399" s="53"/>
      <c r="AE399" s="53"/>
      <c r="AF399" s="52"/>
      <c r="AG399" s="53"/>
      <c r="AH399" s="52"/>
      <c r="AI399" s="53"/>
      <c r="AJ399" s="53"/>
      <c r="AK399" s="54"/>
      <c r="AL399" s="52"/>
      <c r="AM399" s="52"/>
      <c r="AN399" s="52"/>
      <c r="AO399" s="52"/>
      <c r="AP399" s="52"/>
      <c r="AQ399" s="55"/>
      <c r="AR399" s="52"/>
      <c r="AS399" s="52"/>
      <c r="AT399" s="52"/>
      <c r="AU399" s="52"/>
      <c r="AV399" s="52"/>
      <c r="AW399" s="56"/>
      <c r="AX399" s="52"/>
      <c r="AY399" s="52"/>
      <c r="AZ399" s="52"/>
      <c r="BA399" s="52"/>
      <c r="BB399" s="52"/>
      <c r="BC399" s="25" t="str">
        <f t="shared" si="44"/>
        <v/>
      </c>
      <c r="BD399" s="25" t="str">
        <f t="shared" si="45"/>
        <v/>
      </c>
      <c r="BE399" s="25" t="str">
        <f t="shared" si="46"/>
        <v/>
      </c>
      <c r="BF399" s="25" t="str">
        <f>IF($U399="","",IFERROR(INDEX(Referències!$F$5:$F$9,MATCH(IF(I399="",$U399,IFERROR(INDEX(Referències!$D$5:$D$9,SUMPRODUCT(MAX((($I$5:$I$504=I399)*($I$5:$I$504&lt;&gt;""))*(IFERROR(MATCH($U$5:$U$504,Referències!$D$5:$D$9,0),0))))),$U399)),Referències!$D$5:$D$9,0)),""))</f>
        <v/>
      </c>
      <c r="BG399" s="25" t="str">
        <f>IF($U399="","",IFERROR(INDEX(Referències!$G$5:$G$9,MATCH(IF(I399="",$U399,IFERROR(INDEX(Referències!$D$5:$D$9,SUMPRODUCT(MAX((($I$5:$I$504=I399)*($I$5:$I$504&lt;&gt;""))*(IFERROR(MATCH($U$5:$U$504,Referències!$D$5:$D$9,0),0))))),$U399)),Referències!$D$5:$D$9,0)),""))</f>
        <v/>
      </c>
      <c r="BH399" s="25" t="str">
        <f>IF($U399="","",IFERROR(INDEX(Referències!$H$5:$H$9,MATCH(IF(I399="",$U399,IFERROR(INDEX(Referències!$D$5:$D$9,SUMPRODUCT(MAX((($I$5:$I$504=I399)*($I$5:$I$504&lt;&gt;""))*(IFERROR(MATCH($U$5:$U$504,Referències!$D$5:$D$9,0),0))))),$U399)),Referències!$D$5:$D$9,0)),""))</f>
        <v/>
      </c>
      <c r="BI399" s="18" t="str">
        <f t="shared" si="47"/>
        <v/>
      </c>
      <c r="BJ399" s="26" t="str">
        <f t="shared" si="48"/>
        <v/>
      </c>
      <c r="BK399" s="52"/>
      <c r="BL399" s="27"/>
    </row>
    <row r="400" spans="1:64" x14ac:dyDescent="0.25">
      <c r="A400" s="27"/>
      <c r="B400" s="27"/>
      <c r="C400" s="27"/>
      <c r="D400" s="27"/>
      <c r="E400" s="53"/>
      <c r="F400" s="28"/>
      <c r="G400" s="27"/>
      <c r="H400" s="52"/>
      <c r="I400" s="28"/>
      <c r="J400" s="27"/>
      <c r="K400" s="28"/>
      <c r="L400" s="28"/>
      <c r="M400" s="28"/>
      <c r="N400" s="52"/>
      <c r="O400" s="18" t="str">
        <f t="shared" si="42"/>
        <v/>
      </c>
      <c r="P400" s="29"/>
      <c r="Q400" s="30"/>
      <c r="R400" s="31"/>
      <c r="S400" s="32"/>
      <c r="T400" s="33"/>
      <c r="U400" s="18" t="str">
        <f t="shared" si="43"/>
        <v/>
      </c>
      <c r="V400" s="28"/>
      <c r="W400" s="51"/>
      <c r="X400" s="52"/>
      <c r="Y400" s="53"/>
      <c r="Z400" s="52"/>
      <c r="AA400" s="53"/>
      <c r="AB400" s="53"/>
      <c r="AC400" s="52"/>
      <c r="AD400" s="53"/>
      <c r="AE400" s="53"/>
      <c r="AF400" s="52"/>
      <c r="AG400" s="53"/>
      <c r="AH400" s="52"/>
      <c r="AI400" s="53"/>
      <c r="AJ400" s="53"/>
      <c r="AK400" s="54"/>
      <c r="AL400" s="52"/>
      <c r="AM400" s="52"/>
      <c r="AN400" s="52"/>
      <c r="AO400" s="52"/>
      <c r="AP400" s="52"/>
      <c r="AQ400" s="55"/>
      <c r="AR400" s="52"/>
      <c r="AS400" s="52"/>
      <c r="AT400" s="52"/>
      <c r="AU400" s="52"/>
      <c r="AV400" s="52"/>
      <c r="AW400" s="56"/>
      <c r="AX400" s="52"/>
      <c r="AY400" s="52"/>
      <c r="AZ400" s="52"/>
      <c r="BA400" s="52"/>
      <c r="BB400" s="52"/>
      <c r="BC400" s="25" t="str">
        <f t="shared" si="44"/>
        <v/>
      </c>
      <c r="BD400" s="25" t="str">
        <f t="shared" si="45"/>
        <v/>
      </c>
      <c r="BE400" s="25" t="str">
        <f t="shared" si="46"/>
        <v/>
      </c>
      <c r="BF400" s="25" t="str">
        <f>IF($U400="","",IFERROR(INDEX(Referències!$F$5:$F$9,MATCH(IF(I400="",$U400,IFERROR(INDEX(Referències!$D$5:$D$9,SUMPRODUCT(MAX((($I$5:$I$504=I400)*($I$5:$I$504&lt;&gt;""))*(IFERROR(MATCH($U$5:$U$504,Referències!$D$5:$D$9,0),0))))),$U400)),Referències!$D$5:$D$9,0)),""))</f>
        <v/>
      </c>
      <c r="BG400" s="25" t="str">
        <f>IF($U400="","",IFERROR(INDEX(Referències!$G$5:$G$9,MATCH(IF(I400="",$U400,IFERROR(INDEX(Referències!$D$5:$D$9,SUMPRODUCT(MAX((($I$5:$I$504=I400)*($I$5:$I$504&lt;&gt;""))*(IFERROR(MATCH($U$5:$U$504,Referències!$D$5:$D$9,0),0))))),$U400)),Referències!$D$5:$D$9,0)),""))</f>
        <v/>
      </c>
      <c r="BH400" s="25" t="str">
        <f>IF($U400="","",IFERROR(INDEX(Referències!$H$5:$H$9,MATCH(IF(I400="",$U400,IFERROR(INDEX(Referències!$D$5:$D$9,SUMPRODUCT(MAX((($I$5:$I$504=I400)*($I$5:$I$504&lt;&gt;""))*(IFERROR(MATCH($U$5:$U$504,Referències!$D$5:$D$9,0),0))))),$U400)),Referències!$D$5:$D$9,0)),""))</f>
        <v/>
      </c>
      <c r="BI400" s="18" t="str">
        <f t="shared" si="47"/>
        <v/>
      </c>
      <c r="BJ400" s="26" t="str">
        <f t="shared" si="48"/>
        <v/>
      </c>
      <c r="BK400" s="52"/>
      <c r="BL400" s="27"/>
    </row>
    <row r="401" spans="1:64" x14ac:dyDescent="0.25">
      <c r="A401" s="27"/>
      <c r="B401" s="27"/>
      <c r="C401" s="27"/>
      <c r="D401" s="27"/>
      <c r="E401" s="53"/>
      <c r="F401" s="28"/>
      <c r="G401" s="27"/>
      <c r="H401" s="52"/>
      <c r="I401" s="28"/>
      <c r="J401" s="27"/>
      <c r="K401" s="28"/>
      <c r="L401" s="28"/>
      <c r="M401" s="28"/>
      <c r="N401" s="52"/>
      <c r="O401" s="18" t="str">
        <f t="shared" si="42"/>
        <v/>
      </c>
      <c r="P401" s="29"/>
      <c r="Q401" s="30"/>
      <c r="R401" s="31"/>
      <c r="S401" s="32"/>
      <c r="T401" s="33"/>
      <c r="U401" s="18" t="str">
        <f t="shared" si="43"/>
        <v/>
      </c>
      <c r="V401" s="28"/>
      <c r="W401" s="51"/>
      <c r="X401" s="52"/>
      <c r="Y401" s="53"/>
      <c r="Z401" s="52"/>
      <c r="AA401" s="53"/>
      <c r="AB401" s="53"/>
      <c r="AC401" s="52"/>
      <c r="AD401" s="53"/>
      <c r="AE401" s="53"/>
      <c r="AF401" s="52"/>
      <c r="AG401" s="53"/>
      <c r="AH401" s="52"/>
      <c r="AI401" s="53"/>
      <c r="AJ401" s="53"/>
      <c r="AK401" s="54"/>
      <c r="AL401" s="52"/>
      <c r="AM401" s="52"/>
      <c r="AN401" s="52"/>
      <c r="AO401" s="52"/>
      <c r="AP401" s="52"/>
      <c r="AQ401" s="55"/>
      <c r="AR401" s="52"/>
      <c r="AS401" s="52"/>
      <c r="AT401" s="52"/>
      <c r="AU401" s="52"/>
      <c r="AV401" s="52"/>
      <c r="AW401" s="56"/>
      <c r="AX401" s="52"/>
      <c r="AY401" s="52"/>
      <c r="AZ401" s="52"/>
      <c r="BA401" s="52"/>
      <c r="BB401" s="52"/>
      <c r="BC401" s="25" t="str">
        <f t="shared" si="44"/>
        <v/>
      </c>
      <c r="BD401" s="25" t="str">
        <f t="shared" si="45"/>
        <v/>
      </c>
      <c r="BE401" s="25" t="str">
        <f t="shared" si="46"/>
        <v/>
      </c>
      <c r="BF401" s="25" t="str">
        <f>IF($U401="","",IFERROR(INDEX(Referències!$F$5:$F$9,MATCH(IF(I401="",$U401,IFERROR(INDEX(Referències!$D$5:$D$9,SUMPRODUCT(MAX((($I$5:$I$504=I401)*($I$5:$I$504&lt;&gt;""))*(IFERROR(MATCH($U$5:$U$504,Referències!$D$5:$D$9,0),0))))),$U401)),Referències!$D$5:$D$9,0)),""))</f>
        <v/>
      </c>
      <c r="BG401" s="25" t="str">
        <f>IF($U401="","",IFERROR(INDEX(Referències!$G$5:$G$9,MATCH(IF(I401="",$U401,IFERROR(INDEX(Referències!$D$5:$D$9,SUMPRODUCT(MAX((($I$5:$I$504=I401)*($I$5:$I$504&lt;&gt;""))*(IFERROR(MATCH($U$5:$U$504,Referències!$D$5:$D$9,0),0))))),$U401)),Referències!$D$5:$D$9,0)),""))</f>
        <v/>
      </c>
      <c r="BH401" s="25" t="str">
        <f>IF($U401="","",IFERROR(INDEX(Referències!$H$5:$H$9,MATCH(IF(I401="",$U401,IFERROR(INDEX(Referències!$D$5:$D$9,SUMPRODUCT(MAX((($I$5:$I$504=I401)*($I$5:$I$504&lt;&gt;""))*(IFERROR(MATCH($U$5:$U$504,Referències!$D$5:$D$9,0),0))))),$U401)),Referències!$D$5:$D$9,0)),""))</f>
        <v/>
      </c>
      <c r="BI401" s="18" t="str">
        <f t="shared" si="47"/>
        <v/>
      </c>
      <c r="BJ401" s="26" t="str">
        <f t="shared" si="48"/>
        <v/>
      </c>
      <c r="BK401" s="52"/>
      <c r="BL401" s="27"/>
    </row>
    <row r="402" spans="1:64" x14ac:dyDescent="0.25">
      <c r="A402" s="27"/>
      <c r="B402" s="27"/>
      <c r="C402" s="27"/>
      <c r="D402" s="27"/>
      <c r="E402" s="53"/>
      <c r="F402" s="28"/>
      <c r="G402" s="27"/>
      <c r="H402" s="52"/>
      <c r="I402" s="28"/>
      <c r="J402" s="27"/>
      <c r="K402" s="28"/>
      <c r="L402" s="28"/>
      <c r="M402" s="28"/>
      <c r="N402" s="52"/>
      <c r="O402" s="18" t="str">
        <f t="shared" si="42"/>
        <v/>
      </c>
      <c r="P402" s="29"/>
      <c r="Q402" s="30"/>
      <c r="R402" s="31"/>
      <c r="S402" s="32"/>
      <c r="T402" s="33"/>
      <c r="U402" s="18" t="str">
        <f t="shared" si="43"/>
        <v/>
      </c>
      <c r="V402" s="28"/>
      <c r="W402" s="51"/>
      <c r="X402" s="52"/>
      <c r="Y402" s="53"/>
      <c r="Z402" s="52"/>
      <c r="AA402" s="53"/>
      <c r="AB402" s="53"/>
      <c r="AC402" s="52"/>
      <c r="AD402" s="53"/>
      <c r="AE402" s="53"/>
      <c r="AF402" s="52"/>
      <c r="AG402" s="53"/>
      <c r="AH402" s="52"/>
      <c r="AI402" s="53"/>
      <c r="AJ402" s="53"/>
      <c r="AK402" s="54"/>
      <c r="AL402" s="52"/>
      <c r="AM402" s="52"/>
      <c r="AN402" s="52"/>
      <c r="AO402" s="52"/>
      <c r="AP402" s="52"/>
      <c r="AQ402" s="55"/>
      <c r="AR402" s="52"/>
      <c r="AS402" s="52"/>
      <c r="AT402" s="52"/>
      <c r="AU402" s="52"/>
      <c r="AV402" s="52"/>
      <c r="AW402" s="56"/>
      <c r="AX402" s="52"/>
      <c r="AY402" s="52"/>
      <c r="AZ402" s="52"/>
      <c r="BA402" s="52"/>
      <c r="BB402" s="52"/>
      <c r="BC402" s="25" t="str">
        <f t="shared" si="44"/>
        <v/>
      </c>
      <c r="BD402" s="25" t="str">
        <f t="shared" si="45"/>
        <v/>
      </c>
      <c r="BE402" s="25" t="str">
        <f t="shared" si="46"/>
        <v/>
      </c>
      <c r="BF402" s="25" t="str">
        <f>IF($U402="","",IFERROR(INDEX(Referències!$F$5:$F$9,MATCH(IF(I402="",$U402,IFERROR(INDEX(Referències!$D$5:$D$9,SUMPRODUCT(MAX((($I$5:$I$504=I402)*($I$5:$I$504&lt;&gt;""))*(IFERROR(MATCH($U$5:$U$504,Referències!$D$5:$D$9,0),0))))),$U402)),Referències!$D$5:$D$9,0)),""))</f>
        <v/>
      </c>
      <c r="BG402" s="25" t="str">
        <f>IF($U402="","",IFERROR(INDEX(Referències!$G$5:$G$9,MATCH(IF(I402="",$U402,IFERROR(INDEX(Referències!$D$5:$D$9,SUMPRODUCT(MAX((($I$5:$I$504=I402)*($I$5:$I$504&lt;&gt;""))*(IFERROR(MATCH($U$5:$U$504,Referències!$D$5:$D$9,0),0))))),$U402)),Referències!$D$5:$D$9,0)),""))</f>
        <v/>
      </c>
      <c r="BH402" s="25" t="str">
        <f>IF($U402="","",IFERROR(INDEX(Referències!$H$5:$H$9,MATCH(IF(I402="",$U402,IFERROR(INDEX(Referències!$D$5:$D$9,SUMPRODUCT(MAX((($I$5:$I$504=I402)*($I$5:$I$504&lt;&gt;""))*(IFERROR(MATCH($U$5:$U$504,Referències!$D$5:$D$9,0),0))))),$U402)),Referències!$D$5:$D$9,0)),""))</f>
        <v/>
      </c>
      <c r="BI402" s="18" t="str">
        <f t="shared" si="47"/>
        <v/>
      </c>
      <c r="BJ402" s="26" t="str">
        <f t="shared" si="48"/>
        <v/>
      </c>
      <c r="BK402" s="52"/>
      <c r="BL402" s="27"/>
    </row>
    <row r="403" spans="1:64" x14ac:dyDescent="0.25">
      <c r="A403" s="27"/>
      <c r="B403" s="27"/>
      <c r="C403" s="27"/>
      <c r="D403" s="27"/>
      <c r="E403" s="53"/>
      <c r="F403" s="28"/>
      <c r="G403" s="27"/>
      <c r="H403" s="52"/>
      <c r="I403" s="28"/>
      <c r="J403" s="27"/>
      <c r="K403" s="28"/>
      <c r="L403" s="28"/>
      <c r="M403" s="28"/>
      <c r="N403" s="52"/>
      <c r="O403" s="18" t="str">
        <f t="shared" si="42"/>
        <v/>
      </c>
      <c r="P403" s="29"/>
      <c r="Q403" s="30"/>
      <c r="R403" s="31"/>
      <c r="S403" s="32"/>
      <c r="T403" s="33"/>
      <c r="U403" s="18" t="str">
        <f t="shared" si="43"/>
        <v/>
      </c>
      <c r="V403" s="28"/>
      <c r="W403" s="51"/>
      <c r="X403" s="52"/>
      <c r="Y403" s="53"/>
      <c r="Z403" s="52"/>
      <c r="AA403" s="53"/>
      <c r="AB403" s="53"/>
      <c r="AC403" s="52"/>
      <c r="AD403" s="53"/>
      <c r="AE403" s="53"/>
      <c r="AF403" s="52"/>
      <c r="AG403" s="53"/>
      <c r="AH403" s="52"/>
      <c r="AI403" s="53"/>
      <c r="AJ403" s="53"/>
      <c r="AK403" s="54"/>
      <c r="AL403" s="52"/>
      <c r="AM403" s="52"/>
      <c r="AN403" s="52"/>
      <c r="AO403" s="52"/>
      <c r="AP403" s="52"/>
      <c r="AQ403" s="55"/>
      <c r="AR403" s="52"/>
      <c r="AS403" s="52"/>
      <c r="AT403" s="52"/>
      <c r="AU403" s="52"/>
      <c r="AV403" s="52"/>
      <c r="AW403" s="56"/>
      <c r="AX403" s="52"/>
      <c r="AY403" s="52"/>
      <c r="AZ403" s="52"/>
      <c r="BA403" s="52"/>
      <c r="BB403" s="52"/>
      <c r="BC403" s="25" t="str">
        <f t="shared" si="44"/>
        <v/>
      </c>
      <c r="BD403" s="25" t="str">
        <f t="shared" si="45"/>
        <v/>
      </c>
      <c r="BE403" s="25" t="str">
        <f t="shared" si="46"/>
        <v/>
      </c>
      <c r="BF403" s="25" t="str">
        <f>IF($U403="","",IFERROR(INDEX(Referències!$F$5:$F$9,MATCH(IF(I403="",$U403,IFERROR(INDEX(Referències!$D$5:$D$9,SUMPRODUCT(MAX((($I$5:$I$504=I403)*($I$5:$I$504&lt;&gt;""))*(IFERROR(MATCH($U$5:$U$504,Referències!$D$5:$D$9,0),0))))),$U403)),Referències!$D$5:$D$9,0)),""))</f>
        <v/>
      </c>
      <c r="BG403" s="25" t="str">
        <f>IF($U403="","",IFERROR(INDEX(Referències!$G$5:$G$9,MATCH(IF(I403="",$U403,IFERROR(INDEX(Referències!$D$5:$D$9,SUMPRODUCT(MAX((($I$5:$I$504=I403)*($I$5:$I$504&lt;&gt;""))*(IFERROR(MATCH($U$5:$U$504,Referències!$D$5:$D$9,0),0))))),$U403)),Referències!$D$5:$D$9,0)),""))</f>
        <v/>
      </c>
      <c r="BH403" s="25" t="str">
        <f>IF($U403="","",IFERROR(INDEX(Referències!$H$5:$H$9,MATCH(IF(I403="",$U403,IFERROR(INDEX(Referències!$D$5:$D$9,SUMPRODUCT(MAX((($I$5:$I$504=I403)*($I$5:$I$504&lt;&gt;""))*(IFERROR(MATCH($U$5:$U$504,Referències!$D$5:$D$9,0),0))))),$U403)),Referències!$D$5:$D$9,0)),""))</f>
        <v/>
      </c>
      <c r="BI403" s="18" t="str">
        <f t="shared" si="47"/>
        <v/>
      </c>
      <c r="BJ403" s="26" t="str">
        <f t="shared" si="48"/>
        <v/>
      </c>
      <c r="BK403" s="52"/>
      <c r="BL403" s="27"/>
    </row>
    <row r="404" spans="1:64" x14ac:dyDescent="0.25">
      <c r="A404" s="27"/>
      <c r="B404" s="27"/>
      <c r="C404" s="27"/>
      <c r="D404" s="27"/>
      <c r="E404" s="53"/>
      <c r="F404" s="28"/>
      <c r="G404" s="27"/>
      <c r="H404" s="52"/>
      <c r="I404" s="28"/>
      <c r="J404" s="27"/>
      <c r="K404" s="28"/>
      <c r="L404" s="28"/>
      <c r="M404" s="28"/>
      <c r="N404" s="52"/>
      <c r="O404" s="18" t="str">
        <f t="shared" si="42"/>
        <v/>
      </c>
      <c r="P404" s="29"/>
      <c r="Q404" s="30"/>
      <c r="R404" s="31"/>
      <c r="S404" s="32"/>
      <c r="T404" s="33"/>
      <c r="U404" s="18" t="str">
        <f t="shared" si="43"/>
        <v/>
      </c>
      <c r="V404" s="28"/>
      <c r="W404" s="51"/>
      <c r="X404" s="52"/>
      <c r="Y404" s="53"/>
      <c r="Z404" s="52"/>
      <c r="AA404" s="53"/>
      <c r="AB404" s="53"/>
      <c r="AC404" s="52"/>
      <c r="AD404" s="53"/>
      <c r="AE404" s="53"/>
      <c r="AF404" s="52"/>
      <c r="AG404" s="53"/>
      <c r="AH404" s="52"/>
      <c r="AI404" s="53"/>
      <c r="AJ404" s="53"/>
      <c r="AK404" s="54"/>
      <c r="AL404" s="52"/>
      <c r="AM404" s="52"/>
      <c r="AN404" s="52"/>
      <c r="AO404" s="52"/>
      <c r="AP404" s="52"/>
      <c r="AQ404" s="55"/>
      <c r="AR404" s="52"/>
      <c r="AS404" s="52"/>
      <c r="AT404" s="52"/>
      <c r="AU404" s="52"/>
      <c r="AV404" s="52"/>
      <c r="AW404" s="56"/>
      <c r="AX404" s="52"/>
      <c r="AY404" s="52"/>
      <c r="AZ404" s="52"/>
      <c r="BA404" s="52"/>
      <c r="BB404" s="52"/>
      <c r="BC404" s="25" t="str">
        <f t="shared" si="44"/>
        <v/>
      </c>
      <c r="BD404" s="25" t="str">
        <f t="shared" si="45"/>
        <v/>
      </c>
      <c r="BE404" s="25" t="str">
        <f t="shared" si="46"/>
        <v/>
      </c>
      <c r="BF404" s="25" t="str">
        <f>IF($U404="","",IFERROR(INDEX(Referències!$F$5:$F$9,MATCH(IF(I404="",$U404,IFERROR(INDEX(Referències!$D$5:$D$9,SUMPRODUCT(MAX((($I$5:$I$504=I404)*($I$5:$I$504&lt;&gt;""))*(IFERROR(MATCH($U$5:$U$504,Referències!$D$5:$D$9,0),0))))),$U404)),Referències!$D$5:$D$9,0)),""))</f>
        <v/>
      </c>
      <c r="BG404" s="25" t="str">
        <f>IF($U404="","",IFERROR(INDEX(Referències!$G$5:$G$9,MATCH(IF(I404="",$U404,IFERROR(INDEX(Referències!$D$5:$D$9,SUMPRODUCT(MAX((($I$5:$I$504=I404)*($I$5:$I$504&lt;&gt;""))*(IFERROR(MATCH($U$5:$U$504,Referències!$D$5:$D$9,0),0))))),$U404)),Referències!$D$5:$D$9,0)),""))</f>
        <v/>
      </c>
      <c r="BH404" s="25" t="str">
        <f>IF($U404="","",IFERROR(INDEX(Referències!$H$5:$H$9,MATCH(IF(I404="",$U404,IFERROR(INDEX(Referències!$D$5:$D$9,SUMPRODUCT(MAX((($I$5:$I$504=I404)*($I$5:$I$504&lt;&gt;""))*(IFERROR(MATCH($U$5:$U$504,Referències!$D$5:$D$9,0),0))))),$U404)),Referències!$D$5:$D$9,0)),""))</f>
        <v/>
      </c>
      <c r="BI404" s="18" t="str">
        <f t="shared" si="47"/>
        <v/>
      </c>
      <c r="BJ404" s="26" t="str">
        <f t="shared" si="48"/>
        <v/>
      </c>
      <c r="BK404" s="52"/>
      <c r="BL404" s="27"/>
    </row>
    <row r="405" spans="1:64" x14ac:dyDescent="0.25">
      <c r="A405" s="27"/>
      <c r="B405" s="27"/>
      <c r="C405" s="27"/>
      <c r="D405" s="27"/>
      <c r="E405" s="53"/>
      <c r="F405" s="28"/>
      <c r="G405" s="27"/>
      <c r="H405" s="52"/>
      <c r="I405" s="28"/>
      <c r="J405" s="27"/>
      <c r="K405" s="28"/>
      <c r="L405" s="28"/>
      <c r="M405" s="28"/>
      <c r="N405" s="52"/>
      <c r="O405" s="18" t="str">
        <f t="shared" si="42"/>
        <v/>
      </c>
      <c r="P405" s="29"/>
      <c r="Q405" s="30"/>
      <c r="R405" s="31"/>
      <c r="S405" s="32"/>
      <c r="T405" s="33"/>
      <c r="U405" s="18" t="str">
        <f t="shared" si="43"/>
        <v/>
      </c>
      <c r="V405" s="28"/>
      <c r="W405" s="51"/>
      <c r="X405" s="52"/>
      <c r="Y405" s="53"/>
      <c r="Z405" s="52"/>
      <c r="AA405" s="53"/>
      <c r="AB405" s="53"/>
      <c r="AC405" s="52"/>
      <c r="AD405" s="53"/>
      <c r="AE405" s="53"/>
      <c r="AF405" s="52"/>
      <c r="AG405" s="53"/>
      <c r="AH405" s="52"/>
      <c r="AI405" s="53"/>
      <c r="AJ405" s="53"/>
      <c r="AK405" s="54"/>
      <c r="AL405" s="52"/>
      <c r="AM405" s="52"/>
      <c r="AN405" s="52"/>
      <c r="AO405" s="52"/>
      <c r="AP405" s="52"/>
      <c r="AQ405" s="55"/>
      <c r="AR405" s="52"/>
      <c r="AS405" s="52"/>
      <c r="AT405" s="52"/>
      <c r="AU405" s="52"/>
      <c r="AV405" s="52"/>
      <c r="AW405" s="56"/>
      <c r="AX405" s="52"/>
      <c r="AY405" s="52"/>
      <c r="AZ405" s="52"/>
      <c r="BA405" s="52"/>
      <c r="BB405" s="52"/>
      <c r="BC405" s="25" t="str">
        <f t="shared" si="44"/>
        <v/>
      </c>
      <c r="BD405" s="25" t="str">
        <f t="shared" si="45"/>
        <v/>
      </c>
      <c r="BE405" s="25" t="str">
        <f t="shared" si="46"/>
        <v/>
      </c>
      <c r="BF405" s="25" t="str">
        <f>IF($U405="","",IFERROR(INDEX(Referències!$F$5:$F$9,MATCH(IF(I405="",$U405,IFERROR(INDEX(Referències!$D$5:$D$9,SUMPRODUCT(MAX((($I$5:$I$504=I405)*($I$5:$I$504&lt;&gt;""))*(IFERROR(MATCH($U$5:$U$504,Referències!$D$5:$D$9,0),0))))),$U405)),Referències!$D$5:$D$9,0)),""))</f>
        <v/>
      </c>
      <c r="BG405" s="25" t="str">
        <f>IF($U405="","",IFERROR(INDEX(Referències!$G$5:$G$9,MATCH(IF(I405="",$U405,IFERROR(INDEX(Referències!$D$5:$D$9,SUMPRODUCT(MAX((($I$5:$I$504=I405)*($I$5:$I$504&lt;&gt;""))*(IFERROR(MATCH($U$5:$U$504,Referències!$D$5:$D$9,0),0))))),$U405)),Referències!$D$5:$D$9,0)),""))</f>
        <v/>
      </c>
      <c r="BH405" s="25" t="str">
        <f>IF($U405="","",IFERROR(INDEX(Referències!$H$5:$H$9,MATCH(IF(I405="",$U405,IFERROR(INDEX(Referències!$D$5:$D$9,SUMPRODUCT(MAX((($I$5:$I$504=I405)*($I$5:$I$504&lt;&gt;""))*(IFERROR(MATCH($U$5:$U$504,Referències!$D$5:$D$9,0),0))))),$U405)),Referències!$D$5:$D$9,0)),""))</f>
        <v/>
      </c>
      <c r="BI405" s="18" t="str">
        <f t="shared" si="47"/>
        <v/>
      </c>
      <c r="BJ405" s="26" t="str">
        <f t="shared" si="48"/>
        <v/>
      </c>
      <c r="BK405" s="52"/>
      <c r="BL405" s="27"/>
    </row>
    <row r="406" spans="1:64" x14ac:dyDescent="0.25">
      <c r="A406" s="27"/>
      <c r="B406" s="27"/>
      <c r="C406" s="27"/>
      <c r="D406" s="27"/>
      <c r="E406" s="53"/>
      <c r="F406" s="28"/>
      <c r="G406" s="27"/>
      <c r="H406" s="52"/>
      <c r="I406" s="28"/>
      <c r="J406" s="27"/>
      <c r="K406" s="28"/>
      <c r="L406" s="28"/>
      <c r="M406" s="28"/>
      <c r="N406" s="52"/>
      <c r="O406" s="18" t="str">
        <f t="shared" si="42"/>
        <v/>
      </c>
      <c r="P406" s="29"/>
      <c r="Q406" s="30"/>
      <c r="R406" s="31"/>
      <c r="S406" s="32"/>
      <c r="T406" s="33"/>
      <c r="U406" s="18" t="str">
        <f t="shared" si="43"/>
        <v/>
      </c>
      <c r="V406" s="28"/>
      <c r="W406" s="51"/>
      <c r="X406" s="52"/>
      <c r="Y406" s="53"/>
      <c r="Z406" s="52"/>
      <c r="AA406" s="53"/>
      <c r="AB406" s="53"/>
      <c r="AC406" s="52"/>
      <c r="AD406" s="53"/>
      <c r="AE406" s="53"/>
      <c r="AF406" s="52"/>
      <c r="AG406" s="53"/>
      <c r="AH406" s="52"/>
      <c r="AI406" s="53"/>
      <c r="AJ406" s="53"/>
      <c r="AK406" s="54"/>
      <c r="AL406" s="52"/>
      <c r="AM406" s="52"/>
      <c r="AN406" s="52"/>
      <c r="AO406" s="52"/>
      <c r="AP406" s="52"/>
      <c r="AQ406" s="55"/>
      <c r="AR406" s="52"/>
      <c r="AS406" s="52"/>
      <c r="AT406" s="52"/>
      <c r="AU406" s="52"/>
      <c r="AV406" s="52"/>
      <c r="AW406" s="56"/>
      <c r="AX406" s="52"/>
      <c r="AY406" s="52"/>
      <c r="AZ406" s="52"/>
      <c r="BA406" s="52"/>
      <c r="BB406" s="52"/>
      <c r="BC406" s="25" t="str">
        <f t="shared" si="44"/>
        <v/>
      </c>
      <c r="BD406" s="25" t="str">
        <f t="shared" si="45"/>
        <v/>
      </c>
      <c r="BE406" s="25" t="str">
        <f t="shared" si="46"/>
        <v/>
      </c>
      <c r="BF406" s="25" t="str">
        <f>IF($U406="","",IFERROR(INDEX(Referències!$F$5:$F$9,MATCH(IF(I406="",$U406,IFERROR(INDEX(Referències!$D$5:$D$9,SUMPRODUCT(MAX((($I$5:$I$504=I406)*($I$5:$I$504&lt;&gt;""))*(IFERROR(MATCH($U$5:$U$504,Referències!$D$5:$D$9,0),0))))),$U406)),Referències!$D$5:$D$9,0)),""))</f>
        <v/>
      </c>
      <c r="BG406" s="25" t="str">
        <f>IF($U406="","",IFERROR(INDEX(Referències!$G$5:$G$9,MATCH(IF(I406="",$U406,IFERROR(INDEX(Referències!$D$5:$D$9,SUMPRODUCT(MAX((($I$5:$I$504=I406)*($I$5:$I$504&lt;&gt;""))*(IFERROR(MATCH($U$5:$U$504,Referències!$D$5:$D$9,0),0))))),$U406)),Referències!$D$5:$D$9,0)),""))</f>
        <v/>
      </c>
      <c r="BH406" s="25" t="str">
        <f>IF($U406="","",IFERROR(INDEX(Referències!$H$5:$H$9,MATCH(IF(I406="",$U406,IFERROR(INDEX(Referències!$D$5:$D$9,SUMPRODUCT(MAX((($I$5:$I$504=I406)*($I$5:$I$504&lt;&gt;""))*(IFERROR(MATCH($U$5:$U$504,Referències!$D$5:$D$9,0),0))))),$U406)),Referències!$D$5:$D$9,0)),""))</f>
        <v/>
      </c>
      <c r="BI406" s="18" t="str">
        <f t="shared" si="47"/>
        <v/>
      </c>
      <c r="BJ406" s="26" t="str">
        <f t="shared" si="48"/>
        <v/>
      </c>
      <c r="BK406" s="52"/>
      <c r="BL406" s="27"/>
    </row>
    <row r="407" spans="1:64" x14ac:dyDescent="0.25">
      <c r="A407" s="27"/>
      <c r="B407" s="27"/>
      <c r="C407" s="27"/>
      <c r="D407" s="27"/>
      <c r="E407" s="53"/>
      <c r="F407" s="28"/>
      <c r="G407" s="27"/>
      <c r="H407" s="52"/>
      <c r="I407" s="28"/>
      <c r="J407" s="27"/>
      <c r="K407" s="28"/>
      <c r="L407" s="28"/>
      <c r="M407" s="28"/>
      <c r="N407" s="52"/>
      <c r="O407" s="18" t="str">
        <f t="shared" si="42"/>
        <v/>
      </c>
      <c r="P407" s="29"/>
      <c r="Q407" s="30"/>
      <c r="R407" s="31"/>
      <c r="S407" s="32"/>
      <c r="T407" s="33"/>
      <c r="U407" s="18" t="str">
        <f t="shared" si="43"/>
        <v/>
      </c>
      <c r="V407" s="28"/>
      <c r="W407" s="51"/>
      <c r="X407" s="52"/>
      <c r="Y407" s="53"/>
      <c r="Z407" s="52"/>
      <c r="AA407" s="53"/>
      <c r="AB407" s="53"/>
      <c r="AC407" s="52"/>
      <c r="AD407" s="53"/>
      <c r="AE407" s="53"/>
      <c r="AF407" s="52"/>
      <c r="AG407" s="53"/>
      <c r="AH407" s="52"/>
      <c r="AI407" s="53"/>
      <c r="AJ407" s="53"/>
      <c r="AK407" s="54"/>
      <c r="AL407" s="52"/>
      <c r="AM407" s="52"/>
      <c r="AN407" s="52"/>
      <c r="AO407" s="52"/>
      <c r="AP407" s="52"/>
      <c r="AQ407" s="55"/>
      <c r="AR407" s="52"/>
      <c r="AS407" s="52"/>
      <c r="AT407" s="52"/>
      <c r="AU407" s="52"/>
      <c r="AV407" s="52"/>
      <c r="AW407" s="56"/>
      <c r="AX407" s="52"/>
      <c r="AY407" s="52"/>
      <c r="AZ407" s="52"/>
      <c r="BA407" s="52"/>
      <c r="BB407" s="52"/>
      <c r="BC407" s="25" t="str">
        <f t="shared" si="44"/>
        <v/>
      </c>
      <c r="BD407" s="25" t="str">
        <f t="shared" si="45"/>
        <v/>
      </c>
      <c r="BE407" s="25" t="str">
        <f t="shared" si="46"/>
        <v/>
      </c>
      <c r="BF407" s="25" t="str">
        <f>IF($U407="","",IFERROR(INDEX(Referències!$F$5:$F$9,MATCH(IF(I407="",$U407,IFERROR(INDEX(Referències!$D$5:$D$9,SUMPRODUCT(MAX((($I$5:$I$504=I407)*($I$5:$I$504&lt;&gt;""))*(IFERROR(MATCH($U$5:$U$504,Referències!$D$5:$D$9,0),0))))),$U407)),Referències!$D$5:$D$9,0)),""))</f>
        <v/>
      </c>
      <c r="BG407" s="25" t="str">
        <f>IF($U407="","",IFERROR(INDEX(Referències!$G$5:$G$9,MATCH(IF(I407="",$U407,IFERROR(INDEX(Referències!$D$5:$D$9,SUMPRODUCT(MAX((($I$5:$I$504=I407)*($I$5:$I$504&lt;&gt;""))*(IFERROR(MATCH($U$5:$U$504,Referències!$D$5:$D$9,0),0))))),$U407)),Referències!$D$5:$D$9,0)),""))</f>
        <v/>
      </c>
      <c r="BH407" s="25" t="str">
        <f>IF($U407="","",IFERROR(INDEX(Referències!$H$5:$H$9,MATCH(IF(I407="",$U407,IFERROR(INDEX(Referències!$D$5:$D$9,SUMPRODUCT(MAX((($I$5:$I$504=I407)*($I$5:$I$504&lt;&gt;""))*(IFERROR(MATCH($U$5:$U$504,Referències!$D$5:$D$9,0),0))))),$U407)),Referències!$D$5:$D$9,0)),""))</f>
        <v/>
      </c>
      <c r="BI407" s="18" t="str">
        <f t="shared" si="47"/>
        <v/>
      </c>
      <c r="BJ407" s="26" t="str">
        <f t="shared" si="48"/>
        <v/>
      </c>
      <c r="BK407" s="52"/>
      <c r="BL407" s="27"/>
    </row>
    <row r="408" spans="1:64" x14ac:dyDescent="0.25">
      <c r="A408" s="27"/>
      <c r="B408" s="27"/>
      <c r="C408" s="27"/>
      <c r="D408" s="27"/>
      <c r="E408" s="53"/>
      <c r="F408" s="28"/>
      <c r="G408" s="27"/>
      <c r="H408" s="52"/>
      <c r="I408" s="28"/>
      <c r="J408" s="27"/>
      <c r="K408" s="28"/>
      <c r="L408" s="28"/>
      <c r="M408" s="28"/>
      <c r="N408" s="52"/>
      <c r="O408" s="18" t="str">
        <f t="shared" si="42"/>
        <v/>
      </c>
      <c r="P408" s="29"/>
      <c r="Q408" s="30"/>
      <c r="R408" s="31"/>
      <c r="S408" s="32"/>
      <c r="T408" s="33"/>
      <c r="U408" s="18" t="str">
        <f t="shared" si="43"/>
        <v/>
      </c>
      <c r="V408" s="28"/>
      <c r="W408" s="51"/>
      <c r="X408" s="52"/>
      <c r="Y408" s="53"/>
      <c r="Z408" s="52"/>
      <c r="AA408" s="53"/>
      <c r="AB408" s="53"/>
      <c r="AC408" s="52"/>
      <c r="AD408" s="53"/>
      <c r="AE408" s="53"/>
      <c r="AF408" s="52"/>
      <c r="AG408" s="53"/>
      <c r="AH408" s="52"/>
      <c r="AI408" s="53"/>
      <c r="AJ408" s="53"/>
      <c r="AK408" s="54"/>
      <c r="AL408" s="52"/>
      <c r="AM408" s="52"/>
      <c r="AN408" s="52"/>
      <c r="AO408" s="52"/>
      <c r="AP408" s="52"/>
      <c r="AQ408" s="55"/>
      <c r="AR408" s="52"/>
      <c r="AS408" s="52"/>
      <c r="AT408" s="52"/>
      <c r="AU408" s="52"/>
      <c r="AV408" s="52"/>
      <c r="AW408" s="56"/>
      <c r="AX408" s="52"/>
      <c r="AY408" s="52"/>
      <c r="AZ408" s="52"/>
      <c r="BA408" s="52"/>
      <c r="BB408" s="52"/>
      <c r="BC408" s="25" t="str">
        <f t="shared" si="44"/>
        <v/>
      </c>
      <c r="BD408" s="25" t="str">
        <f t="shared" si="45"/>
        <v/>
      </c>
      <c r="BE408" s="25" t="str">
        <f t="shared" si="46"/>
        <v/>
      </c>
      <c r="BF408" s="25" t="str">
        <f>IF($U408="","",IFERROR(INDEX(Referències!$F$5:$F$9,MATCH(IF(I408="",$U408,IFERROR(INDEX(Referències!$D$5:$D$9,SUMPRODUCT(MAX((($I$5:$I$504=I408)*($I$5:$I$504&lt;&gt;""))*(IFERROR(MATCH($U$5:$U$504,Referències!$D$5:$D$9,0),0))))),$U408)),Referències!$D$5:$D$9,0)),""))</f>
        <v/>
      </c>
      <c r="BG408" s="25" t="str">
        <f>IF($U408="","",IFERROR(INDEX(Referències!$G$5:$G$9,MATCH(IF(I408="",$U408,IFERROR(INDEX(Referències!$D$5:$D$9,SUMPRODUCT(MAX((($I$5:$I$504=I408)*($I$5:$I$504&lt;&gt;""))*(IFERROR(MATCH($U$5:$U$504,Referències!$D$5:$D$9,0),0))))),$U408)),Referències!$D$5:$D$9,0)),""))</f>
        <v/>
      </c>
      <c r="BH408" s="25" t="str">
        <f>IF($U408="","",IFERROR(INDEX(Referències!$H$5:$H$9,MATCH(IF(I408="",$U408,IFERROR(INDEX(Referències!$D$5:$D$9,SUMPRODUCT(MAX((($I$5:$I$504=I408)*($I$5:$I$504&lt;&gt;""))*(IFERROR(MATCH($U$5:$U$504,Referències!$D$5:$D$9,0),0))))),$U408)),Referències!$D$5:$D$9,0)),""))</f>
        <v/>
      </c>
      <c r="BI408" s="18" t="str">
        <f t="shared" si="47"/>
        <v/>
      </c>
      <c r="BJ408" s="26" t="str">
        <f t="shared" si="48"/>
        <v/>
      </c>
      <c r="BK408" s="52"/>
      <c r="BL408" s="27"/>
    </row>
    <row r="409" spans="1:64" x14ac:dyDescent="0.25">
      <c r="A409" s="27"/>
      <c r="B409" s="27"/>
      <c r="C409" s="27"/>
      <c r="D409" s="27"/>
      <c r="E409" s="53"/>
      <c r="F409" s="28"/>
      <c r="G409" s="27"/>
      <c r="H409" s="52"/>
      <c r="I409" s="28"/>
      <c r="J409" s="27"/>
      <c r="K409" s="28"/>
      <c r="L409" s="28"/>
      <c r="M409" s="28"/>
      <c r="N409" s="52"/>
      <c r="O409" s="18" t="str">
        <f t="shared" si="42"/>
        <v/>
      </c>
      <c r="P409" s="29"/>
      <c r="Q409" s="30"/>
      <c r="R409" s="31"/>
      <c r="S409" s="32"/>
      <c r="T409" s="33"/>
      <c r="U409" s="18" t="str">
        <f t="shared" si="43"/>
        <v/>
      </c>
      <c r="V409" s="28"/>
      <c r="W409" s="51"/>
      <c r="X409" s="52"/>
      <c r="Y409" s="53"/>
      <c r="Z409" s="52"/>
      <c r="AA409" s="53"/>
      <c r="AB409" s="53"/>
      <c r="AC409" s="52"/>
      <c r="AD409" s="53"/>
      <c r="AE409" s="53"/>
      <c r="AF409" s="52"/>
      <c r="AG409" s="53"/>
      <c r="AH409" s="52"/>
      <c r="AI409" s="53"/>
      <c r="AJ409" s="53"/>
      <c r="AK409" s="54"/>
      <c r="AL409" s="52"/>
      <c r="AM409" s="52"/>
      <c r="AN409" s="52"/>
      <c r="AO409" s="52"/>
      <c r="AP409" s="52"/>
      <c r="AQ409" s="55"/>
      <c r="AR409" s="52"/>
      <c r="AS409" s="52"/>
      <c r="AT409" s="52"/>
      <c r="AU409" s="52"/>
      <c r="AV409" s="52"/>
      <c r="AW409" s="56"/>
      <c r="AX409" s="52"/>
      <c r="AY409" s="52"/>
      <c r="AZ409" s="52"/>
      <c r="BA409" s="52"/>
      <c r="BB409" s="52"/>
      <c r="BC409" s="25" t="str">
        <f t="shared" si="44"/>
        <v/>
      </c>
      <c r="BD409" s="25" t="str">
        <f t="shared" si="45"/>
        <v/>
      </c>
      <c r="BE409" s="25" t="str">
        <f t="shared" si="46"/>
        <v/>
      </c>
      <c r="BF409" s="25" t="str">
        <f>IF($U409="","",IFERROR(INDEX(Referències!$F$5:$F$9,MATCH(IF(I409="",$U409,IFERROR(INDEX(Referències!$D$5:$D$9,SUMPRODUCT(MAX((($I$5:$I$504=I409)*($I$5:$I$504&lt;&gt;""))*(IFERROR(MATCH($U$5:$U$504,Referències!$D$5:$D$9,0),0))))),$U409)),Referències!$D$5:$D$9,0)),""))</f>
        <v/>
      </c>
      <c r="BG409" s="25" t="str">
        <f>IF($U409="","",IFERROR(INDEX(Referències!$G$5:$G$9,MATCH(IF(I409="",$U409,IFERROR(INDEX(Referències!$D$5:$D$9,SUMPRODUCT(MAX((($I$5:$I$504=I409)*($I$5:$I$504&lt;&gt;""))*(IFERROR(MATCH($U$5:$U$504,Referències!$D$5:$D$9,0),0))))),$U409)),Referències!$D$5:$D$9,0)),""))</f>
        <v/>
      </c>
      <c r="BH409" s="25" t="str">
        <f>IF($U409="","",IFERROR(INDEX(Referències!$H$5:$H$9,MATCH(IF(I409="",$U409,IFERROR(INDEX(Referències!$D$5:$D$9,SUMPRODUCT(MAX((($I$5:$I$504=I409)*($I$5:$I$504&lt;&gt;""))*(IFERROR(MATCH($U$5:$U$504,Referències!$D$5:$D$9,0),0))))),$U409)),Referències!$D$5:$D$9,0)),""))</f>
        <v/>
      </c>
      <c r="BI409" s="18" t="str">
        <f t="shared" si="47"/>
        <v/>
      </c>
      <c r="BJ409" s="26" t="str">
        <f t="shared" si="48"/>
        <v/>
      </c>
      <c r="BK409" s="52"/>
      <c r="BL409" s="27"/>
    </row>
    <row r="410" spans="1:64" x14ac:dyDescent="0.25">
      <c r="A410" s="27"/>
      <c r="B410" s="27"/>
      <c r="C410" s="27"/>
      <c r="D410" s="27"/>
      <c r="E410" s="53"/>
      <c r="F410" s="28"/>
      <c r="G410" s="27"/>
      <c r="H410" s="52"/>
      <c r="I410" s="28"/>
      <c r="J410" s="27"/>
      <c r="K410" s="28"/>
      <c r="L410" s="28"/>
      <c r="M410" s="28"/>
      <c r="N410" s="52"/>
      <c r="O410" s="18" t="str">
        <f t="shared" si="42"/>
        <v/>
      </c>
      <c r="P410" s="29"/>
      <c r="Q410" s="30"/>
      <c r="R410" s="31"/>
      <c r="S410" s="32"/>
      <c r="T410" s="33"/>
      <c r="U410" s="18" t="str">
        <f t="shared" si="43"/>
        <v/>
      </c>
      <c r="V410" s="28"/>
      <c r="W410" s="51"/>
      <c r="X410" s="52"/>
      <c r="Y410" s="53"/>
      <c r="Z410" s="52"/>
      <c r="AA410" s="53"/>
      <c r="AB410" s="53"/>
      <c r="AC410" s="52"/>
      <c r="AD410" s="53"/>
      <c r="AE410" s="53"/>
      <c r="AF410" s="52"/>
      <c r="AG410" s="53"/>
      <c r="AH410" s="52"/>
      <c r="AI410" s="53"/>
      <c r="AJ410" s="53"/>
      <c r="AK410" s="54"/>
      <c r="AL410" s="52"/>
      <c r="AM410" s="52"/>
      <c r="AN410" s="52"/>
      <c r="AO410" s="52"/>
      <c r="AP410" s="52"/>
      <c r="AQ410" s="55"/>
      <c r="AR410" s="52"/>
      <c r="AS410" s="52"/>
      <c r="AT410" s="52"/>
      <c r="AU410" s="52"/>
      <c r="AV410" s="52"/>
      <c r="AW410" s="56"/>
      <c r="AX410" s="52"/>
      <c r="AY410" s="52"/>
      <c r="AZ410" s="52"/>
      <c r="BA410" s="52"/>
      <c r="BB410" s="52"/>
      <c r="BC410" s="25" t="str">
        <f t="shared" si="44"/>
        <v/>
      </c>
      <c r="BD410" s="25" t="str">
        <f t="shared" si="45"/>
        <v/>
      </c>
      <c r="BE410" s="25" t="str">
        <f t="shared" si="46"/>
        <v/>
      </c>
      <c r="BF410" s="25" t="str">
        <f>IF($U410="","",IFERROR(INDEX(Referències!$F$5:$F$9,MATCH(IF(I410="",$U410,IFERROR(INDEX(Referències!$D$5:$D$9,SUMPRODUCT(MAX((($I$5:$I$504=I410)*($I$5:$I$504&lt;&gt;""))*(IFERROR(MATCH($U$5:$U$504,Referències!$D$5:$D$9,0),0))))),$U410)),Referències!$D$5:$D$9,0)),""))</f>
        <v/>
      </c>
      <c r="BG410" s="25" t="str">
        <f>IF($U410="","",IFERROR(INDEX(Referències!$G$5:$G$9,MATCH(IF(I410="",$U410,IFERROR(INDEX(Referències!$D$5:$D$9,SUMPRODUCT(MAX((($I$5:$I$504=I410)*($I$5:$I$504&lt;&gt;""))*(IFERROR(MATCH($U$5:$U$504,Referències!$D$5:$D$9,0),0))))),$U410)),Referències!$D$5:$D$9,0)),""))</f>
        <v/>
      </c>
      <c r="BH410" s="25" t="str">
        <f>IF($U410="","",IFERROR(INDEX(Referències!$H$5:$H$9,MATCH(IF(I410="",$U410,IFERROR(INDEX(Referències!$D$5:$D$9,SUMPRODUCT(MAX((($I$5:$I$504=I410)*($I$5:$I$504&lt;&gt;""))*(IFERROR(MATCH($U$5:$U$504,Referències!$D$5:$D$9,0),0))))),$U410)),Referències!$D$5:$D$9,0)),""))</f>
        <v/>
      </c>
      <c r="BI410" s="18" t="str">
        <f t="shared" si="47"/>
        <v/>
      </c>
      <c r="BJ410" s="26" t="str">
        <f t="shared" si="48"/>
        <v/>
      </c>
      <c r="BK410" s="52"/>
      <c r="BL410" s="27"/>
    </row>
    <row r="411" spans="1:64" x14ac:dyDescent="0.25">
      <c r="A411" s="27"/>
      <c r="B411" s="27"/>
      <c r="C411" s="27"/>
      <c r="D411" s="27"/>
      <c r="E411" s="53"/>
      <c r="F411" s="28"/>
      <c r="G411" s="27"/>
      <c r="H411" s="52"/>
      <c r="I411" s="28"/>
      <c r="J411" s="27"/>
      <c r="K411" s="28"/>
      <c r="L411" s="28"/>
      <c r="M411" s="28"/>
      <c r="N411" s="52"/>
      <c r="O411" s="18" t="str">
        <f t="shared" si="42"/>
        <v/>
      </c>
      <c r="P411" s="29"/>
      <c r="Q411" s="30"/>
      <c r="R411" s="31"/>
      <c r="S411" s="32"/>
      <c r="T411" s="33"/>
      <c r="U411" s="18" t="str">
        <f t="shared" si="43"/>
        <v/>
      </c>
      <c r="V411" s="28"/>
      <c r="W411" s="51"/>
      <c r="X411" s="52"/>
      <c r="Y411" s="53"/>
      <c r="Z411" s="52"/>
      <c r="AA411" s="53"/>
      <c r="AB411" s="53"/>
      <c r="AC411" s="52"/>
      <c r="AD411" s="53"/>
      <c r="AE411" s="53"/>
      <c r="AF411" s="52"/>
      <c r="AG411" s="53"/>
      <c r="AH411" s="52"/>
      <c r="AI411" s="53"/>
      <c r="AJ411" s="53"/>
      <c r="AK411" s="54"/>
      <c r="AL411" s="52"/>
      <c r="AM411" s="52"/>
      <c r="AN411" s="52"/>
      <c r="AO411" s="52"/>
      <c r="AP411" s="52"/>
      <c r="AQ411" s="55"/>
      <c r="AR411" s="52"/>
      <c r="AS411" s="52"/>
      <c r="AT411" s="52"/>
      <c r="AU411" s="52"/>
      <c r="AV411" s="52"/>
      <c r="AW411" s="56"/>
      <c r="AX411" s="52"/>
      <c r="AY411" s="52"/>
      <c r="AZ411" s="52"/>
      <c r="BA411" s="52"/>
      <c r="BB411" s="52"/>
      <c r="BC411" s="25" t="str">
        <f t="shared" si="44"/>
        <v/>
      </c>
      <c r="BD411" s="25" t="str">
        <f t="shared" si="45"/>
        <v/>
      </c>
      <c r="BE411" s="25" t="str">
        <f t="shared" si="46"/>
        <v/>
      </c>
      <c r="BF411" s="25" t="str">
        <f>IF($U411="","",IFERROR(INDEX(Referències!$F$5:$F$9,MATCH(IF(I411="",$U411,IFERROR(INDEX(Referències!$D$5:$D$9,SUMPRODUCT(MAX((($I$5:$I$504=I411)*($I$5:$I$504&lt;&gt;""))*(IFERROR(MATCH($U$5:$U$504,Referències!$D$5:$D$9,0),0))))),$U411)),Referències!$D$5:$D$9,0)),""))</f>
        <v/>
      </c>
      <c r="BG411" s="25" t="str">
        <f>IF($U411="","",IFERROR(INDEX(Referències!$G$5:$G$9,MATCH(IF(I411="",$U411,IFERROR(INDEX(Referències!$D$5:$D$9,SUMPRODUCT(MAX((($I$5:$I$504=I411)*($I$5:$I$504&lt;&gt;""))*(IFERROR(MATCH($U$5:$U$504,Referències!$D$5:$D$9,0),0))))),$U411)),Referències!$D$5:$D$9,0)),""))</f>
        <v/>
      </c>
      <c r="BH411" s="25" t="str">
        <f>IF($U411="","",IFERROR(INDEX(Referències!$H$5:$H$9,MATCH(IF(I411="",$U411,IFERROR(INDEX(Referències!$D$5:$D$9,SUMPRODUCT(MAX((($I$5:$I$504=I411)*($I$5:$I$504&lt;&gt;""))*(IFERROR(MATCH($U$5:$U$504,Referències!$D$5:$D$9,0),0))))),$U411)),Referències!$D$5:$D$9,0)),""))</f>
        <v/>
      </c>
      <c r="BI411" s="18" t="str">
        <f t="shared" si="47"/>
        <v/>
      </c>
      <c r="BJ411" s="26" t="str">
        <f t="shared" si="48"/>
        <v/>
      </c>
      <c r="BK411" s="52"/>
      <c r="BL411" s="27"/>
    </row>
    <row r="412" spans="1:64" x14ac:dyDescent="0.25">
      <c r="A412" s="27"/>
      <c r="B412" s="27"/>
      <c r="C412" s="27"/>
      <c r="D412" s="27"/>
      <c r="E412" s="53"/>
      <c r="F412" s="28"/>
      <c r="G412" s="27"/>
      <c r="H412" s="52"/>
      <c r="I412" s="28"/>
      <c r="J412" s="27"/>
      <c r="K412" s="28"/>
      <c r="L412" s="28"/>
      <c r="M412" s="28"/>
      <c r="N412" s="52"/>
      <c r="O412" s="18" t="str">
        <f t="shared" si="42"/>
        <v/>
      </c>
      <c r="P412" s="29"/>
      <c r="Q412" s="30"/>
      <c r="R412" s="31"/>
      <c r="S412" s="32"/>
      <c r="T412" s="33"/>
      <c r="U412" s="18" t="str">
        <f t="shared" si="43"/>
        <v/>
      </c>
      <c r="V412" s="28"/>
      <c r="W412" s="51"/>
      <c r="X412" s="52"/>
      <c r="Y412" s="53"/>
      <c r="Z412" s="52"/>
      <c r="AA412" s="53"/>
      <c r="AB412" s="53"/>
      <c r="AC412" s="52"/>
      <c r="AD412" s="53"/>
      <c r="AE412" s="53"/>
      <c r="AF412" s="52"/>
      <c r="AG412" s="53"/>
      <c r="AH412" s="52"/>
      <c r="AI412" s="53"/>
      <c r="AJ412" s="53"/>
      <c r="AK412" s="54"/>
      <c r="AL412" s="52"/>
      <c r="AM412" s="52"/>
      <c r="AN412" s="52"/>
      <c r="AO412" s="52"/>
      <c r="AP412" s="52"/>
      <c r="AQ412" s="55"/>
      <c r="AR412" s="52"/>
      <c r="AS412" s="52"/>
      <c r="AT412" s="52"/>
      <c r="AU412" s="52"/>
      <c r="AV412" s="52"/>
      <c r="AW412" s="56"/>
      <c r="AX412" s="52"/>
      <c r="AY412" s="52"/>
      <c r="AZ412" s="52"/>
      <c r="BA412" s="52"/>
      <c r="BB412" s="52"/>
      <c r="BC412" s="25" t="str">
        <f t="shared" si="44"/>
        <v/>
      </c>
      <c r="BD412" s="25" t="str">
        <f t="shared" si="45"/>
        <v/>
      </c>
      <c r="BE412" s="25" t="str">
        <f t="shared" si="46"/>
        <v/>
      </c>
      <c r="BF412" s="25" t="str">
        <f>IF($U412="","",IFERROR(INDEX(Referències!$F$5:$F$9,MATCH(IF(I412="",$U412,IFERROR(INDEX(Referències!$D$5:$D$9,SUMPRODUCT(MAX((($I$5:$I$504=I412)*($I$5:$I$504&lt;&gt;""))*(IFERROR(MATCH($U$5:$U$504,Referències!$D$5:$D$9,0),0))))),$U412)),Referències!$D$5:$D$9,0)),""))</f>
        <v/>
      </c>
      <c r="BG412" s="25" t="str">
        <f>IF($U412="","",IFERROR(INDEX(Referències!$G$5:$G$9,MATCH(IF(I412="",$U412,IFERROR(INDEX(Referències!$D$5:$D$9,SUMPRODUCT(MAX((($I$5:$I$504=I412)*($I$5:$I$504&lt;&gt;""))*(IFERROR(MATCH($U$5:$U$504,Referències!$D$5:$D$9,0),0))))),$U412)),Referències!$D$5:$D$9,0)),""))</f>
        <v/>
      </c>
      <c r="BH412" s="25" t="str">
        <f>IF($U412="","",IFERROR(INDEX(Referències!$H$5:$H$9,MATCH(IF(I412="",$U412,IFERROR(INDEX(Referències!$D$5:$D$9,SUMPRODUCT(MAX((($I$5:$I$504=I412)*($I$5:$I$504&lt;&gt;""))*(IFERROR(MATCH($U$5:$U$504,Referències!$D$5:$D$9,0),0))))),$U412)),Referències!$D$5:$D$9,0)),""))</f>
        <v/>
      </c>
      <c r="BI412" s="18" t="str">
        <f t="shared" si="47"/>
        <v/>
      </c>
      <c r="BJ412" s="26" t="str">
        <f t="shared" si="48"/>
        <v/>
      </c>
      <c r="BK412" s="52"/>
      <c r="BL412" s="27"/>
    </row>
    <row r="413" spans="1:64" x14ac:dyDescent="0.25">
      <c r="A413" s="27"/>
      <c r="B413" s="27"/>
      <c r="C413" s="27"/>
      <c r="D413" s="27"/>
      <c r="E413" s="53"/>
      <c r="F413" s="28"/>
      <c r="G413" s="27"/>
      <c r="H413" s="52"/>
      <c r="I413" s="28"/>
      <c r="J413" s="27"/>
      <c r="K413" s="28"/>
      <c r="L413" s="28"/>
      <c r="M413" s="28"/>
      <c r="N413" s="52"/>
      <c r="O413" s="18" t="str">
        <f t="shared" si="42"/>
        <v/>
      </c>
      <c r="P413" s="29"/>
      <c r="Q413" s="30"/>
      <c r="R413" s="31"/>
      <c r="S413" s="32"/>
      <c r="T413" s="33"/>
      <c r="U413" s="18" t="str">
        <f t="shared" si="43"/>
        <v/>
      </c>
      <c r="V413" s="28"/>
      <c r="W413" s="51"/>
      <c r="X413" s="52"/>
      <c r="Y413" s="53"/>
      <c r="Z413" s="52"/>
      <c r="AA413" s="53"/>
      <c r="AB413" s="53"/>
      <c r="AC413" s="52"/>
      <c r="AD413" s="53"/>
      <c r="AE413" s="53"/>
      <c r="AF413" s="52"/>
      <c r="AG413" s="53"/>
      <c r="AH413" s="52"/>
      <c r="AI413" s="53"/>
      <c r="AJ413" s="53"/>
      <c r="AK413" s="54"/>
      <c r="AL413" s="52"/>
      <c r="AM413" s="52"/>
      <c r="AN413" s="52"/>
      <c r="AO413" s="52"/>
      <c r="AP413" s="52"/>
      <c r="AQ413" s="55"/>
      <c r="AR413" s="52"/>
      <c r="AS413" s="52"/>
      <c r="AT413" s="52"/>
      <c r="AU413" s="52"/>
      <c r="AV413" s="52"/>
      <c r="AW413" s="56"/>
      <c r="AX413" s="52"/>
      <c r="AY413" s="52"/>
      <c r="AZ413" s="52"/>
      <c r="BA413" s="52"/>
      <c r="BB413" s="52"/>
      <c r="BC413" s="25" t="str">
        <f t="shared" si="44"/>
        <v/>
      </c>
      <c r="BD413" s="25" t="str">
        <f t="shared" si="45"/>
        <v/>
      </c>
      <c r="BE413" s="25" t="str">
        <f t="shared" si="46"/>
        <v/>
      </c>
      <c r="BF413" s="25" t="str">
        <f>IF($U413="","",IFERROR(INDEX(Referències!$F$5:$F$9,MATCH(IF(I413="",$U413,IFERROR(INDEX(Referències!$D$5:$D$9,SUMPRODUCT(MAX((($I$5:$I$504=I413)*($I$5:$I$504&lt;&gt;""))*(IFERROR(MATCH($U$5:$U$504,Referències!$D$5:$D$9,0),0))))),$U413)),Referències!$D$5:$D$9,0)),""))</f>
        <v/>
      </c>
      <c r="BG413" s="25" t="str">
        <f>IF($U413="","",IFERROR(INDEX(Referències!$G$5:$G$9,MATCH(IF(I413="",$U413,IFERROR(INDEX(Referències!$D$5:$D$9,SUMPRODUCT(MAX((($I$5:$I$504=I413)*($I$5:$I$504&lt;&gt;""))*(IFERROR(MATCH($U$5:$U$504,Referències!$D$5:$D$9,0),0))))),$U413)),Referències!$D$5:$D$9,0)),""))</f>
        <v/>
      </c>
      <c r="BH413" s="25" t="str">
        <f>IF($U413="","",IFERROR(INDEX(Referències!$H$5:$H$9,MATCH(IF(I413="",$U413,IFERROR(INDEX(Referències!$D$5:$D$9,SUMPRODUCT(MAX((($I$5:$I$504=I413)*($I$5:$I$504&lt;&gt;""))*(IFERROR(MATCH($U$5:$U$504,Referències!$D$5:$D$9,0),0))))),$U413)),Referències!$D$5:$D$9,0)),""))</f>
        <v/>
      </c>
      <c r="BI413" s="18" t="str">
        <f t="shared" si="47"/>
        <v/>
      </c>
      <c r="BJ413" s="26" t="str">
        <f t="shared" si="48"/>
        <v/>
      </c>
      <c r="BK413" s="52"/>
      <c r="BL413" s="27"/>
    </row>
    <row r="414" spans="1:64" x14ac:dyDescent="0.25">
      <c r="A414" s="27"/>
      <c r="B414" s="27"/>
      <c r="C414" s="27"/>
      <c r="D414" s="27"/>
      <c r="E414" s="53"/>
      <c r="F414" s="28"/>
      <c r="G414" s="27"/>
      <c r="H414" s="52"/>
      <c r="I414" s="28"/>
      <c r="J414" s="27"/>
      <c r="K414" s="28"/>
      <c r="L414" s="28"/>
      <c r="M414" s="28"/>
      <c r="N414" s="52"/>
      <c r="O414" s="18" t="str">
        <f t="shared" si="42"/>
        <v/>
      </c>
      <c r="P414" s="29"/>
      <c r="Q414" s="30"/>
      <c r="R414" s="31"/>
      <c r="S414" s="32"/>
      <c r="T414" s="33"/>
      <c r="U414" s="18" t="str">
        <f t="shared" si="43"/>
        <v/>
      </c>
      <c r="V414" s="28"/>
      <c r="W414" s="51"/>
      <c r="X414" s="52"/>
      <c r="Y414" s="53"/>
      <c r="Z414" s="52"/>
      <c r="AA414" s="53"/>
      <c r="AB414" s="53"/>
      <c r="AC414" s="52"/>
      <c r="AD414" s="53"/>
      <c r="AE414" s="53"/>
      <c r="AF414" s="52"/>
      <c r="AG414" s="53"/>
      <c r="AH414" s="52"/>
      <c r="AI414" s="53"/>
      <c r="AJ414" s="53"/>
      <c r="AK414" s="54"/>
      <c r="AL414" s="52"/>
      <c r="AM414" s="52"/>
      <c r="AN414" s="52"/>
      <c r="AO414" s="52"/>
      <c r="AP414" s="52"/>
      <c r="AQ414" s="55"/>
      <c r="AR414" s="52"/>
      <c r="AS414" s="52"/>
      <c r="AT414" s="52"/>
      <c r="AU414" s="52"/>
      <c r="AV414" s="52"/>
      <c r="AW414" s="56"/>
      <c r="AX414" s="52"/>
      <c r="AY414" s="52"/>
      <c r="AZ414" s="52"/>
      <c r="BA414" s="52"/>
      <c r="BB414" s="52"/>
      <c r="BC414" s="25" t="str">
        <f t="shared" si="44"/>
        <v/>
      </c>
      <c r="BD414" s="25" t="str">
        <f t="shared" si="45"/>
        <v/>
      </c>
      <c r="BE414" s="25" t="str">
        <f t="shared" si="46"/>
        <v/>
      </c>
      <c r="BF414" s="25" t="str">
        <f>IF($U414="","",IFERROR(INDEX(Referències!$F$5:$F$9,MATCH(IF(I414="",$U414,IFERROR(INDEX(Referències!$D$5:$D$9,SUMPRODUCT(MAX((($I$5:$I$504=I414)*($I$5:$I$504&lt;&gt;""))*(IFERROR(MATCH($U$5:$U$504,Referències!$D$5:$D$9,0),0))))),$U414)),Referències!$D$5:$D$9,0)),""))</f>
        <v/>
      </c>
      <c r="BG414" s="25" t="str">
        <f>IF($U414="","",IFERROR(INDEX(Referències!$G$5:$G$9,MATCH(IF(I414="",$U414,IFERROR(INDEX(Referències!$D$5:$D$9,SUMPRODUCT(MAX((($I$5:$I$504=I414)*($I$5:$I$504&lt;&gt;""))*(IFERROR(MATCH($U$5:$U$504,Referències!$D$5:$D$9,0),0))))),$U414)),Referències!$D$5:$D$9,0)),""))</f>
        <v/>
      </c>
      <c r="BH414" s="25" t="str">
        <f>IF($U414="","",IFERROR(INDEX(Referències!$H$5:$H$9,MATCH(IF(I414="",$U414,IFERROR(INDEX(Referències!$D$5:$D$9,SUMPRODUCT(MAX((($I$5:$I$504=I414)*($I$5:$I$504&lt;&gt;""))*(IFERROR(MATCH($U$5:$U$504,Referències!$D$5:$D$9,0),0))))),$U414)),Referències!$D$5:$D$9,0)),""))</f>
        <v/>
      </c>
      <c r="BI414" s="18" t="str">
        <f t="shared" si="47"/>
        <v/>
      </c>
      <c r="BJ414" s="26" t="str">
        <f t="shared" si="48"/>
        <v/>
      </c>
      <c r="BK414" s="52"/>
      <c r="BL414" s="27"/>
    </row>
    <row r="415" spans="1:64" x14ac:dyDescent="0.25">
      <c r="A415" s="27"/>
      <c r="B415" s="27"/>
      <c r="C415" s="27"/>
      <c r="D415" s="27"/>
      <c r="E415" s="53"/>
      <c r="F415" s="28"/>
      <c r="G415" s="27"/>
      <c r="H415" s="52"/>
      <c r="I415" s="28"/>
      <c r="J415" s="27"/>
      <c r="K415" s="28"/>
      <c r="L415" s="28"/>
      <c r="M415" s="28"/>
      <c r="N415" s="52"/>
      <c r="O415" s="18" t="str">
        <f t="shared" si="42"/>
        <v/>
      </c>
      <c r="P415" s="29"/>
      <c r="Q415" s="30"/>
      <c r="R415" s="31"/>
      <c r="S415" s="32"/>
      <c r="T415" s="33"/>
      <c r="U415" s="18" t="str">
        <f t="shared" si="43"/>
        <v/>
      </c>
      <c r="V415" s="28"/>
      <c r="W415" s="51"/>
      <c r="X415" s="52"/>
      <c r="Y415" s="53"/>
      <c r="Z415" s="52"/>
      <c r="AA415" s="53"/>
      <c r="AB415" s="53"/>
      <c r="AC415" s="52"/>
      <c r="AD415" s="53"/>
      <c r="AE415" s="53"/>
      <c r="AF415" s="52"/>
      <c r="AG415" s="53"/>
      <c r="AH415" s="52"/>
      <c r="AI415" s="53"/>
      <c r="AJ415" s="53"/>
      <c r="AK415" s="54"/>
      <c r="AL415" s="52"/>
      <c r="AM415" s="52"/>
      <c r="AN415" s="52"/>
      <c r="AO415" s="52"/>
      <c r="AP415" s="52"/>
      <c r="AQ415" s="55"/>
      <c r="AR415" s="52"/>
      <c r="AS415" s="52"/>
      <c r="AT415" s="52"/>
      <c r="AU415" s="52"/>
      <c r="AV415" s="52"/>
      <c r="AW415" s="56"/>
      <c r="AX415" s="52"/>
      <c r="AY415" s="52"/>
      <c r="AZ415" s="52"/>
      <c r="BA415" s="52"/>
      <c r="BB415" s="52"/>
      <c r="BC415" s="25" t="str">
        <f t="shared" si="44"/>
        <v/>
      </c>
      <c r="BD415" s="25" t="str">
        <f t="shared" si="45"/>
        <v/>
      </c>
      <c r="BE415" s="25" t="str">
        <f t="shared" si="46"/>
        <v/>
      </c>
      <c r="BF415" s="25" t="str">
        <f>IF($U415="","",IFERROR(INDEX(Referències!$F$5:$F$9,MATCH(IF(I415="",$U415,IFERROR(INDEX(Referències!$D$5:$D$9,SUMPRODUCT(MAX((($I$5:$I$504=I415)*($I$5:$I$504&lt;&gt;""))*(IFERROR(MATCH($U$5:$U$504,Referències!$D$5:$D$9,0),0))))),$U415)),Referències!$D$5:$D$9,0)),""))</f>
        <v/>
      </c>
      <c r="BG415" s="25" t="str">
        <f>IF($U415="","",IFERROR(INDEX(Referències!$G$5:$G$9,MATCH(IF(I415="",$U415,IFERROR(INDEX(Referències!$D$5:$D$9,SUMPRODUCT(MAX((($I$5:$I$504=I415)*($I$5:$I$504&lt;&gt;""))*(IFERROR(MATCH($U$5:$U$504,Referències!$D$5:$D$9,0),0))))),$U415)),Referències!$D$5:$D$9,0)),""))</f>
        <v/>
      </c>
      <c r="BH415" s="25" t="str">
        <f>IF($U415="","",IFERROR(INDEX(Referències!$H$5:$H$9,MATCH(IF(I415="",$U415,IFERROR(INDEX(Referències!$D$5:$D$9,SUMPRODUCT(MAX((($I$5:$I$504=I415)*($I$5:$I$504&lt;&gt;""))*(IFERROR(MATCH($U$5:$U$504,Referències!$D$5:$D$9,0),0))))),$U415)),Referències!$D$5:$D$9,0)),""))</f>
        <v/>
      </c>
      <c r="BI415" s="18" t="str">
        <f t="shared" si="47"/>
        <v/>
      </c>
      <c r="BJ415" s="26" t="str">
        <f t="shared" si="48"/>
        <v/>
      </c>
      <c r="BK415" s="52"/>
      <c r="BL415" s="27"/>
    </row>
    <row r="416" spans="1:64" x14ac:dyDescent="0.25">
      <c r="A416" s="27"/>
      <c r="B416" s="27"/>
      <c r="C416" s="27"/>
      <c r="D416" s="27"/>
      <c r="E416" s="53"/>
      <c r="F416" s="28"/>
      <c r="G416" s="27"/>
      <c r="H416" s="52"/>
      <c r="I416" s="28"/>
      <c r="J416" s="27"/>
      <c r="K416" s="28"/>
      <c r="L416" s="28"/>
      <c r="M416" s="28"/>
      <c r="N416" s="52"/>
      <c r="O416" s="18" t="str">
        <f t="shared" si="42"/>
        <v/>
      </c>
      <c r="P416" s="29"/>
      <c r="Q416" s="30"/>
      <c r="R416" s="31"/>
      <c r="S416" s="32"/>
      <c r="T416" s="33"/>
      <c r="U416" s="18" t="str">
        <f t="shared" si="43"/>
        <v/>
      </c>
      <c r="V416" s="28"/>
      <c r="W416" s="51"/>
      <c r="X416" s="52"/>
      <c r="Y416" s="53"/>
      <c r="Z416" s="52"/>
      <c r="AA416" s="53"/>
      <c r="AB416" s="53"/>
      <c r="AC416" s="52"/>
      <c r="AD416" s="53"/>
      <c r="AE416" s="53"/>
      <c r="AF416" s="52"/>
      <c r="AG416" s="53"/>
      <c r="AH416" s="52"/>
      <c r="AI416" s="53"/>
      <c r="AJ416" s="53"/>
      <c r="AK416" s="54"/>
      <c r="AL416" s="52"/>
      <c r="AM416" s="52"/>
      <c r="AN416" s="52"/>
      <c r="AO416" s="52"/>
      <c r="AP416" s="52"/>
      <c r="AQ416" s="55"/>
      <c r="AR416" s="52"/>
      <c r="AS416" s="52"/>
      <c r="AT416" s="52"/>
      <c r="AU416" s="52"/>
      <c r="AV416" s="52"/>
      <c r="AW416" s="56"/>
      <c r="AX416" s="52"/>
      <c r="AY416" s="52"/>
      <c r="AZ416" s="52"/>
      <c r="BA416" s="52"/>
      <c r="BB416" s="52"/>
      <c r="BC416" s="25" t="str">
        <f t="shared" si="44"/>
        <v/>
      </c>
      <c r="BD416" s="25" t="str">
        <f t="shared" si="45"/>
        <v/>
      </c>
      <c r="BE416" s="25" t="str">
        <f t="shared" si="46"/>
        <v/>
      </c>
      <c r="BF416" s="25" t="str">
        <f>IF($U416="","",IFERROR(INDEX(Referències!$F$5:$F$9,MATCH(IF(I416="",$U416,IFERROR(INDEX(Referències!$D$5:$D$9,SUMPRODUCT(MAX((($I$5:$I$504=I416)*($I$5:$I$504&lt;&gt;""))*(IFERROR(MATCH($U$5:$U$504,Referències!$D$5:$D$9,0),0))))),$U416)),Referències!$D$5:$D$9,0)),""))</f>
        <v/>
      </c>
      <c r="BG416" s="25" t="str">
        <f>IF($U416="","",IFERROR(INDEX(Referències!$G$5:$G$9,MATCH(IF(I416="",$U416,IFERROR(INDEX(Referències!$D$5:$D$9,SUMPRODUCT(MAX((($I$5:$I$504=I416)*($I$5:$I$504&lt;&gt;""))*(IFERROR(MATCH($U$5:$U$504,Referències!$D$5:$D$9,0),0))))),$U416)),Referències!$D$5:$D$9,0)),""))</f>
        <v/>
      </c>
      <c r="BH416" s="25" t="str">
        <f>IF($U416="","",IFERROR(INDEX(Referències!$H$5:$H$9,MATCH(IF(I416="",$U416,IFERROR(INDEX(Referències!$D$5:$D$9,SUMPRODUCT(MAX((($I$5:$I$504=I416)*($I$5:$I$504&lt;&gt;""))*(IFERROR(MATCH($U$5:$U$504,Referències!$D$5:$D$9,0),0))))),$U416)),Referències!$D$5:$D$9,0)),""))</f>
        <v/>
      </c>
      <c r="BI416" s="18" t="str">
        <f t="shared" si="47"/>
        <v/>
      </c>
      <c r="BJ416" s="26" t="str">
        <f t="shared" si="48"/>
        <v/>
      </c>
      <c r="BK416" s="52"/>
      <c r="BL416" s="27"/>
    </row>
    <row r="417" spans="1:64" x14ac:dyDescent="0.25">
      <c r="A417" s="27"/>
      <c r="B417" s="27"/>
      <c r="C417" s="27"/>
      <c r="D417" s="27"/>
      <c r="E417" s="53"/>
      <c r="F417" s="28"/>
      <c r="G417" s="27"/>
      <c r="H417" s="52"/>
      <c r="I417" s="28"/>
      <c r="J417" s="27"/>
      <c r="K417" s="28"/>
      <c r="L417" s="28"/>
      <c r="M417" s="28"/>
      <c r="N417" s="52"/>
      <c r="O417" s="18" t="str">
        <f t="shared" si="42"/>
        <v/>
      </c>
      <c r="P417" s="29"/>
      <c r="Q417" s="30"/>
      <c r="R417" s="31"/>
      <c r="S417" s="32"/>
      <c r="T417" s="33"/>
      <c r="U417" s="18" t="str">
        <f t="shared" si="43"/>
        <v/>
      </c>
      <c r="V417" s="28"/>
      <c r="W417" s="51"/>
      <c r="X417" s="52"/>
      <c r="Y417" s="53"/>
      <c r="Z417" s="52"/>
      <c r="AA417" s="53"/>
      <c r="AB417" s="53"/>
      <c r="AC417" s="52"/>
      <c r="AD417" s="53"/>
      <c r="AE417" s="53"/>
      <c r="AF417" s="52"/>
      <c r="AG417" s="53"/>
      <c r="AH417" s="52"/>
      <c r="AI417" s="53"/>
      <c r="AJ417" s="53"/>
      <c r="AK417" s="54"/>
      <c r="AL417" s="52"/>
      <c r="AM417" s="52"/>
      <c r="AN417" s="52"/>
      <c r="AO417" s="52"/>
      <c r="AP417" s="52"/>
      <c r="AQ417" s="55"/>
      <c r="AR417" s="52"/>
      <c r="AS417" s="52"/>
      <c r="AT417" s="52"/>
      <c r="AU417" s="52"/>
      <c r="AV417" s="52"/>
      <c r="AW417" s="56"/>
      <c r="AX417" s="52"/>
      <c r="AY417" s="52"/>
      <c r="AZ417" s="52"/>
      <c r="BA417" s="52"/>
      <c r="BB417" s="52"/>
      <c r="BC417" s="25" t="str">
        <f t="shared" si="44"/>
        <v/>
      </c>
      <c r="BD417" s="25" t="str">
        <f t="shared" si="45"/>
        <v/>
      </c>
      <c r="BE417" s="25" t="str">
        <f t="shared" si="46"/>
        <v/>
      </c>
      <c r="BF417" s="25" t="str">
        <f>IF($U417="","",IFERROR(INDEX(Referències!$F$5:$F$9,MATCH(IF(I417="",$U417,IFERROR(INDEX(Referències!$D$5:$D$9,SUMPRODUCT(MAX((($I$5:$I$504=I417)*($I$5:$I$504&lt;&gt;""))*(IFERROR(MATCH($U$5:$U$504,Referències!$D$5:$D$9,0),0))))),$U417)),Referències!$D$5:$D$9,0)),""))</f>
        <v/>
      </c>
      <c r="BG417" s="25" t="str">
        <f>IF($U417="","",IFERROR(INDEX(Referències!$G$5:$G$9,MATCH(IF(I417="",$U417,IFERROR(INDEX(Referències!$D$5:$D$9,SUMPRODUCT(MAX((($I$5:$I$504=I417)*($I$5:$I$504&lt;&gt;""))*(IFERROR(MATCH($U$5:$U$504,Referències!$D$5:$D$9,0),0))))),$U417)),Referències!$D$5:$D$9,0)),""))</f>
        <v/>
      </c>
      <c r="BH417" s="25" t="str">
        <f>IF($U417="","",IFERROR(INDEX(Referències!$H$5:$H$9,MATCH(IF(I417="",$U417,IFERROR(INDEX(Referències!$D$5:$D$9,SUMPRODUCT(MAX((($I$5:$I$504=I417)*($I$5:$I$504&lt;&gt;""))*(IFERROR(MATCH($U$5:$U$504,Referències!$D$5:$D$9,0),0))))),$U417)),Referències!$D$5:$D$9,0)),""))</f>
        <v/>
      </c>
      <c r="BI417" s="18" t="str">
        <f t="shared" si="47"/>
        <v/>
      </c>
      <c r="BJ417" s="26" t="str">
        <f t="shared" si="48"/>
        <v/>
      </c>
      <c r="BK417" s="52"/>
      <c r="BL417" s="27"/>
    </row>
    <row r="418" spans="1:64" x14ac:dyDescent="0.25">
      <c r="A418" s="27"/>
      <c r="B418" s="27"/>
      <c r="C418" s="27"/>
      <c r="D418" s="27"/>
      <c r="E418" s="53"/>
      <c r="F418" s="28"/>
      <c r="G418" s="27"/>
      <c r="H418" s="52"/>
      <c r="I418" s="28"/>
      <c r="J418" s="27"/>
      <c r="K418" s="28"/>
      <c r="L418" s="28"/>
      <c r="M418" s="28"/>
      <c r="N418" s="52"/>
      <c r="O418" s="18" t="str">
        <f t="shared" si="42"/>
        <v/>
      </c>
      <c r="P418" s="29"/>
      <c r="Q418" s="30"/>
      <c r="R418" s="31"/>
      <c r="S418" s="32"/>
      <c r="T418" s="33"/>
      <c r="U418" s="18" t="str">
        <f t="shared" si="43"/>
        <v/>
      </c>
      <c r="V418" s="28"/>
      <c r="W418" s="51"/>
      <c r="X418" s="52"/>
      <c r="Y418" s="53"/>
      <c r="Z418" s="52"/>
      <c r="AA418" s="53"/>
      <c r="AB418" s="53"/>
      <c r="AC418" s="52"/>
      <c r="AD418" s="53"/>
      <c r="AE418" s="53"/>
      <c r="AF418" s="52"/>
      <c r="AG418" s="53"/>
      <c r="AH418" s="52"/>
      <c r="AI418" s="53"/>
      <c r="AJ418" s="53"/>
      <c r="AK418" s="54"/>
      <c r="AL418" s="52"/>
      <c r="AM418" s="52"/>
      <c r="AN418" s="52"/>
      <c r="AO418" s="52"/>
      <c r="AP418" s="52"/>
      <c r="AQ418" s="55"/>
      <c r="AR418" s="52"/>
      <c r="AS418" s="52"/>
      <c r="AT418" s="52"/>
      <c r="AU418" s="52"/>
      <c r="AV418" s="52"/>
      <c r="AW418" s="56"/>
      <c r="AX418" s="52"/>
      <c r="AY418" s="52"/>
      <c r="AZ418" s="52"/>
      <c r="BA418" s="52"/>
      <c r="BB418" s="52"/>
      <c r="BC418" s="25" t="str">
        <f t="shared" si="44"/>
        <v/>
      </c>
      <c r="BD418" s="25" t="str">
        <f t="shared" si="45"/>
        <v/>
      </c>
      <c r="BE418" s="25" t="str">
        <f t="shared" si="46"/>
        <v/>
      </c>
      <c r="BF418" s="25" t="str">
        <f>IF($U418="","",IFERROR(INDEX(Referències!$F$5:$F$9,MATCH(IF(I418="",$U418,IFERROR(INDEX(Referències!$D$5:$D$9,SUMPRODUCT(MAX((($I$5:$I$504=I418)*($I$5:$I$504&lt;&gt;""))*(IFERROR(MATCH($U$5:$U$504,Referències!$D$5:$D$9,0),0))))),$U418)),Referències!$D$5:$D$9,0)),""))</f>
        <v/>
      </c>
      <c r="BG418" s="25" t="str">
        <f>IF($U418="","",IFERROR(INDEX(Referències!$G$5:$G$9,MATCH(IF(I418="",$U418,IFERROR(INDEX(Referències!$D$5:$D$9,SUMPRODUCT(MAX((($I$5:$I$504=I418)*($I$5:$I$504&lt;&gt;""))*(IFERROR(MATCH($U$5:$U$504,Referències!$D$5:$D$9,0),0))))),$U418)),Referències!$D$5:$D$9,0)),""))</f>
        <v/>
      </c>
      <c r="BH418" s="25" t="str">
        <f>IF($U418="","",IFERROR(INDEX(Referències!$H$5:$H$9,MATCH(IF(I418="",$U418,IFERROR(INDEX(Referències!$D$5:$D$9,SUMPRODUCT(MAX((($I$5:$I$504=I418)*($I$5:$I$504&lt;&gt;""))*(IFERROR(MATCH($U$5:$U$504,Referències!$D$5:$D$9,0),0))))),$U418)),Referències!$D$5:$D$9,0)),""))</f>
        <v/>
      </c>
      <c r="BI418" s="18" t="str">
        <f t="shared" si="47"/>
        <v/>
      </c>
      <c r="BJ418" s="26" t="str">
        <f t="shared" si="48"/>
        <v/>
      </c>
      <c r="BK418" s="52"/>
      <c r="BL418" s="27"/>
    </row>
    <row r="419" spans="1:64" x14ac:dyDescent="0.25">
      <c r="A419" s="27"/>
      <c r="B419" s="27"/>
      <c r="C419" s="27"/>
      <c r="D419" s="27"/>
      <c r="E419" s="53"/>
      <c r="F419" s="28"/>
      <c r="G419" s="27"/>
      <c r="H419" s="52"/>
      <c r="I419" s="28"/>
      <c r="J419" s="27"/>
      <c r="K419" s="28"/>
      <c r="L419" s="28"/>
      <c r="M419" s="28"/>
      <c r="N419" s="52"/>
      <c r="O419" s="18" t="str">
        <f t="shared" si="42"/>
        <v/>
      </c>
      <c r="P419" s="29"/>
      <c r="Q419" s="30"/>
      <c r="R419" s="31"/>
      <c r="S419" s="32"/>
      <c r="T419" s="33"/>
      <c r="U419" s="18" t="str">
        <f t="shared" si="43"/>
        <v/>
      </c>
      <c r="V419" s="28"/>
      <c r="W419" s="51"/>
      <c r="X419" s="52"/>
      <c r="Y419" s="53"/>
      <c r="Z419" s="52"/>
      <c r="AA419" s="53"/>
      <c r="AB419" s="53"/>
      <c r="AC419" s="52"/>
      <c r="AD419" s="53"/>
      <c r="AE419" s="53"/>
      <c r="AF419" s="52"/>
      <c r="AG419" s="53"/>
      <c r="AH419" s="52"/>
      <c r="AI419" s="53"/>
      <c r="AJ419" s="53"/>
      <c r="AK419" s="54"/>
      <c r="AL419" s="52"/>
      <c r="AM419" s="52"/>
      <c r="AN419" s="52"/>
      <c r="AO419" s="52"/>
      <c r="AP419" s="52"/>
      <c r="AQ419" s="55"/>
      <c r="AR419" s="52"/>
      <c r="AS419" s="52"/>
      <c r="AT419" s="52"/>
      <c r="AU419" s="52"/>
      <c r="AV419" s="52"/>
      <c r="AW419" s="56"/>
      <c r="AX419" s="52"/>
      <c r="AY419" s="52"/>
      <c r="AZ419" s="52"/>
      <c r="BA419" s="52"/>
      <c r="BB419" s="52"/>
      <c r="BC419" s="25" t="str">
        <f t="shared" si="44"/>
        <v/>
      </c>
      <c r="BD419" s="25" t="str">
        <f t="shared" si="45"/>
        <v/>
      </c>
      <c r="BE419" s="25" t="str">
        <f t="shared" si="46"/>
        <v/>
      </c>
      <c r="BF419" s="25" t="str">
        <f>IF($U419="","",IFERROR(INDEX(Referències!$F$5:$F$9,MATCH(IF(I419="",$U419,IFERROR(INDEX(Referències!$D$5:$D$9,SUMPRODUCT(MAX((($I$5:$I$504=I419)*($I$5:$I$504&lt;&gt;""))*(IFERROR(MATCH($U$5:$U$504,Referències!$D$5:$D$9,0),0))))),$U419)),Referències!$D$5:$D$9,0)),""))</f>
        <v/>
      </c>
      <c r="BG419" s="25" t="str">
        <f>IF($U419="","",IFERROR(INDEX(Referències!$G$5:$G$9,MATCH(IF(I419="",$U419,IFERROR(INDEX(Referències!$D$5:$D$9,SUMPRODUCT(MAX((($I$5:$I$504=I419)*($I$5:$I$504&lt;&gt;""))*(IFERROR(MATCH($U$5:$U$504,Referències!$D$5:$D$9,0),0))))),$U419)),Referències!$D$5:$D$9,0)),""))</f>
        <v/>
      </c>
      <c r="BH419" s="25" t="str">
        <f>IF($U419="","",IFERROR(INDEX(Referències!$H$5:$H$9,MATCH(IF(I419="",$U419,IFERROR(INDEX(Referències!$D$5:$D$9,SUMPRODUCT(MAX((($I$5:$I$504=I419)*($I$5:$I$504&lt;&gt;""))*(IFERROR(MATCH($U$5:$U$504,Referències!$D$5:$D$9,0),0))))),$U419)),Referències!$D$5:$D$9,0)),""))</f>
        <v/>
      </c>
      <c r="BI419" s="18" t="str">
        <f t="shared" si="47"/>
        <v/>
      </c>
      <c r="BJ419" s="26" t="str">
        <f t="shared" si="48"/>
        <v/>
      </c>
      <c r="BK419" s="52"/>
      <c r="BL419" s="27"/>
    </row>
    <row r="420" spans="1:64" x14ac:dyDescent="0.25">
      <c r="A420" s="27"/>
      <c r="B420" s="27"/>
      <c r="C420" s="27"/>
      <c r="D420" s="27"/>
      <c r="E420" s="53"/>
      <c r="F420" s="28"/>
      <c r="G420" s="27"/>
      <c r="H420" s="52"/>
      <c r="I420" s="28"/>
      <c r="J420" s="27"/>
      <c r="K420" s="28"/>
      <c r="L420" s="28"/>
      <c r="M420" s="28"/>
      <c r="N420" s="52"/>
      <c r="O420" s="18" t="str">
        <f t="shared" si="42"/>
        <v/>
      </c>
      <c r="P420" s="29"/>
      <c r="Q420" s="30"/>
      <c r="R420" s="31"/>
      <c r="S420" s="32"/>
      <c r="T420" s="33"/>
      <c r="U420" s="18" t="str">
        <f t="shared" si="43"/>
        <v/>
      </c>
      <c r="V420" s="28"/>
      <c r="W420" s="51"/>
      <c r="X420" s="52"/>
      <c r="Y420" s="53"/>
      <c r="Z420" s="52"/>
      <c r="AA420" s="53"/>
      <c r="AB420" s="53"/>
      <c r="AC420" s="52"/>
      <c r="AD420" s="53"/>
      <c r="AE420" s="53"/>
      <c r="AF420" s="52"/>
      <c r="AG420" s="53"/>
      <c r="AH420" s="52"/>
      <c r="AI420" s="53"/>
      <c r="AJ420" s="53"/>
      <c r="AK420" s="54"/>
      <c r="AL420" s="52"/>
      <c r="AM420" s="52"/>
      <c r="AN420" s="52"/>
      <c r="AO420" s="52"/>
      <c r="AP420" s="52"/>
      <c r="AQ420" s="55"/>
      <c r="AR420" s="52"/>
      <c r="AS420" s="52"/>
      <c r="AT420" s="52"/>
      <c r="AU420" s="52"/>
      <c r="AV420" s="52"/>
      <c r="AW420" s="56"/>
      <c r="AX420" s="52"/>
      <c r="AY420" s="52"/>
      <c r="AZ420" s="52"/>
      <c r="BA420" s="52"/>
      <c r="BB420" s="52"/>
      <c r="BC420" s="25" t="str">
        <f t="shared" si="44"/>
        <v/>
      </c>
      <c r="BD420" s="25" t="str">
        <f t="shared" si="45"/>
        <v/>
      </c>
      <c r="BE420" s="25" t="str">
        <f t="shared" si="46"/>
        <v/>
      </c>
      <c r="BF420" s="25" t="str">
        <f>IF($U420="","",IFERROR(INDEX(Referències!$F$5:$F$9,MATCH(IF(I420="",$U420,IFERROR(INDEX(Referències!$D$5:$D$9,SUMPRODUCT(MAX((($I$5:$I$504=I420)*($I$5:$I$504&lt;&gt;""))*(IFERROR(MATCH($U$5:$U$504,Referències!$D$5:$D$9,0),0))))),$U420)),Referències!$D$5:$D$9,0)),""))</f>
        <v/>
      </c>
      <c r="BG420" s="25" t="str">
        <f>IF($U420="","",IFERROR(INDEX(Referències!$G$5:$G$9,MATCH(IF(I420="",$U420,IFERROR(INDEX(Referències!$D$5:$D$9,SUMPRODUCT(MAX((($I$5:$I$504=I420)*($I$5:$I$504&lt;&gt;""))*(IFERROR(MATCH($U$5:$U$504,Referències!$D$5:$D$9,0),0))))),$U420)),Referències!$D$5:$D$9,0)),""))</f>
        <v/>
      </c>
      <c r="BH420" s="25" t="str">
        <f>IF($U420="","",IFERROR(INDEX(Referències!$H$5:$H$9,MATCH(IF(I420="",$U420,IFERROR(INDEX(Referències!$D$5:$D$9,SUMPRODUCT(MAX((($I$5:$I$504=I420)*($I$5:$I$504&lt;&gt;""))*(IFERROR(MATCH($U$5:$U$504,Referències!$D$5:$D$9,0),0))))),$U420)),Referències!$D$5:$D$9,0)),""))</f>
        <v/>
      </c>
      <c r="BI420" s="18" t="str">
        <f t="shared" si="47"/>
        <v/>
      </c>
      <c r="BJ420" s="26" t="str">
        <f t="shared" si="48"/>
        <v/>
      </c>
      <c r="BK420" s="52"/>
      <c r="BL420" s="27"/>
    </row>
    <row r="421" spans="1:64" x14ac:dyDescent="0.25">
      <c r="A421" s="27"/>
      <c r="B421" s="27"/>
      <c r="C421" s="27"/>
      <c r="D421" s="27"/>
      <c r="E421" s="53"/>
      <c r="F421" s="28"/>
      <c r="G421" s="27"/>
      <c r="H421" s="52"/>
      <c r="I421" s="28"/>
      <c r="J421" s="27"/>
      <c r="K421" s="28"/>
      <c r="L421" s="28"/>
      <c r="M421" s="28"/>
      <c r="N421" s="52"/>
      <c r="O421" s="18" t="str">
        <f t="shared" si="42"/>
        <v/>
      </c>
      <c r="P421" s="29"/>
      <c r="Q421" s="30"/>
      <c r="R421" s="31"/>
      <c r="S421" s="32"/>
      <c r="T421" s="33"/>
      <c r="U421" s="18" t="str">
        <f t="shared" si="43"/>
        <v/>
      </c>
      <c r="V421" s="28"/>
      <c r="W421" s="51"/>
      <c r="X421" s="52"/>
      <c r="Y421" s="53"/>
      <c r="Z421" s="52"/>
      <c r="AA421" s="53"/>
      <c r="AB421" s="53"/>
      <c r="AC421" s="52"/>
      <c r="AD421" s="53"/>
      <c r="AE421" s="53"/>
      <c r="AF421" s="52"/>
      <c r="AG421" s="53"/>
      <c r="AH421" s="52"/>
      <c r="AI421" s="53"/>
      <c r="AJ421" s="53"/>
      <c r="AK421" s="54"/>
      <c r="AL421" s="52"/>
      <c r="AM421" s="52"/>
      <c r="AN421" s="52"/>
      <c r="AO421" s="52"/>
      <c r="AP421" s="52"/>
      <c r="AQ421" s="55"/>
      <c r="AR421" s="52"/>
      <c r="AS421" s="52"/>
      <c r="AT421" s="52"/>
      <c r="AU421" s="52"/>
      <c r="AV421" s="52"/>
      <c r="AW421" s="56"/>
      <c r="AX421" s="52"/>
      <c r="AY421" s="52"/>
      <c r="AZ421" s="52"/>
      <c r="BA421" s="52"/>
      <c r="BB421" s="52"/>
      <c r="BC421" s="25" t="str">
        <f t="shared" si="44"/>
        <v/>
      </c>
      <c r="BD421" s="25" t="str">
        <f t="shared" si="45"/>
        <v/>
      </c>
      <c r="BE421" s="25" t="str">
        <f t="shared" si="46"/>
        <v/>
      </c>
      <c r="BF421" s="25" t="str">
        <f>IF($U421="","",IFERROR(INDEX(Referències!$F$5:$F$9,MATCH(IF(I421="",$U421,IFERROR(INDEX(Referències!$D$5:$D$9,SUMPRODUCT(MAX((($I$5:$I$504=I421)*($I$5:$I$504&lt;&gt;""))*(IFERROR(MATCH($U$5:$U$504,Referències!$D$5:$D$9,0),0))))),$U421)),Referències!$D$5:$D$9,0)),""))</f>
        <v/>
      </c>
      <c r="BG421" s="25" t="str">
        <f>IF($U421="","",IFERROR(INDEX(Referències!$G$5:$G$9,MATCH(IF(I421="",$U421,IFERROR(INDEX(Referències!$D$5:$D$9,SUMPRODUCT(MAX((($I$5:$I$504=I421)*($I$5:$I$504&lt;&gt;""))*(IFERROR(MATCH($U$5:$U$504,Referències!$D$5:$D$9,0),0))))),$U421)),Referències!$D$5:$D$9,0)),""))</f>
        <v/>
      </c>
      <c r="BH421" s="25" t="str">
        <f>IF($U421="","",IFERROR(INDEX(Referències!$H$5:$H$9,MATCH(IF(I421="",$U421,IFERROR(INDEX(Referències!$D$5:$D$9,SUMPRODUCT(MAX((($I$5:$I$504=I421)*($I$5:$I$504&lt;&gt;""))*(IFERROR(MATCH($U$5:$U$504,Referències!$D$5:$D$9,0),0))))),$U421)),Referències!$D$5:$D$9,0)),""))</f>
        <v/>
      </c>
      <c r="BI421" s="18" t="str">
        <f t="shared" si="47"/>
        <v/>
      </c>
      <c r="BJ421" s="26" t="str">
        <f t="shared" si="48"/>
        <v/>
      </c>
      <c r="BK421" s="52"/>
      <c r="BL421" s="27"/>
    </row>
    <row r="422" spans="1:64" x14ac:dyDescent="0.25">
      <c r="A422" s="27"/>
      <c r="B422" s="27"/>
      <c r="C422" s="27"/>
      <c r="D422" s="27"/>
      <c r="E422" s="53"/>
      <c r="F422" s="28"/>
      <c r="G422" s="27"/>
      <c r="H422" s="52"/>
      <c r="I422" s="28"/>
      <c r="J422" s="27"/>
      <c r="K422" s="28"/>
      <c r="L422" s="28"/>
      <c r="M422" s="28"/>
      <c r="N422" s="52"/>
      <c r="O422" s="18" t="str">
        <f t="shared" si="42"/>
        <v/>
      </c>
      <c r="P422" s="29"/>
      <c r="Q422" s="30"/>
      <c r="R422" s="31"/>
      <c r="S422" s="32"/>
      <c r="T422" s="33"/>
      <c r="U422" s="18" t="str">
        <f t="shared" si="43"/>
        <v/>
      </c>
      <c r="V422" s="28"/>
      <c r="W422" s="51"/>
      <c r="X422" s="52"/>
      <c r="Y422" s="53"/>
      <c r="Z422" s="52"/>
      <c r="AA422" s="53"/>
      <c r="AB422" s="53"/>
      <c r="AC422" s="52"/>
      <c r="AD422" s="53"/>
      <c r="AE422" s="53"/>
      <c r="AF422" s="52"/>
      <c r="AG422" s="53"/>
      <c r="AH422" s="52"/>
      <c r="AI422" s="53"/>
      <c r="AJ422" s="53"/>
      <c r="AK422" s="54"/>
      <c r="AL422" s="52"/>
      <c r="AM422" s="52"/>
      <c r="AN422" s="52"/>
      <c r="AO422" s="52"/>
      <c r="AP422" s="52"/>
      <c r="AQ422" s="55"/>
      <c r="AR422" s="52"/>
      <c r="AS422" s="52"/>
      <c r="AT422" s="52"/>
      <c r="AU422" s="52"/>
      <c r="AV422" s="52"/>
      <c r="AW422" s="56"/>
      <c r="AX422" s="52"/>
      <c r="AY422" s="52"/>
      <c r="AZ422" s="52"/>
      <c r="BA422" s="52"/>
      <c r="BB422" s="52"/>
      <c r="BC422" s="25" t="str">
        <f t="shared" si="44"/>
        <v/>
      </c>
      <c r="BD422" s="25" t="str">
        <f t="shared" si="45"/>
        <v/>
      </c>
      <c r="BE422" s="25" t="str">
        <f t="shared" si="46"/>
        <v/>
      </c>
      <c r="BF422" s="25" t="str">
        <f>IF($U422="","",IFERROR(INDEX(Referències!$F$5:$F$9,MATCH(IF(I422="",$U422,IFERROR(INDEX(Referències!$D$5:$D$9,SUMPRODUCT(MAX((($I$5:$I$504=I422)*($I$5:$I$504&lt;&gt;""))*(IFERROR(MATCH($U$5:$U$504,Referències!$D$5:$D$9,0),0))))),$U422)),Referències!$D$5:$D$9,0)),""))</f>
        <v/>
      </c>
      <c r="BG422" s="25" t="str">
        <f>IF($U422="","",IFERROR(INDEX(Referències!$G$5:$G$9,MATCH(IF(I422="",$U422,IFERROR(INDEX(Referències!$D$5:$D$9,SUMPRODUCT(MAX((($I$5:$I$504=I422)*($I$5:$I$504&lt;&gt;""))*(IFERROR(MATCH($U$5:$U$504,Referències!$D$5:$D$9,0),0))))),$U422)),Referències!$D$5:$D$9,0)),""))</f>
        <v/>
      </c>
      <c r="BH422" s="25" t="str">
        <f>IF($U422="","",IFERROR(INDEX(Referències!$H$5:$H$9,MATCH(IF(I422="",$U422,IFERROR(INDEX(Referències!$D$5:$D$9,SUMPRODUCT(MAX((($I$5:$I$504=I422)*($I$5:$I$504&lt;&gt;""))*(IFERROR(MATCH($U$5:$U$504,Referències!$D$5:$D$9,0),0))))),$U422)),Referències!$D$5:$D$9,0)),""))</f>
        <v/>
      </c>
      <c r="BI422" s="18" t="str">
        <f t="shared" si="47"/>
        <v/>
      </c>
      <c r="BJ422" s="26" t="str">
        <f t="shared" si="48"/>
        <v/>
      </c>
      <c r="BK422" s="52"/>
      <c r="BL422" s="27"/>
    </row>
    <row r="423" spans="1:64" x14ac:dyDescent="0.25">
      <c r="A423" s="27"/>
      <c r="B423" s="27"/>
      <c r="C423" s="27"/>
      <c r="D423" s="27"/>
      <c r="E423" s="53"/>
      <c r="F423" s="28"/>
      <c r="G423" s="27"/>
      <c r="H423" s="52"/>
      <c r="I423" s="28"/>
      <c r="J423" s="27"/>
      <c r="K423" s="28"/>
      <c r="L423" s="28"/>
      <c r="M423" s="28"/>
      <c r="N423" s="52"/>
      <c r="O423" s="18" t="str">
        <f t="shared" si="42"/>
        <v/>
      </c>
      <c r="P423" s="29"/>
      <c r="Q423" s="30"/>
      <c r="R423" s="31"/>
      <c r="S423" s="32"/>
      <c r="T423" s="33"/>
      <c r="U423" s="18" t="str">
        <f t="shared" si="43"/>
        <v/>
      </c>
      <c r="V423" s="28"/>
      <c r="W423" s="51"/>
      <c r="X423" s="52"/>
      <c r="Y423" s="53"/>
      <c r="Z423" s="52"/>
      <c r="AA423" s="53"/>
      <c r="AB423" s="53"/>
      <c r="AC423" s="52"/>
      <c r="AD423" s="53"/>
      <c r="AE423" s="53"/>
      <c r="AF423" s="52"/>
      <c r="AG423" s="53"/>
      <c r="AH423" s="52"/>
      <c r="AI423" s="53"/>
      <c r="AJ423" s="53"/>
      <c r="AK423" s="54"/>
      <c r="AL423" s="52"/>
      <c r="AM423" s="52"/>
      <c r="AN423" s="52"/>
      <c r="AO423" s="52"/>
      <c r="AP423" s="52"/>
      <c r="AQ423" s="55"/>
      <c r="AR423" s="52"/>
      <c r="AS423" s="52"/>
      <c r="AT423" s="52"/>
      <c r="AU423" s="52"/>
      <c r="AV423" s="52"/>
      <c r="AW423" s="56"/>
      <c r="AX423" s="52"/>
      <c r="AY423" s="52"/>
      <c r="AZ423" s="52"/>
      <c r="BA423" s="52"/>
      <c r="BB423" s="52"/>
      <c r="BC423" s="25" t="str">
        <f t="shared" si="44"/>
        <v/>
      </c>
      <c r="BD423" s="25" t="str">
        <f t="shared" si="45"/>
        <v/>
      </c>
      <c r="BE423" s="25" t="str">
        <f t="shared" si="46"/>
        <v/>
      </c>
      <c r="BF423" s="25" t="str">
        <f>IF($U423="","",IFERROR(INDEX(Referències!$F$5:$F$9,MATCH(IF(I423="",$U423,IFERROR(INDEX(Referències!$D$5:$D$9,SUMPRODUCT(MAX((($I$5:$I$504=I423)*($I$5:$I$504&lt;&gt;""))*(IFERROR(MATCH($U$5:$U$504,Referències!$D$5:$D$9,0),0))))),$U423)),Referències!$D$5:$D$9,0)),""))</f>
        <v/>
      </c>
      <c r="BG423" s="25" t="str">
        <f>IF($U423="","",IFERROR(INDEX(Referències!$G$5:$G$9,MATCH(IF(I423="",$U423,IFERROR(INDEX(Referències!$D$5:$D$9,SUMPRODUCT(MAX((($I$5:$I$504=I423)*($I$5:$I$504&lt;&gt;""))*(IFERROR(MATCH($U$5:$U$504,Referències!$D$5:$D$9,0),0))))),$U423)),Referències!$D$5:$D$9,0)),""))</f>
        <v/>
      </c>
      <c r="BH423" s="25" t="str">
        <f>IF($U423="","",IFERROR(INDEX(Referències!$H$5:$H$9,MATCH(IF(I423="",$U423,IFERROR(INDEX(Referències!$D$5:$D$9,SUMPRODUCT(MAX((($I$5:$I$504=I423)*($I$5:$I$504&lt;&gt;""))*(IFERROR(MATCH($U$5:$U$504,Referències!$D$5:$D$9,0),0))))),$U423)),Referències!$D$5:$D$9,0)),""))</f>
        <v/>
      </c>
      <c r="BI423" s="18" t="str">
        <f t="shared" si="47"/>
        <v/>
      </c>
      <c r="BJ423" s="26" t="str">
        <f t="shared" si="48"/>
        <v/>
      </c>
      <c r="BK423" s="52"/>
      <c r="BL423" s="27"/>
    </row>
    <row r="424" spans="1:64" x14ac:dyDescent="0.25">
      <c r="A424" s="27"/>
      <c r="B424" s="27"/>
      <c r="C424" s="27"/>
      <c r="D424" s="27"/>
      <c r="E424" s="53"/>
      <c r="F424" s="28"/>
      <c r="G424" s="27"/>
      <c r="H424" s="52"/>
      <c r="I424" s="28"/>
      <c r="J424" s="27"/>
      <c r="K424" s="28"/>
      <c r="L424" s="28"/>
      <c r="M424" s="28"/>
      <c r="N424" s="52"/>
      <c r="O424" s="18" t="str">
        <f t="shared" si="42"/>
        <v/>
      </c>
      <c r="P424" s="29"/>
      <c r="Q424" s="30"/>
      <c r="R424" s="31"/>
      <c r="S424" s="32"/>
      <c r="T424" s="33"/>
      <c r="U424" s="18" t="str">
        <f t="shared" si="43"/>
        <v/>
      </c>
      <c r="V424" s="28"/>
      <c r="W424" s="51"/>
      <c r="X424" s="52"/>
      <c r="Y424" s="53"/>
      <c r="Z424" s="52"/>
      <c r="AA424" s="53"/>
      <c r="AB424" s="53"/>
      <c r="AC424" s="52"/>
      <c r="AD424" s="53"/>
      <c r="AE424" s="53"/>
      <c r="AF424" s="52"/>
      <c r="AG424" s="53"/>
      <c r="AH424" s="52"/>
      <c r="AI424" s="53"/>
      <c r="AJ424" s="53"/>
      <c r="AK424" s="54"/>
      <c r="AL424" s="52"/>
      <c r="AM424" s="52"/>
      <c r="AN424" s="52"/>
      <c r="AO424" s="52"/>
      <c r="AP424" s="52"/>
      <c r="AQ424" s="55"/>
      <c r="AR424" s="52"/>
      <c r="AS424" s="52"/>
      <c r="AT424" s="52"/>
      <c r="AU424" s="52"/>
      <c r="AV424" s="52"/>
      <c r="AW424" s="56"/>
      <c r="AX424" s="52"/>
      <c r="AY424" s="52"/>
      <c r="AZ424" s="52"/>
      <c r="BA424" s="52"/>
      <c r="BB424" s="52"/>
      <c r="BC424" s="25" t="str">
        <f t="shared" si="44"/>
        <v/>
      </c>
      <c r="BD424" s="25" t="str">
        <f t="shared" si="45"/>
        <v/>
      </c>
      <c r="BE424" s="25" t="str">
        <f t="shared" si="46"/>
        <v/>
      </c>
      <c r="BF424" s="25" t="str">
        <f>IF($U424="","",IFERROR(INDEX(Referències!$F$5:$F$9,MATCH(IF(I424="",$U424,IFERROR(INDEX(Referències!$D$5:$D$9,SUMPRODUCT(MAX((($I$5:$I$504=I424)*($I$5:$I$504&lt;&gt;""))*(IFERROR(MATCH($U$5:$U$504,Referències!$D$5:$D$9,0),0))))),$U424)),Referències!$D$5:$D$9,0)),""))</f>
        <v/>
      </c>
      <c r="BG424" s="25" t="str">
        <f>IF($U424="","",IFERROR(INDEX(Referències!$G$5:$G$9,MATCH(IF(I424="",$U424,IFERROR(INDEX(Referències!$D$5:$D$9,SUMPRODUCT(MAX((($I$5:$I$504=I424)*($I$5:$I$504&lt;&gt;""))*(IFERROR(MATCH($U$5:$U$504,Referències!$D$5:$D$9,0),0))))),$U424)),Referències!$D$5:$D$9,0)),""))</f>
        <v/>
      </c>
      <c r="BH424" s="25" t="str">
        <f>IF($U424="","",IFERROR(INDEX(Referències!$H$5:$H$9,MATCH(IF(I424="",$U424,IFERROR(INDEX(Referències!$D$5:$D$9,SUMPRODUCT(MAX((($I$5:$I$504=I424)*($I$5:$I$504&lt;&gt;""))*(IFERROR(MATCH($U$5:$U$504,Referències!$D$5:$D$9,0),0))))),$U424)),Referències!$D$5:$D$9,0)),""))</f>
        <v/>
      </c>
      <c r="BI424" s="18" t="str">
        <f t="shared" si="47"/>
        <v/>
      </c>
      <c r="BJ424" s="26" t="str">
        <f t="shared" si="48"/>
        <v/>
      </c>
      <c r="BK424" s="52"/>
      <c r="BL424" s="27"/>
    </row>
    <row r="425" spans="1:64" x14ac:dyDescent="0.25">
      <c r="A425" s="27"/>
      <c r="B425" s="27"/>
      <c r="C425" s="27"/>
      <c r="D425" s="27"/>
      <c r="E425" s="53"/>
      <c r="F425" s="28"/>
      <c r="G425" s="27"/>
      <c r="H425" s="52"/>
      <c r="I425" s="28"/>
      <c r="J425" s="27"/>
      <c r="K425" s="28"/>
      <c r="L425" s="28"/>
      <c r="M425" s="28"/>
      <c r="N425" s="52"/>
      <c r="O425" s="18" t="str">
        <f t="shared" si="42"/>
        <v/>
      </c>
      <c r="P425" s="29"/>
      <c r="Q425" s="30"/>
      <c r="R425" s="31"/>
      <c r="S425" s="32"/>
      <c r="T425" s="33"/>
      <c r="U425" s="18" t="str">
        <f t="shared" si="43"/>
        <v/>
      </c>
      <c r="V425" s="28"/>
      <c r="W425" s="51"/>
      <c r="X425" s="52"/>
      <c r="Y425" s="53"/>
      <c r="Z425" s="52"/>
      <c r="AA425" s="53"/>
      <c r="AB425" s="53"/>
      <c r="AC425" s="52"/>
      <c r="AD425" s="53"/>
      <c r="AE425" s="53"/>
      <c r="AF425" s="52"/>
      <c r="AG425" s="53"/>
      <c r="AH425" s="52"/>
      <c r="AI425" s="53"/>
      <c r="AJ425" s="53"/>
      <c r="AK425" s="54"/>
      <c r="AL425" s="52"/>
      <c r="AM425" s="52"/>
      <c r="AN425" s="52"/>
      <c r="AO425" s="52"/>
      <c r="AP425" s="52"/>
      <c r="AQ425" s="55"/>
      <c r="AR425" s="52"/>
      <c r="AS425" s="52"/>
      <c r="AT425" s="52"/>
      <c r="AU425" s="52"/>
      <c r="AV425" s="52"/>
      <c r="AW425" s="56"/>
      <c r="AX425" s="52"/>
      <c r="AY425" s="52"/>
      <c r="AZ425" s="52"/>
      <c r="BA425" s="52"/>
      <c r="BB425" s="52"/>
      <c r="BC425" s="25" t="str">
        <f t="shared" si="44"/>
        <v/>
      </c>
      <c r="BD425" s="25" t="str">
        <f t="shared" si="45"/>
        <v/>
      </c>
      <c r="BE425" s="25" t="str">
        <f t="shared" si="46"/>
        <v/>
      </c>
      <c r="BF425" s="25" t="str">
        <f>IF($U425="","",IFERROR(INDEX(Referències!$F$5:$F$9,MATCH(IF(I425="",$U425,IFERROR(INDEX(Referències!$D$5:$D$9,SUMPRODUCT(MAX((($I$5:$I$504=I425)*($I$5:$I$504&lt;&gt;""))*(IFERROR(MATCH($U$5:$U$504,Referències!$D$5:$D$9,0),0))))),$U425)),Referències!$D$5:$D$9,0)),""))</f>
        <v/>
      </c>
      <c r="BG425" s="25" t="str">
        <f>IF($U425="","",IFERROR(INDEX(Referències!$G$5:$G$9,MATCH(IF(I425="",$U425,IFERROR(INDEX(Referències!$D$5:$D$9,SUMPRODUCT(MAX((($I$5:$I$504=I425)*($I$5:$I$504&lt;&gt;""))*(IFERROR(MATCH($U$5:$U$504,Referències!$D$5:$D$9,0),0))))),$U425)),Referències!$D$5:$D$9,0)),""))</f>
        <v/>
      </c>
      <c r="BH425" s="25" t="str">
        <f>IF($U425="","",IFERROR(INDEX(Referències!$H$5:$H$9,MATCH(IF(I425="",$U425,IFERROR(INDEX(Referències!$D$5:$D$9,SUMPRODUCT(MAX((($I$5:$I$504=I425)*($I$5:$I$504&lt;&gt;""))*(IFERROR(MATCH($U$5:$U$504,Referències!$D$5:$D$9,0),0))))),$U425)),Referències!$D$5:$D$9,0)),""))</f>
        <v/>
      </c>
      <c r="BI425" s="18" t="str">
        <f t="shared" si="47"/>
        <v/>
      </c>
      <c r="BJ425" s="26" t="str">
        <f t="shared" si="48"/>
        <v/>
      </c>
      <c r="BK425" s="52"/>
      <c r="BL425" s="27"/>
    </row>
    <row r="426" spans="1:64" x14ac:dyDescent="0.25">
      <c r="A426" s="27"/>
      <c r="B426" s="27"/>
      <c r="C426" s="27"/>
      <c r="D426" s="27"/>
      <c r="E426" s="53"/>
      <c r="F426" s="28"/>
      <c r="G426" s="27"/>
      <c r="H426" s="52"/>
      <c r="I426" s="28"/>
      <c r="J426" s="27"/>
      <c r="K426" s="28"/>
      <c r="L426" s="28"/>
      <c r="M426" s="28"/>
      <c r="N426" s="52"/>
      <c r="O426" s="18" t="str">
        <f t="shared" si="42"/>
        <v/>
      </c>
      <c r="P426" s="29"/>
      <c r="Q426" s="30"/>
      <c r="R426" s="31"/>
      <c r="S426" s="32"/>
      <c r="T426" s="33"/>
      <c r="U426" s="18" t="str">
        <f t="shared" si="43"/>
        <v/>
      </c>
      <c r="V426" s="28"/>
      <c r="W426" s="51"/>
      <c r="X426" s="52"/>
      <c r="Y426" s="53"/>
      <c r="Z426" s="52"/>
      <c r="AA426" s="53"/>
      <c r="AB426" s="53"/>
      <c r="AC426" s="52"/>
      <c r="AD426" s="53"/>
      <c r="AE426" s="53"/>
      <c r="AF426" s="52"/>
      <c r="AG426" s="53"/>
      <c r="AH426" s="52"/>
      <c r="AI426" s="53"/>
      <c r="AJ426" s="53"/>
      <c r="AK426" s="54"/>
      <c r="AL426" s="52"/>
      <c r="AM426" s="52"/>
      <c r="AN426" s="52"/>
      <c r="AO426" s="52"/>
      <c r="AP426" s="52"/>
      <c r="AQ426" s="55"/>
      <c r="AR426" s="52"/>
      <c r="AS426" s="52"/>
      <c r="AT426" s="52"/>
      <c r="AU426" s="52"/>
      <c r="AV426" s="52"/>
      <c r="AW426" s="56"/>
      <c r="AX426" s="52"/>
      <c r="AY426" s="52"/>
      <c r="AZ426" s="52"/>
      <c r="BA426" s="52"/>
      <c r="BB426" s="52"/>
      <c r="BC426" s="25" t="str">
        <f t="shared" si="44"/>
        <v/>
      </c>
      <c r="BD426" s="25" t="str">
        <f t="shared" si="45"/>
        <v/>
      </c>
      <c r="BE426" s="25" t="str">
        <f t="shared" si="46"/>
        <v/>
      </c>
      <c r="BF426" s="25" t="str">
        <f>IF($U426="","",IFERROR(INDEX(Referències!$F$5:$F$9,MATCH(IF(I426="",$U426,IFERROR(INDEX(Referències!$D$5:$D$9,SUMPRODUCT(MAX((($I$5:$I$504=I426)*($I$5:$I$504&lt;&gt;""))*(IFERROR(MATCH($U$5:$U$504,Referències!$D$5:$D$9,0),0))))),$U426)),Referències!$D$5:$D$9,0)),""))</f>
        <v/>
      </c>
      <c r="BG426" s="25" t="str">
        <f>IF($U426="","",IFERROR(INDEX(Referències!$G$5:$G$9,MATCH(IF(I426="",$U426,IFERROR(INDEX(Referències!$D$5:$D$9,SUMPRODUCT(MAX((($I$5:$I$504=I426)*($I$5:$I$504&lt;&gt;""))*(IFERROR(MATCH($U$5:$U$504,Referències!$D$5:$D$9,0),0))))),$U426)),Referències!$D$5:$D$9,0)),""))</f>
        <v/>
      </c>
      <c r="BH426" s="25" t="str">
        <f>IF($U426="","",IFERROR(INDEX(Referències!$H$5:$H$9,MATCH(IF(I426="",$U426,IFERROR(INDEX(Referències!$D$5:$D$9,SUMPRODUCT(MAX((($I$5:$I$504=I426)*($I$5:$I$504&lt;&gt;""))*(IFERROR(MATCH($U$5:$U$504,Referències!$D$5:$D$9,0),0))))),$U426)),Referències!$D$5:$D$9,0)),""))</f>
        <v/>
      </c>
      <c r="BI426" s="18" t="str">
        <f t="shared" si="47"/>
        <v/>
      </c>
      <c r="BJ426" s="26" t="str">
        <f t="shared" si="48"/>
        <v/>
      </c>
      <c r="BK426" s="52"/>
      <c r="BL426" s="27"/>
    </row>
    <row r="427" spans="1:64" x14ac:dyDescent="0.25">
      <c r="A427" s="27"/>
      <c r="B427" s="27"/>
      <c r="C427" s="27"/>
      <c r="D427" s="27"/>
      <c r="E427" s="53"/>
      <c r="F427" s="28"/>
      <c r="G427" s="27"/>
      <c r="H427" s="52"/>
      <c r="I427" s="28"/>
      <c r="J427" s="27"/>
      <c r="K427" s="28"/>
      <c r="L427" s="28"/>
      <c r="M427" s="28"/>
      <c r="N427" s="52"/>
      <c r="O427" s="18" t="str">
        <f t="shared" si="42"/>
        <v/>
      </c>
      <c r="P427" s="29"/>
      <c r="Q427" s="30"/>
      <c r="R427" s="31"/>
      <c r="S427" s="32"/>
      <c r="T427" s="33"/>
      <c r="U427" s="18" t="str">
        <f t="shared" si="43"/>
        <v/>
      </c>
      <c r="V427" s="28"/>
      <c r="W427" s="51"/>
      <c r="X427" s="52"/>
      <c r="Y427" s="53"/>
      <c r="Z427" s="52"/>
      <c r="AA427" s="53"/>
      <c r="AB427" s="53"/>
      <c r="AC427" s="52"/>
      <c r="AD427" s="53"/>
      <c r="AE427" s="53"/>
      <c r="AF427" s="52"/>
      <c r="AG427" s="53"/>
      <c r="AH427" s="52"/>
      <c r="AI427" s="53"/>
      <c r="AJ427" s="53"/>
      <c r="AK427" s="54"/>
      <c r="AL427" s="52"/>
      <c r="AM427" s="52"/>
      <c r="AN427" s="52"/>
      <c r="AO427" s="52"/>
      <c r="AP427" s="52"/>
      <c r="AQ427" s="55"/>
      <c r="AR427" s="52"/>
      <c r="AS427" s="52"/>
      <c r="AT427" s="52"/>
      <c r="AU427" s="52"/>
      <c r="AV427" s="52"/>
      <c r="AW427" s="56"/>
      <c r="AX427" s="52"/>
      <c r="AY427" s="52"/>
      <c r="AZ427" s="52"/>
      <c r="BA427" s="52"/>
      <c r="BB427" s="52"/>
      <c r="BC427" s="25" t="str">
        <f t="shared" si="44"/>
        <v/>
      </c>
      <c r="BD427" s="25" t="str">
        <f t="shared" si="45"/>
        <v/>
      </c>
      <c r="BE427" s="25" t="str">
        <f t="shared" si="46"/>
        <v/>
      </c>
      <c r="BF427" s="25" t="str">
        <f>IF($U427="","",IFERROR(INDEX(Referències!$F$5:$F$9,MATCH(IF(I427="",$U427,IFERROR(INDEX(Referències!$D$5:$D$9,SUMPRODUCT(MAX((($I$5:$I$504=I427)*($I$5:$I$504&lt;&gt;""))*(IFERROR(MATCH($U$5:$U$504,Referències!$D$5:$D$9,0),0))))),$U427)),Referències!$D$5:$D$9,0)),""))</f>
        <v/>
      </c>
      <c r="BG427" s="25" t="str">
        <f>IF($U427="","",IFERROR(INDEX(Referències!$G$5:$G$9,MATCH(IF(I427="",$U427,IFERROR(INDEX(Referències!$D$5:$D$9,SUMPRODUCT(MAX((($I$5:$I$504=I427)*($I$5:$I$504&lt;&gt;""))*(IFERROR(MATCH($U$5:$U$504,Referències!$D$5:$D$9,0),0))))),$U427)),Referències!$D$5:$D$9,0)),""))</f>
        <v/>
      </c>
      <c r="BH427" s="25" t="str">
        <f>IF($U427="","",IFERROR(INDEX(Referències!$H$5:$H$9,MATCH(IF(I427="",$U427,IFERROR(INDEX(Referències!$D$5:$D$9,SUMPRODUCT(MAX((($I$5:$I$504=I427)*($I$5:$I$504&lt;&gt;""))*(IFERROR(MATCH($U$5:$U$504,Referències!$D$5:$D$9,0),0))))),$U427)),Referències!$D$5:$D$9,0)),""))</f>
        <v/>
      </c>
      <c r="BI427" s="18" t="str">
        <f t="shared" si="47"/>
        <v/>
      </c>
      <c r="BJ427" s="26" t="str">
        <f t="shared" si="48"/>
        <v/>
      </c>
      <c r="BK427" s="52"/>
      <c r="BL427" s="27"/>
    </row>
    <row r="428" spans="1:64" x14ac:dyDescent="0.25">
      <c r="A428" s="27"/>
      <c r="B428" s="27"/>
      <c r="C428" s="27"/>
      <c r="D428" s="27"/>
      <c r="E428" s="53"/>
      <c r="F428" s="28"/>
      <c r="G428" s="27"/>
      <c r="H428" s="52"/>
      <c r="I428" s="28"/>
      <c r="J428" s="27"/>
      <c r="K428" s="28"/>
      <c r="L428" s="28"/>
      <c r="M428" s="28"/>
      <c r="N428" s="52"/>
      <c r="O428" s="18" t="str">
        <f t="shared" si="42"/>
        <v/>
      </c>
      <c r="P428" s="29"/>
      <c r="Q428" s="30"/>
      <c r="R428" s="31"/>
      <c r="S428" s="32"/>
      <c r="T428" s="33"/>
      <c r="U428" s="18" t="str">
        <f t="shared" si="43"/>
        <v/>
      </c>
      <c r="V428" s="28"/>
      <c r="W428" s="51"/>
      <c r="X428" s="52"/>
      <c r="Y428" s="53"/>
      <c r="Z428" s="52"/>
      <c r="AA428" s="53"/>
      <c r="AB428" s="53"/>
      <c r="AC428" s="52"/>
      <c r="AD428" s="53"/>
      <c r="AE428" s="53"/>
      <c r="AF428" s="52"/>
      <c r="AG428" s="53"/>
      <c r="AH428" s="52"/>
      <c r="AI428" s="53"/>
      <c r="AJ428" s="53"/>
      <c r="AK428" s="54"/>
      <c r="AL428" s="52"/>
      <c r="AM428" s="52"/>
      <c r="AN428" s="52"/>
      <c r="AO428" s="52"/>
      <c r="AP428" s="52"/>
      <c r="AQ428" s="55"/>
      <c r="AR428" s="52"/>
      <c r="AS428" s="52"/>
      <c r="AT428" s="52"/>
      <c r="AU428" s="52"/>
      <c r="AV428" s="52"/>
      <c r="AW428" s="56"/>
      <c r="AX428" s="52"/>
      <c r="AY428" s="52"/>
      <c r="AZ428" s="52"/>
      <c r="BA428" s="52"/>
      <c r="BB428" s="52"/>
      <c r="BC428" s="25" t="str">
        <f t="shared" si="44"/>
        <v/>
      </c>
      <c r="BD428" s="25" t="str">
        <f t="shared" si="45"/>
        <v/>
      </c>
      <c r="BE428" s="25" t="str">
        <f t="shared" si="46"/>
        <v/>
      </c>
      <c r="BF428" s="25" t="str">
        <f>IF($U428="","",IFERROR(INDEX(Referències!$F$5:$F$9,MATCH(IF(I428="",$U428,IFERROR(INDEX(Referències!$D$5:$D$9,SUMPRODUCT(MAX((($I$5:$I$504=I428)*($I$5:$I$504&lt;&gt;""))*(IFERROR(MATCH($U$5:$U$504,Referències!$D$5:$D$9,0),0))))),$U428)),Referències!$D$5:$D$9,0)),""))</f>
        <v/>
      </c>
      <c r="BG428" s="25" t="str">
        <f>IF($U428="","",IFERROR(INDEX(Referències!$G$5:$G$9,MATCH(IF(I428="",$U428,IFERROR(INDEX(Referències!$D$5:$D$9,SUMPRODUCT(MAX((($I$5:$I$504=I428)*($I$5:$I$504&lt;&gt;""))*(IFERROR(MATCH($U$5:$U$504,Referències!$D$5:$D$9,0),0))))),$U428)),Referències!$D$5:$D$9,0)),""))</f>
        <v/>
      </c>
      <c r="BH428" s="25" t="str">
        <f>IF($U428="","",IFERROR(INDEX(Referències!$H$5:$H$9,MATCH(IF(I428="",$U428,IFERROR(INDEX(Referències!$D$5:$D$9,SUMPRODUCT(MAX((($I$5:$I$504=I428)*($I$5:$I$504&lt;&gt;""))*(IFERROR(MATCH($U$5:$U$504,Referències!$D$5:$D$9,0),0))))),$U428)),Referències!$D$5:$D$9,0)),""))</f>
        <v/>
      </c>
      <c r="BI428" s="18" t="str">
        <f t="shared" si="47"/>
        <v/>
      </c>
      <c r="BJ428" s="26" t="str">
        <f t="shared" si="48"/>
        <v/>
      </c>
      <c r="BK428" s="52"/>
      <c r="BL428" s="27"/>
    </row>
    <row r="429" spans="1:64" x14ac:dyDescent="0.25">
      <c r="A429" s="27"/>
      <c r="B429" s="27"/>
      <c r="C429" s="27"/>
      <c r="D429" s="27"/>
      <c r="E429" s="53"/>
      <c r="F429" s="28"/>
      <c r="G429" s="27"/>
      <c r="H429" s="52"/>
      <c r="I429" s="28"/>
      <c r="J429" s="27"/>
      <c r="K429" s="28"/>
      <c r="L429" s="28"/>
      <c r="M429" s="28"/>
      <c r="N429" s="52"/>
      <c r="O429" s="18" t="str">
        <f t="shared" si="42"/>
        <v/>
      </c>
      <c r="P429" s="29"/>
      <c r="Q429" s="30"/>
      <c r="R429" s="31"/>
      <c r="S429" s="32"/>
      <c r="T429" s="33"/>
      <c r="U429" s="18" t="str">
        <f t="shared" si="43"/>
        <v/>
      </c>
      <c r="V429" s="28"/>
      <c r="W429" s="51"/>
      <c r="X429" s="52"/>
      <c r="Y429" s="53"/>
      <c r="Z429" s="52"/>
      <c r="AA429" s="53"/>
      <c r="AB429" s="53"/>
      <c r="AC429" s="52"/>
      <c r="AD429" s="53"/>
      <c r="AE429" s="53"/>
      <c r="AF429" s="52"/>
      <c r="AG429" s="53"/>
      <c r="AH429" s="52"/>
      <c r="AI429" s="53"/>
      <c r="AJ429" s="53"/>
      <c r="AK429" s="54"/>
      <c r="AL429" s="52"/>
      <c r="AM429" s="52"/>
      <c r="AN429" s="52"/>
      <c r="AO429" s="52"/>
      <c r="AP429" s="52"/>
      <c r="AQ429" s="55"/>
      <c r="AR429" s="52"/>
      <c r="AS429" s="52"/>
      <c r="AT429" s="52"/>
      <c r="AU429" s="52"/>
      <c r="AV429" s="52"/>
      <c r="AW429" s="56"/>
      <c r="AX429" s="52"/>
      <c r="AY429" s="52"/>
      <c r="AZ429" s="52"/>
      <c r="BA429" s="52"/>
      <c r="BB429" s="52"/>
      <c r="BC429" s="25" t="str">
        <f t="shared" si="44"/>
        <v/>
      </c>
      <c r="BD429" s="25" t="str">
        <f t="shared" si="45"/>
        <v/>
      </c>
      <c r="BE429" s="25" t="str">
        <f t="shared" si="46"/>
        <v/>
      </c>
      <c r="BF429" s="25" t="str">
        <f>IF($U429="","",IFERROR(INDEX(Referències!$F$5:$F$9,MATCH(IF(I429="",$U429,IFERROR(INDEX(Referències!$D$5:$D$9,SUMPRODUCT(MAX((($I$5:$I$504=I429)*($I$5:$I$504&lt;&gt;""))*(IFERROR(MATCH($U$5:$U$504,Referències!$D$5:$D$9,0),0))))),$U429)),Referències!$D$5:$D$9,0)),""))</f>
        <v/>
      </c>
      <c r="BG429" s="25" t="str">
        <f>IF($U429="","",IFERROR(INDEX(Referències!$G$5:$G$9,MATCH(IF(I429="",$U429,IFERROR(INDEX(Referències!$D$5:$D$9,SUMPRODUCT(MAX((($I$5:$I$504=I429)*($I$5:$I$504&lt;&gt;""))*(IFERROR(MATCH($U$5:$U$504,Referències!$D$5:$D$9,0),0))))),$U429)),Referències!$D$5:$D$9,0)),""))</f>
        <v/>
      </c>
      <c r="BH429" s="25" t="str">
        <f>IF($U429="","",IFERROR(INDEX(Referències!$H$5:$H$9,MATCH(IF(I429="",$U429,IFERROR(INDEX(Referències!$D$5:$D$9,SUMPRODUCT(MAX((($I$5:$I$504=I429)*($I$5:$I$504&lt;&gt;""))*(IFERROR(MATCH($U$5:$U$504,Referències!$D$5:$D$9,0),0))))),$U429)),Referències!$D$5:$D$9,0)),""))</f>
        <v/>
      </c>
      <c r="BI429" s="18" t="str">
        <f t="shared" si="47"/>
        <v/>
      </c>
      <c r="BJ429" s="26" t="str">
        <f t="shared" si="48"/>
        <v/>
      </c>
      <c r="BK429" s="52"/>
      <c r="BL429" s="27"/>
    </row>
    <row r="430" spans="1:64" x14ac:dyDescent="0.25">
      <c r="A430" s="27"/>
      <c r="B430" s="27"/>
      <c r="C430" s="27"/>
      <c r="D430" s="27"/>
      <c r="E430" s="53"/>
      <c r="F430" s="28"/>
      <c r="G430" s="27"/>
      <c r="H430" s="52"/>
      <c r="I430" s="28"/>
      <c r="J430" s="27"/>
      <c r="K430" s="28"/>
      <c r="L430" s="28"/>
      <c r="M430" s="28"/>
      <c r="N430" s="52"/>
      <c r="O430" s="18" t="str">
        <f t="shared" si="42"/>
        <v/>
      </c>
      <c r="P430" s="29"/>
      <c r="Q430" s="30"/>
      <c r="R430" s="31"/>
      <c r="S430" s="32"/>
      <c r="T430" s="33"/>
      <c r="U430" s="18" t="str">
        <f t="shared" si="43"/>
        <v/>
      </c>
      <c r="V430" s="28"/>
      <c r="W430" s="51"/>
      <c r="X430" s="52"/>
      <c r="Y430" s="53"/>
      <c r="Z430" s="52"/>
      <c r="AA430" s="53"/>
      <c r="AB430" s="53"/>
      <c r="AC430" s="52"/>
      <c r="AD430" s="53"/>
      <c r="AE430" s="53"/>
      <c r="AF430" s="52"/>
      <c r="AG430" s="53"/>
      <c r="AH430" s="52"/>
      <c r="AI430" s="53"/>
      <c r="AJ430" s="53"/>
      <c r="AK430" s="54"/>
      <c r="AL430" s="52"/>
      <c r="AM430" s="52"/>
      <c r="AN430" s="52"/>
      <c r="AO430" s="52"/>
      <c r="AP430" s="52"/>
      <c r="AQ430" s="55"/>
      <c r="AR430" s="52"/>
      <c r="AS430" s="52"/>
      <c r="AT430" s="52"/>
      <c r="AU430" s="52"/>
      <c r="AV430" s="52"/>
      <c r="AW430" s="56"/>
      <c r="AX430" s="52"/>
      <c r="AY430" s="52"/>
      <c r="AZ430" s="52"/>
      <c r="BA430" s="52"/>
      <c r="BB430" s="52"/>
      <c r="BC430" s="25" t="str">
        <f t="shared" si="44"/>
        <v/>
      </c>
      <c r="BD430" s="25" t="str">
        <f t="shared" si="45"/>
        <v/>
      </c>
      <c r="BE430" s="25" t="str">
        <f t="shared" si="46"/>
        <v/>
      </c>
      <c r="BF430" s="25" t="str">
        <f>IF($U430="","",IFERROR(INDEX(Referències!$F$5:$F$9,MATCH(IF(I430="",$U430,IFERROR(INDEX(Referències!$D$5:$D$9,SUMPRODUCT(MAX((($I$5:$I$504=I430)*($I$5:$I$504&lt;&gt;""))*(IFERROR(MATCH($U$5:$U$504,Referències!$D$5:$D$9,0),0))))),$U430)),Referències!$D$5:$D$9,0)),""))</f>
        <v/>
      </c>
      <c r="BG430" s="25" t="str">
        <f>IF($U430="","",IFERROR(INDEX(Referències!$G$5:$G$9,MATCH(IF(I430="",$U430,IFERROR(INDEX(Referències!$D$5:$D$9,SUMPRODUCT(MAX((($I$5:$I$504=I430)*($I$5:$I$504&lt;&gt;""))*(IFERROR(MATCH($U$5:$U$504,Referències!$D$5:$D$9,0),0))))),$U430)),Referències!$D$5:$D$9,0)),""))</f>
        <v/>
      </c>
      <c r="BH430" s="25" t="str">
        <f>IF($U430="","",IFERROR(INDEX(Referències!$H$5:$H$9,MATCH(IF(I430="",$U430,IFERROR(INDEX(Referències!$D$5:$D$9,SUMPRODUCT(MAX((($I$5:$I$504=I430)*($I$5:$I$504&lt;&gt;""))*(IFERROR(MATCH($U$5:$U$504,Referències!$D$5:$D$9,0),0))))),$U430)),Referències!$D$5:$D$9,0)),""))</f>
        <v/>
      </c>
      <c r="BI430" s="18" t="str">
        <f t="shared" si="47"/>
        <v/>
      </c>
      <c r="BJ430" s="26" t="str">
        <f t="shared" si="48"/>
        <v/>
      </c>
      <c r="BK430" s="52"/>
      <c r="BL430" s="27"/>
    </row>
    <row r="431" spans="1:64" x14ac:dyDescent="0.25">
      <c r="A431" s="27"/>
      <c r="B431" s="27"/>
      <c r="C431" s="27"/>
      <c r="D431" s="27"/>
      <c r="E431" s="53"/>
      <c r="F431" s="28"/>
      <c r="G431" s="27"/>
      <c r="H431" s="52"/>
      <c r="I431" s="28"/>
      <c r="J431" s="27"/>
      <c r="K431" s="28"/>
      <c r="L431" s="28"/>
      <c r="M431" s="28"/>
      <c r="N431" s="52"/>
      <c r="O431" s="18" t="str">
        <f t="shared" si="42"/>
        <v/>
      </c>
      <c r="P431" s="29"/>
      <c r="Q431" s="30"/>
      <c r="R431" s="31"/>
      <c r="S431" s="32"/>
      <c r="T431" s="33"/>
      <c r="U431" s="18" t="str">
        <f t="shared" si="43"/>
        <v/>
      </c>
      <c r="V431" s="28"/>
      <c r="W431" s="51"/>
      <c r="X431" s="52"/>
      <c r="Y431" s="53"/>
      <c r="Z431" s="52"/>
      <c r="AA431" s="53"/>
      <c r="AB431" s="53"/>
      <c r="AC431" s="52"/>
      <c r="AD431" s="53"/>
      <c r="AE431" s="53"/>
      <c r="AF431" s="52"/>
      <c r="AG431" s="53"/>
      <c r="AH431" s="52"/>
      <c r="AI431" s="53"/>
      <c r="AJ431" s="53"/>
      <c r="AK431" s="54"/>
      <c r="AL431" s="52"/>
      <c r="AM431" s="52"/>
      <c r="AN431" s="52"/>
      <c r="AO431" s="52"/>
      <c r="AP431" s="52"/>
      <c r="AQ431" s="55"/>
      <c r="AR431" s="52"/>
      <c r="AS431" s="52"/>
      <c r="AT431" s="52"/>
      <c r="AU431" s="52"/>
      <c r="AV431" s="52"/>
      <c r="AW431" s="56"/>
      <c r="AX431" s="52"/>
      <c r="AY431" s="52"/>
      <c r="AZ431" s="52"/>
      <c r="BA431" s="52"/>
      <c r="BB431" s="52"/>
      <c r="BC431" s="25" t="str">
        <f t="shared" si="44"/>
        <v/>
      </c>
      <c r="BD431" s="25" t="str">
        <f t="shared" si="45"/>
        <v/>
      </c>
      <c r="BE431" s="25" t="str">
        <f t="shared" si="46"/>
        <v/>
      </c>
      <c r="BF431" s="25" t="str">
        <f>IF($U431="","",IFERROR(INDEX(Referències!$F$5:$F$9,MATCH(IF(I431="",$U431,IFERROR(INDEX(Referències!$D$5:$D$9,SUMPRODUCT(MAX((($I$5:$I$504=I431)*($I$5:$I$504&lt;&gt;""))*(IFERROR(MATCH($U$5:$U$504,Referències!$D$5:$D$9,0),0))))),$U431)),Referències!$D$5:$D$9,0)),""))</f>
        <v/>
      </c>
      <c r="BG431" s="25" t="str">
        <f>IF($U431="","",IFERROR(INDEX(Referències!$G$5:$G$9,MATCH(IF(I431="",$U431,IFERROR(INDEX(Referències!$D$5:$D$9,SUMPRODUCT(MAX((($I$5:$I$504=I431)*($I$5:$I$504&lt;&gt;""))*(IFERROR(MATCH($U$5:$U$504,Referències!$D$5:$D$9,0),0))))),$U431)),Referències!$D$5:$D$9,0)),""))</f>
        <v/>
      </c>
      <c r="BH431" s="25" t="str">
        <f>IF($U431="","",IFERROR(INDEX(Referències!$H$5:$H$9,MATCH(IF(I431="",$U431,IFERROR(INDEX(Referències!$D$5:$D$9,SUMPRODUCT(MAX((($I$5:$I$504=I431)*($I$5:$I$504&lt;&gt;""))*(IFERROR(MATCH($U$5:$U$504,Referències!$D$5:$D$9,0),0))))),$U431)),Referències!$D$5:$D$9,0)),""))</f>
        <v/>
      </c>
      <c r="BI431" s="18" t="str">
        <f t="shared" si="47"/>
        <v/>
      </c>
      <c r="BJ431" s="26" t="str">
        <f t="shared" si="48"/>
        <v/>
      </c>
      <c r="BK431" s="52"/>
      <c r="BL431" s="27"/>
    </row>
    <row r="432" spans="1:64" x14ac:dyDescent="0.25">
      <c r="A432" s="27"/>
      <c r="B432" s="27"/>
      <c r="C432" s="27"/>
      <c r="D432" s="27"/>
      <c r="E432" s="53"/>
      <c r="F432" s="28"/>
      <c r="G432" s="27"/>
      <c r="H432" s="52"/>
      <c r="I432" s="28"/>
      <c r="J432" s="27"/>
      <c r="K432" s="28"/>
      <c r="L432" s="28"/>
      <c r="M432" s="28"/>
      <c r="N432" s="52"/>
      <c r="O432" s="18" t="str">
        <f t="shared" si="42"/>
        <v/>
      </c>
      <c r="P432" s="29"/>
      <c r="Q432" s="30"/>
      <c r="R432" s="31"/>
      <c r="S432" s="32"/>
      <c r="T432" s="33"/>
      <c r="U432" s="18" t="str">
        <f t="shared" si="43"/>
        <v/>
      </c>
      <c r="V432" s="28"/>
      <c r="W432" s="51"/>
      <c r="X432" s="52"/>
      <c r="Y432" s="53"/>
      <c r="Z432" s="52"/>
      <c r="AA432" s="53"/>
      <c r="AB432" s="53"/>
      <c r="AC432" s="52"/>
      <c r="AD432" s="53"/>
      <c r="AE432" s="53"/>
      <c r="AF432" s="52"/>
      <c r="AG432" s="53"/>
      <c r="AH432" s="52"/>
      <c r="AI432" s="53"/>
      <c r="AJ432" s="53"/>
      <c r="AK432" s="54"/>
      <c r="AL432" s="52"/>
      <c r="AM432" s="52"/>
      <c r="AN432" s="52"/>
      <c r="AO432" s="52"/>
      <c r="AP432" s="52"/>
      <c r="AQ432" s="55"/>
      <c r="AR432" s="52"/>
      <c r="AS432" s="52"/>
      <c r="AT432" s="52"/>
      <c r="AU432" s="52"/>
      <c r="AV432" s="52"/>
      <c r="AW432" s="56"/>
      <c r="AX432" s="52"/>
      <c r="AY432" s="52"/>
      <c r="AZ432" s="52"/>
      <c r="BA432" s="52"/>
      <c r="BB432" s="52"/>
      <c r="BC432" s="25" t="str">
        <f t="shared" si="44"/>
        <v/>
      </c>
      <c r="BD432" s="25" t="str">
        <f t="shared" si="45"/>
        <v/>
      </c>
      <c r="BE432" s="25" t="str">
        <f t="shared" si="46"/>
        <v/>
      </c>
      <c r="BF432" s="25" t="str">
        <f>IF($U432="","",IFERROR(INDEX(Referències!$F$5:$F$9,MATCH(IF(I432="",$U432,IFERROR(INDEX(Referències!$D$5:$D$9,SUMPRODUCT(MAX((($I$5:$I$504=I432)*($I$5:$I$504&lt;&gt;""))*(IFERROR(MATCH($U$5:$U$504,Referències!$D$5:$D$9,0),0))))),$U432)),Referències!$D$5:$D$9,0)),""))</f>
        <v/>
      </c>
      <c r="BG432" s="25" t="str">
        <f>IF($U432="","",IFERROR(INDEX(Referències!$G$5:$G$9,MATCH(IF(I432="",$U432,IFERROR(INDEX(Referències!$D$5:$D$9,SUMPRODUCT(MAX((($I$5:$I$504=I432)*($I$5:$I$504&lt;&gt;""))*(IFERROR(MATCH($U$5:$U$504,Referències!$D$5:$D$9,0),0))))),$U432)),Referències!$D$5:$D$9,0)),""))</f>
        <v/>
      </c>
      <c r="BH432" s="25" t="str">
        <f>IF($U432="","",IFERROR(INDEX(Referències!$H$5:$H$9,MATCH(IF(I432="",$U432,IFERROR(INDEX(Referències!$D$5:$D$9,SUMPRODUCT(MAX((($I$5:$I$504=I432)*($I$5:$I$504&lt;&gt;""))*(IFERROR(MATCH($U$5:$U$504,Referències!$D$5:$D$9,0),0))))),$U432)),Referències!$D$5:$D$9,0)),""))</f>
        <v/>
      </c>
      <c r="BI432" s="18" t="str">
        <f t="shared" si="47"/>
        <v/>
      </c>
      <c r="BJ432" s="26" t="str">
        <f t="shared" si="48"/>
        <v/>
      </c>
      <c r="BK432" s="52"/>
      <c r="BL432" s="27"/>
    </row>
    <row r="433" spans="1:64" x14ac:dyDescent="0.25">
      <c r="A433" s="27"/>
      <c r="B433" s="27"/>
      <c r="C433" s="27"/>
      <c r="D433" s="27"/>
      <c r="E433" s="53"/>
      <c r="F433" s="28"/>
      <c r="G433" s="27"/>
      <c r="H433" s="52"/>
      <c r="I433" s="28"/>
      <c r="J433" s="27"/>
      <c r="K433" s="28"/>
      <c r="L433" s="28"/>
      <c r="M433" s="28"/>
      <c r="N433" s="52"/>
      <c r="O433" s="18" t="str">
        <f t="shared" si="42"/>
        <v/>
      </c>
      <c r="P433" s="29"/>
      <c r="Q433" s="30"/>
      <c r="R433" s="31"/>
      <c r="S433" s="32"/>
      <c r="T433" s="33"/>
      <c r="U433" s="18" t="str">
        <f t="shared" si="43"/>
        <v/>
      </c>
      <c r="V433" s="28"/>
      <c r="W433" s="51"/>
      <c r="X433" s="52"/>
      <c r="Y433" s="53"/>
      <c r="Z433" s="52"/>
      <c r="AA433" s="53"/>
      <c r="AB433" s="53"/>
      <c r="AC433" s="52"/>
      <c r="AD433" s="53"/>
      <c r="AE433" s="53"/>
      <c r="AF433" s="52"/>
      <c r="AG433" s="53"/>
      <c r="AH433" s="52"/>
      <c r="AI433" s="53"/>
      <c r="AJ433" s="53"/>
      <c r="AK433" s="54"/>
      <c r="AL433" s="52"/>
      <c r="AM433" s="52"/>
      <c r="AN433" s="52"/>
      <c r="AO433" s="52"/>
      <c r="AP433" s="52"/>
      <c r="AQ433" s="55"/>
      <c r="AR433" s="52"/>
      <c r="AS433" s="52"/>
      <c r="AT433" s="52"/>
      <c r="AU433" s="52"/>
      <c r="AV433" s="52"/>
      <c r="AW433" s="56"/>
      <c r="AX433" s="52"/>
      <c r="AY433" s="52"/>
      <c r="AZ433" s="52"/>
      <c r="BA433" s="52"/>
      <c r="BB433" s="52"/>
      <c r="BC433" s="25" t="str">
        <f t="shared" si="44"/>
        <v/>
      </c>
      <c r="BD433" s="25" t="str">
        <f t="shared" si="45"/>
        <v/>
      </c>
      <c r="BE433" s="25" t="str">
        <f t="shared" si="46"/>
        <v/>
      </c>
      <c r="BF433" s="25" t="str">
        <f>IF($U433="","",IFERROR(INDEX(Referències!$F$5:$F$9,MATCH(IF(I433="",$U433,IFERROR(INDEX(Referències!$D$5:$D$9,SUMPRODUCT(MAX((($I$5:$I$504=I433)*($I$5:$I$504&lt;&gt;""))*(IFERROR(MATCH($U$5:$U$504,Referències!$D$5:$D$9,0),0))))),$U433)),Referències!$D$5:$D$9,0)),""))</f>
        <v/>
      </c>
      <c r="BG433" s="25" t="str">
        <f>IF($U433="","",IFERROR(INDEX(Referències!$G$5:$G$9,MATCH(IF(I433="",$U433,IFERROR(INDEX(Referències!$D$5:$D$9,SUMPRODUCT(MAX((($I$5:$I$504=I433)*($I$5:$I$504&lt;&gt;""))*(IFERROR(MATCH($U$5:$U$504,Referències!$D$5:$D$9,0),0))))),$U433)),Referències!$D$5:$D$9,0)),""))</f>
        <v/>
      </c>
      <c r="BH433" s="25" t="str">
        <f>IF($U433="","",IFERROR(INDEX(Referències!$H$5:$H$9,MATCH(IF(I433="",$U433,IFERROR(INDEX(Referències!$D$5:$D$9,SUMPRODUCT(MAX((($I$5:$I$504=I433)*($I$5:$I$504&lt;&gt;""))*(IFERROR(MATCH($U$5:$U$504,Referències!$D$5:$D$9,0),0))))),$U433)),Referències!$D$5:$D$9,0)),""))</f>
        <v/>
      </c>
      <c r="BI433" s="18" t="str">
        <f t="shared" si="47"/>
        <v/>
      </c>
      <c r="BJ433" s="26" t="str">
        <f t="shared" si="48"/>
        <v/>
      </c>
      <c r="BK433" s="52"/>
      <c r="BL433" s="27"/>
    </row>
    <row r="434" spans="1:64" x14ac:dyDescent="0.25">
      <c r="A434" s="27"/>
      <c r="B434" s="27"/>
      <c r="C434" s="27"/>
      <c r="D434" s="27"/>
      <c r="E434" s="53"/>
      <c r="F434" s="28"/>
      <c r="G434" s="27"/>
      <c r="H434" s="52"/>
      <c r="I434" s="28"/>
      <c r="J434" s="27"/>
      <c r="K434" s="28"/>
      <c r="L434" s="28"/>
      <c r="M434" s="28"/>
      <c r="N434" s="52"/>
      <c r="O434" s="18" t="str">
        <f t="shared" si="42"/>
        <v/>
      </c>
      <c r="P434" s="29"/>
      <c r="Q434" s="30"/>
      <c r="R434" s="31"/>
      <c r="S434" s="32"/>
      <c r="T434" s="33"/>
      <c r="U434" s="18" t="str">
        <f t="shared" si="43"/>
        <v/>
      </c>
      <c r="V434" s="28"/>
      <c r="W434" s="51"/>
      <c r="X434" s="52"/>
      <c r="Y434" s="53"/>
      <c r="Z434" s="52"/>
      <c r="AA434" s="53"/>
      <c r="AB434" s="53"/>
      <c r="AC434" s="52"/>
      <c r="AD434" s="53"/>
      <c r="AE434" s="53"/>
      <c r="AF434" s="52"/>
      <c r="AG434" s="53"/>
      <c r="AH434" s="52"/>
      <c r="AI434" s="53"/>
      <c r="AJ434" s="53"/>
      <c r="AK434" s="54"/>
      <c r="AL434" s="52"/>
      <c r="AM434" s="52"/>
      <c r="AN434" s="52"/>
      <c r="AO434" s="52"/>
      <c r="AP434" s="52"/>
      <c r="AQ434" s="55"/>
      <c r="AR434" s="52"/>
      <c r="AS434" s="52"/>
      <c r="AT434" s="52"/>
      <c r="AU434" s="52"/>
      <c r="AV434" s="52"/>
      <c r="AW434" s="56"/>
      <c r="AX434" s="52"/>
      <c r="AY434" s="52"/>
      <c r="AZ434" s="52"/>
      <c r="BA434" s="52"/>
      <c r="BB434" s="52"/>
      <c r="BC434" s="25" t="str">
        <f t="shared" si="44"/>
        <v/>
      </c>
      <c r="BD434" s="25" t="str">
        <f t="shared" si="45"/>
        <v/>
      </c>
      <c r="BE434" s="25" t="str">
        <f t="shared" si="46"/>
        <v/>
      </c>
      <c r="BF434" s="25" t="str">
        <f>IF($U434="","",IFERROR(INDEX(Referències!$F$5:$F$9,MATCH(IF(I434="",$U434,IFERROR(INDEX(Referències!$D$5:$D$9,SUMPRODUCT(MAX((($I$5:$I$504=I434)*($I$5:$I$504&lt;&gt;""))*(IFERROR(MATCH($U$5:$U$504,Referències!$D$5:$D$9,0),0))))),$U434)),Referències!$D$5:$D$9,0)),""))</f>
        <v/>
      </c>
      <c r="BG434" s="25" t="str">
        <f>IF($U434="","",IFERROR(INDEX(Referències!$G$5:$G$9,MATCH(IF(I434="",$U434,IFERROR(INDEX(Referències!$D$5:$D$9,SUMPRODUCT(MAX((($I$5:$I$504=I434)*($I$5:$I$504&lt;&gt;""))*(IFERROR(MATCH($U$5:$U$504,Referències!$D$5:$D$9,0),0))))),$U434)),Referències!$D$5:$D$9,0)),""))</f>
        <v/>
      </c>
      <c r="BH434" s="25" t="str">
        <f>IF($U434="","",IFERROR(INDEX(Referències!$H$5:$H$9,MATCH(IF(I434="",$U434,IFERROR(INDEX(Referències!$D$5:$D$9,SUMPRODUCT(MAX((($I$5:$I$504=I434)*($I$5:$I$504&lt;&gt;""))*(IFERROR(MATCH($U$5:$U$504,Referències!$D$5:$D$9,0),0))))),$U434)),Referències!$D$5:$D$9,0)),""))</f>
        <v/>
      </c>
      <c r="BI434" s="18" t="str">
        <f t="shared" si="47"/>
        <v/>
      </c>
      <c r="BJ434" s="26" t="str">
        <f t="shared" si="48"/>
        <v/>
      </c>
      <c r="BK434" s="52"/>
      <c r="BL434" s="27"/>
    </row>
    <row r="435" spans="1:64" x14ac:dyDescent="0.25">
      <c r="A435" s="27"/>
      <c r="B435" s="27"/>
      <c r="C435" s="27"/>
      <c r="D435" s="27"/>
      <c r="E435" s="53"/>
      <c r="F435" s="28"/>
      <c r="G435" s="27"/>
      <c r="H435" s="52"/>
      <c r="I435" s="28"/>
      <c r="J435" s="27"/>
      <c r="K435" s="28"/>
      <c r="L435" s="28"/>
      <c r="M435" s="28"/>
      <c r="N435" s="52"/>
      <c r="O435" s="18" t="str">
        <f t="shared" si="42"/>
        <v/>
      </c>
      <c r="P435" s="29"/>
      <c r="Q435" s="30"/>
      <c r="R435" s="31"/>
      <c r="S435" s="32"/>
      <c r="T435" s="33"/>
      <c r="U435" s="18" t="str">
        <f t="shared" si="43"/>
        <v/>
      </c>
      <c r="V435" s="28"/>
      <c r="W435" s="51"/>
      <c r="X435" s="52"/>
      <c r="Y435" s="53"/>
      <c r="Z435" s="52"/>
      <c r="AA435" s="53"/>
      <c r="AB435" s="53"/>
      <c r="AC435" s="52"/>
      <c r="AD435" s="53"/>
      <c r="AE435" s="53"/>
      <c r="AF435" s="52"/>
      <c r="AG435" s="53"/>
      <c r="AH435" s="52"/>
      <c r="AI435" s="53"/>
      <c r="AJ435" s="53"/>
      <c r="AK435" s="54"/>
      <c r="AL435" s="52"/>
      <c r="AM435" s="52"/>
      <c r="AN435" s="52"/>
      <c r="AO435" s="52"/>
      <c r="AP435" s="52"/>
      <c r="AQ435" s="55"/>
      <c r="AR435" s="52"/>
      <c r="AS435" s="52"/>
      <c r="AT435" s="52"/>
      <c r="AU435" s="52"/>
      <c r="AV435" s="52"/>
      <c r="AW435" s="56"/>
      <c r="AX435" s="52"/>
      <c r="AY435" s="52"/>
      <c r="AZ435" s="52"/>
      <c r="BA435" s="52"/>
      <c r="BB435" s="52"/>
      <c r="BC435" s="25" t="str">
        <f t="shared" si="44"/>
        <v/>
      </c>
      <c r="BD435" s="25" t="str">
        <f t="shared" si="45"/>
        <v/>
      </c>
      <c r="BE435" s="25" t="str">
        <f t="shared" si="46"/>
        <v/>
      </c>
      <c r="BF435" s="25" t="str">
        <f>IF($U435="","",IFERROR(INDEX(Referències!$F$5:$F$9,MATCH(IF(I435="",$U435,IFERROR(INDEX(Referències!$D$5:$D$9,SUMPRODUCT(MAX((($I$5:$I$504=I435)*($I$5:$I$504&lt;&gt;""))*(IFERROR(MATCH($U$5:$U$504,Referències!$D$5:$D$9,0),0))))),$U435)),Referències!$D$5:$D$9,0)),""))</f>
        <v/>
      </c>
      <c r="BG435" s="25" t="str">
        <f>IF($U435="","",IFERROR(INDEX(Referències!$G$5:$G$9,MATCH(IF(I435="",$U435,IFERROR(INDEX(Referències!$D$5:$D$9,SUMPRODUCT(MAX((($I$5:$I$504=I435)*($I$5:$I$504&lt;&gt;""))*(IFERROR(MATCH($U$5:$U$504,Referències!$D$5:$D$9,0),0))))),$U435)),Referències!$D$5:$D$9,0)),""))</f>
        <v/>
      </c>
      <c r="BH435" s="25" t="str">
        <f>IF($U435="","",IFERROR(INDEX(Referències!$H$5:$H$9,MATCH(IF(I435="",$U435,IFERROR(INDEX(Referències!$D$5:$D$9,SUMPRODUCT(MAX((($I$5:$I$504=I435)*($I$5:$I$504&lt;&gt;""))*(IFERROR(MATCH($U$5:$U$504,Referències!$D$5:$D$9,0),0))))),$U435)),Referències!$D$5:$D$9,0)),""))</f>
        <v/>
      </c>
      <c r="BI435" s="18" t="str">
        <f t="shared" si="47"/>
        <v/>
      </c>
      <c r="BJ435" s="26" t="str">
        <f t="shared" si="48"/>
        <v/>
      </c>
      <c r="BK435" s="52"/>
      <c r="BL435" s="27"/>
    </row>
    <row r="436" spans="1:64" x14ac:dyDescent="0.25">
      <c r="A436" s="27"/>
      <c r="B436" s="27"/>
      <c r="C436" s="27"/>
      <c r="D436" s="27"/>
      <c r="E436" s="53"/>
      <c r="F436" s="28"/>
      <c r="G436" s="27"/>
      <c r="H436" s="52"/>
      <c r="I436" s="28"/>
      <c r="J436" s="27"/>
      <c r="K436" s="28"/>
      <c r="L436" s="28"/>
      <c r="M436" s="28"/>
      <c r="N436" s="52"/>
      <c r="O436" s="18" t="str">
        <f t="shared" si="42"/>
        <v/>
      </c>
      <c r="P436" s="29"/>
      <c r="Q436" s="30"/>
      <c r="R436" s="31"/>
      <c r="S436" s="32"/>
      <c r="T436" s="33"/>
      <c r="U436" s="18" t="str">
        <f t="shared" si="43"/>
        <v/>
      </c>
      <c r="V436" s="28"/>
      <c r="W436" s="51"/>
      <c r="X436" s="52"/>
      <c r="Y436" s="53"/>
      <c r="Z436" s="52"/>
      <c r="AA436" s="53"/>
      <c r="AB436" s="53"/>
      <c r="AC436" s="52"/>
      <c r="AD436" s="53"/>
      <c r="AE436" s="53"/>
      <c r="AF436" s="52"/>
      <c r="AG436" s="53"/>
      <c r="AH436" s="52"/>
      <c r="AI436" s="53"/>
      <c r="AJ436" s="53"/>
      <c r="AK436" s="54"/>
      <c r="AL436" s="52"/>
      <c r="AM436" s="52"/>
      <c r="AN436" s="52"/>
      <c r="AO436" s="52"/>
      <c r="AP436" s="52"/>
      <c r="AQ436" s="55"/>
      <c r="AR436" s="52"/>
      <c r="AS436" s="52"/>
      <c r="AT436" s="52"/>
      <c r="AU436" s="52"/>
      <c r="AV436" s="52"/>
      <c r="AW436" s="56"/>
      <c r="AX436" s="52"/>
      <c r="AY436" s="52"/>
      <c r="AZ436" s="52"/>
      <c r="BA436" s="52"/>
      <c r="BB436" s="52"/>
      <c r="BC436" s="25" t="str">
        <f t="shared" si="44"/>
        <v/>
      </c>
      <c r="BD436" s="25" t="str">
        <f t="shared" si="45"/>
        <v/>
      </c>
      <c r="BE436" s="25" t="str">
        <f t="shared" si="46"/>
        <v/>
      </c>
      <c r="BF436" s="25" t="str">
        <f>IF($U436="","",IFERROR(INDEX(Referències!$F$5:$F$9,MATCH(IF(I436="",$U436,IFERROR(INDEX(Referències!$D$5:$D$9,SUMPRODUCT(MAX((($I$5:$I$504=I436)*($I$5:$I$504&lt;&gt;""))*(IFERROR(MATCH($U$5:$U$504,Referències!$D$5:$D$9,0),0))))),$U436)),Referències!$D$5:$D$9,0)),""))</f>
        <v/>
      </c>
      <c r="BG436" s="25" t="str">
        <f>IF($U436="","",IFERROR(INDEX(Referències!$G$5:$G$9,MATCH(IF(I436="",$U436,IFERROR(INDEX(Referències!$D$5:$D$9,SUMPRODUCT(MAX((($I$5:$I$504=I436)*($I$5:$I$504&lt;&gt;""))*(IFERROR(MATCH($U$5:$U$504,Referències!$D$5:$D$9,0),0))))),$U436)),Referències!$D$5:$D$9,0)),""))</f>
        <v/>
      </c>
      <c r="BH436" s="25" t="str">
        <f>IF($U436="","",IFERROR(INDEX(Referències!$H$5:$H$9,MATCH(IF(I436="",$U436,IFERROR(INDEX(Referències!$D$5:$D$9,SUMPRODUCT(MAX((($I$5:$I$504=I436)*($I$5:$I$504&lt;&gt;""))*(IFERROR(MATCH($U$5:$U$504,Referències!$D$5:$D$9,0),0))))),$U436)),Referències!$D$5:$D$9,0)),""))</f>
        <v/>
      </c>
      <c r="BI436" s="18" t="str">
        <f t="shared" si="47"/>
        <v/>
      </c>
      <c r="BJ436" s="26" t="str">
        <f t="shared" si="48"/>
        <v/>
      </c>
      <c r="BK436" s="52"/>
      <c r="BL436" s="27"/>
    </row>
    <row r="437" spans="1:64" x14ac:dyDescent="0.25">
      <c r="A437" s="27"/>
      <c r="B437" s="27"/>
      <c r="C437" s="27"/>
      <c r="D437" s="27"/>
      <c r="E437" s="53"/>
      <c r="F437" s="28"/>
      <c r="G437" s="27"/>
      <c r="H437" s="52"/>
      <c r="I437" s="28"/>
      <c r="J437" s="27"/>
      <c r="K437" s="28"/>
      <c r="L437" s="28"/>
      <c r="M437" s="28"/>
      <c r="N437" s="52"/>
      <c r="O437" s="18" t="str">
        <f t="shared" si="42"/>
        <v/>
      </c>
      <c r="P437" s="29"/>
      <c r="Q437" s="30"/>
      <c r="R437" s="31"/>
      <c r="S437" s="32"/>
      <c r="T437" s="33"/>
      <c r="U437" s="18" t="str">
        <f t="shared" si="43"/>
        <v/>
      </c>
      <c r="V437" s="28"/>
      <c r="W437" s="51"/>
      <c r="X437" s="52"/>
      <c r="Y437" s="53"/>
      <c r="Z437" s="52"/>
      <c r="AA437" s="53"/>
      <c r="AB437" s="53"/>
      <c r="AC437" s="52"/>
      <c r="AD437" s="53"/>
      <c r="AE437" s="53"/>
      <c r="AF437" s="52"/>
      <c r="AG437" s="53"/>
      <c r="AH437" s="52"/>
      <c r="AI437" s="53"/>
      <c r="AJ437" s="53"/>
      <c r="AK437" s="54"/>
      <c r="AL437" s="52"/>
      <c r="AM437" s="52"/>
      <c r="AN437" s="52"/>
      <c r="AO437" s="52"/>
      <c r="AP437" s="52"/>
      <c r="AQ437" s="55"/>
      <c r="AR437" s="52"/>
      <c r="AS437" s="52"/>
      <c r="AT437" s="52"/>
      <c r="AU437" s="52"/>
      <c r="AV437" s="52"/>
      <c r="AW437" s="56"/>
      <c r="AX437" s="52"/>
      <c r="AY437" s="52"/>
      <c r="AZ437" s="52"/>
      <c r="BA437" s="52"/>
      <c r="BB437" s="52"/>
      <c r="BC437" s="25" t="str">
        <f t="shared" si="44"/>
        <v/>
      </c>
      <c r="BD437" s="25" t="str">
        <f t="shared" si="45"/>
        <v/>
      </c>
      <c r="BE437" s="25" t="str">
        <f t="shared" si="46"/>
        <v/>
      </c>
      <c r="BF437" s="25" t="str">
        <f>IF($U437="","",IFERROR(INDEX(Referències!$F$5:$F$9,MATCH(IF(I437="",$U437,IFERROR(INDEX(Referències!$D$5:$D$9,SUMPRODUCT(MAX((($I$5:$I$504=I437)*($I$5:$I$504&lt;&gt;""))*(IFERROR(MATCH($U$5:$U$504,Referències!$D$5:$D$9,0),0))))),$U437)),Referències!$D$5:$D$9,0)),""))</f>
        <v/>
      </c>
      <c r="BG437" s="25" t="str">
        <f>IF($U437="","",IFERROR(INDEX(Referències!$G$5:$G$9,MATCH(IF(I437="",$U437,IFERROR(INDEX(Referències!$D$5:$D$9,SUMPRODUCT(MAX((($I$5:$I$504=I437)*($I$5:$I$504&lt;&gt;""))*(IFERROR(MATCH($U$5:$U$504,Referències!$D$5:$D$9,0),0))))),$U437)),Referències!$D$5:$D$9,0)),""))</f>
        <v/>
      </c>
      <c r="BH437" s="25" t="str">
        <f>IF($U437="","",IFERROR(INDEX(Referències!$H$5:$H$9,MATCH(IF(I437="",$U437,IFERROR(INDEX(Referències!$D$5:$D$9,SUMPRODUCT(MAX((($I$5:$I$504=I437)*($I$5:$I$504&lt;&gt;""))*(IFERROR(MATCH($U$5:$U$504,Referències!$D$5:$D$9,0),0))))),$U437)),Referències!$D$5:$D$9,0)),""))</f>
        <v/>
      </c>
      <c r="BI437" s="18" t="str">
        <f t="shared" si="47"/>
        <v/>
      </c>
      <c r="BJ437" s="26" t="str">
        <f t="shared" si="48"/>
        <v/>
      </c>
      <c r="BK437" s="52"/>
      <c r="BL437" s="27"/>
    </row>
    <row r="438" spans="1:64" x14ac:dyDescent="0.25">
      <c r="A438" s="27"/>
      <c r="B438" s="27"/>
      <c r="C438" s="27"/>
      <c r="D438" s="27"/>
      <c r="E438" s="53"/>
      <c r="F438" s="28"/>
      <c r="G438" s="27"/>
      <c r="H438" s="52"/>
      <c r="I438" s="28"/>
      <c r="J438" s="27"/>
      <c r="K438" s="28"/>
      <c r="L438" s="28"/>
      <c r="M438" s="28"/>
      <c r="N438" s="52"/>
      <c r="O438" s="18" t="str">
        <f t="shared" si="42"/>
        <v/>
      </c>
      <c r="P438" s="29"/>
      <c r="Q438" s="30"/>
      <c r="R438" s="31"/>
      <c r="S438" s="32"/>
      <c r="T438" s="33"/>
      <c r="U438" s="18" t="str">
        <f t="shared" si="43"/>
        <v/>
      </c>
      <c r="V438" s="28"/>
      <c r="W438" s="51"/>
      <c r="X438" s="52"/>
      <c r="Y438" s="53"/>
      <c r="Z438" s="52"/>
      <c r="AA438" s="53"/>
      <c r="AB438" s="53"/>
      <c r="AC438" s="52"/>
      <c r="AD438" s="53"/>
      <c r="AE438" s="53"/>
      <c r="AF438" s="52"/>
      <c r="AG438" s="53"/>
      <c r="AH438" s="52"/>
      <c r="AI438" s="53"/>
      <c r="AJ438" s="53"/>
      <c r="AK438" s="54"/>
      <c r="AL438" s="52"/>
      <c r="AM438" s="52"/>
      <c r="AN438" s="52"/>
      <c r="AO438" s="52"/>
      <c r="AP438" s="52"/>
      <c r="AQ438" s="55"/>
      <c r="AR438" s="52"/>
      <c r="AS438" s="52"/>
      <c r="AT438" s="52"/>
      <c r="AU438" s="52"/>
      <c r="AV438" s="52"/>
      <c r="AW438" s="56"/>
      <c r="AX438" s="52"/>
      <c r="AY438" s="52"/>
      <c r="AZ438" s="52"/>
      <c r="BA438" s="52"/>
      <c r="BB438" s="52"/>
      <c r="BC438" s="25" t="str">
        <f t="shared" si="44"/>
        <v/>
      </c>
      <c r="BD438" s="25" t="str">
        <f t="shared" si="45"/>
        <v/>
      </c>
      <c r="BE438" s="25" t="str">
        <f t="shared" si="46"/>
        <v/>
      </c>
      <c r="BF438" s="25" t="str">
        <f>IF($U438="","",IFERROR(INDEX(Referències!$F$5:$F$9,MATCH(IF(I438="",$U438,IFERROR(INDEX(Referències!$D$5:$D$9,SUMPRODUCT(MAX((($I$5:$I$504=I438)*($I$5:$I$504&lt;&gt;""))*(IFERROR(MATCH($U$5:$U$504,Referències!$D$5:$D$9,0),0))))),$U438)),Referències!$D$5:$D$9,0)),""))</f>
        <v/>
      </c>
      <c r="BG438" s="25" t="str">
        <f>IF($U438="","",IFERROR(INDEX(Referències!$G$5:$G$9,MATCH(IF(I438="",$U438,IFERROR(INDEX(Referències!$D$5:$D$9,SUMPRODUCT(MAX((($I$5:$I$504=I438)*($I$5:$I$504&lt;&gt;""))*(IFERROR(MATCH($U$5:$U$504,Referències!$D$5:$D$9,0),0))))),$U438)),Referències!$D$5:$D$9,0)),""))</f>
        <v/>
      </c>
      <c r="BH438" s="25" t="str">
        <f>IF($U438="","",IFERROR(INDEX(Referències!$H$5:$H$9,MATCH(IF(I438="",$U438,IFERROR(INDEX(Referències!$D$5:$D$9,SUMPRODUCT(MAX((($I$5:$I$504=I438)*($I$5:$I$504&lt;&gt;""))*(IFERROR(MATCH($U$5:$U$504,Referències!$D$5:$D$9,0),0))))),$U438)),Referències!$D$5:$D$9,0)),""))</f>
        <v/>
      </c>
      <c r="BI438" s="18" t="str">
        <f t="shared" si="47"/>
        <v/>
      </c>
      <c r="BJ438" s="26" t="str">
        <f t="shared" si="48"/>
        <v/>
      </c>
      <c r="BK438" s="52"/>
      <c r="BL438" s="27"/>
    </row>
    <row r="439" spans="1:64" x14ac:dyDescent="0.25">
      <c r="A439" s="27"/>
      <c r="B439" s="27"/>
      <c r="C439" s="27"/>
      <c r="D439" s="27"/>
      <c r="E439" s="53"/>
      <c r="F439" s="28"/>
      <c r="G439" s="27"/>
      <c r="H439" s="52"/>
      <c r="I439" s="28"/>
      <c r="J439" s="27"/>
      <c r="K439" s="28"/>
      <c r="L439" s="28"/>
      <c r="M439" s="28"/>
      <c r="N439" s="52"/>
      <c r="O439" s="18" t="str">
        <f t="shared" si="42"/>
        <v/>
      </c>
      <c r="P439" s="29"/>
      <c r="Q439" s="30"/>
      <c r="R439" s="31"/>
      <c r="S439" s="32"/>
      <c r="T439" s="33"/>
      <c r="U439" s="18" t="str">
        <f t="shared" si="43"/>
        <v/>
      </c>
      <c r="V439" s="28"/>
      <c r="W439" s="51"/>
      <c r="X439" s="52"/>
      <c r="Y439" s="53"/>
      <c r="Z439" s="52"/>
      <c r="AA439" s="53"/>
      <c r="AB439" s="53"/>
      <c r="AC439" s="52"/>
      <c r="AD439" s="53"/>
      <c r="AE439" s="53"/>
      <c r="AF439" s="52"/>
      <c r="AG439" s="53"/>
      <c r="AH439" s="52"/>
      <c r="AI439" s="53"/>
      <c r="AJ439" s="53"/>
      <c r="AK439" s="54"/>
      <c r="AL439" s="52"/>
      <c r="AM439" s="52"/>
      <c r="AN439" s="52"/>
      <c r="AO439" s="52"/>
      <c r="AP439" s="52"/>
      <c r="AQ439" s="55"/>
      <c r="AR439" s="52"/>
      <c r="AS439" s="52"/>
      <c r="AT439" s="52"/>
      <c r="AU439" s="52"/>
      <c r="AV439" s="52"/>
      <c r="AW439" s="56"/>
      <c r="AX439" s="52"/>
      <c r="AY439" s="52"/>
      <c r="AZ439" s="52"/>
      <c r="BA439" s="52"/>
      <c r="BB439" s="52"/>
      <c r="BC439" s="25" t="str">
        <f t="shared" si="44"/>
        <v/>
      </c>
      <c r="BD439" s="25" t="str">
        <f t="shared" si="45"/>
        <v/>
      </c>
      <c r="BE439" s="25" t="str">
        <f t="shared" si="46"/>
        <v/>
      </c>
      <c r="BF439" s="25" t="str">
        <f>IF($U439="","",IFERROR(INDEX(Referències!$F$5:$F$9,MATCH(IF(I439="",$U439,IFERROR(INDEX(Referències!$D$5:$D$9,SUMPRODUCT(MAX((($I$5:$I$504=I439)*($I$5:$I$504&lt;&gt;""))*(IFERROR(MATCH($U$5:$U$504,Referències!$D$5:$D$9,0),0))))),$U439)),Referències!$D$5:$D$9,0)),""))</f>
        <v/>
      </c>
      <c r="BG439" s="25" t="str">
        <f>IF($U439="","",IFERROR(INDEX(Referències!$G$5:$G$9,MATCH(IF(I439="",$U439,IFERROR(INDEX(Referències!$D$5:$D$9,SUMPRODUCT(MAX((($I$5:$I$504=I439)*($I$5:$I$504&lt;&gt;""))*(IFERROR(MATCH($U$5:$U$504,Referències!$D$5:$D$9,0),0))))),$U439)),Referències!$D$5:$D$9,0)),""))</f>
        <v/>
      </c>
      <c r="BH439" s="25" t="str">
        <f>IF($U439="","",IFERROR(INDEX(Referències!$H$5:$H$9,MATCH(IF(I439="",$U439,IFERROR(INDEX(Referències!$D$5:$D$9,SUMPRODUCT(MAX((($I$5:$I$504=I439)*($I$5:$I$504&lt;&gt;""))*(IFERROR(MATCH($U$5:$U$504,Referències!$D$5:$D$9,0),0))))),$U439)),Referències!$D$5:$D$9,0)),""))</f>
        <v/>
      </c>
      <c r="BI439" s="18" t="str">
        <f t="shared" si="47"/>
        <v/>
      </c>
      <c r="BJ439" s="26" t="str">
        <f t="shared" si="48"/>
        <v/>
      </c>
      <c r="BK439" s="52"/>
      <c r="BL439" s="27"/>
    </row>
    <row r="440" spans="1:64" x14ac:dyDescent="0.25">
      <c r="A440" s="27"/>
      <c r="B440" s="27"/>
      <c r="C440" s="27"/>
      <c r="D440" s="27"/>
      <c r="E440" s="53"/>
      <c r="F440" s="28"/>
      <c r="G440" s="27"/>
      <c r="H440" s="52"/>
      <c r="I440" s="28"/>
      <c r="J440" s="27"/>
      <c r="K440" s="28"/>
      <c r="L440" s="28"/>
      <c r="M440" s="28"/>
      <c r="N440" s="52"/>
      <c r="O440" s="18" t="str">
        <f t="shared" si="42"/>
        <v/>
      </c>
      <c r="P440" s="29"/>
      <c r="Q440" s="30"/>
      <c r="R440" s="31"/>
      <c r="S440" s="32"/>
      <c r="T440" s="33"/>
      <c r="U440" s="18" t="str">
        <f t="shared" si="43"/>
        <v/>
      </c>
      <c r="V440" s="28"/>
      <c r="W440" s="51"/>
      <c r="X440" s="52"/>
      <c r="Y440" s="53"/>
      <c r="Z440" s="52"/>
      <c r="AA440" s="53"/>
      <c r="AB440" s="53"/>
      <c r="AC440" s="52"/>
      <c r="AD440" s="53"/>
      <c r="AE440" s="53"/>
      <c r="AF440" s="52"/>
      <c r="AG440" s="53"/>
      <c r="AH440" s="52"/>
      <c r="AI440" s="53"/>
      <c r="AJ440" s="53"/>
      <c r="AK440" s="54"/>
      <c r="AL440" s="52"/>
      <c r="AM440" s="52"/>
      <c r="AN440" s="52"/>
      <c r="AO440" s="52"/>
      <c r="AP440" s="52"/>
      <c r="AQ440" s="55"/>
      <c r="AR440" s="52"/>
      <c r="AS440" s="52"/>
      <c r="AT440" s="52"/>
      <c r="AU440" s="52"/>
      <c r="AV440" s="52"/>
      <c r="AW440" s="56"/>
      <c r="AX440" s="52"/>
      <c r="AY440" s="52"/>
      <c r="AZ440" s="52"/>
      <c r="BA440" s="52"/>
      <c r="BB440" s="52"/>
      <c r="BC440" s="25" t="str">
        <f t="shared" si="44"/>
        <v/>
      </c>
      <c r="BD440" s="25" t="str">
        <f t="shared" si="45"/>
        <v/>
      </c>
      <c r="BE440" s="25" t="str">
        <f t="shared" si="46"/>
        <v/>
      </c>
      <c r="BF440" s="25" t="str">
        <f>IF($U440="","",IFERROR(INDEX(Referències!$F$5:$F$9,MATCH(IF(I440="",$U440,IFERROR(INDEX(Referències!$D$5:$D$9,SUMPRODUCT(MAX((($I$5:$I$504=I440)*($I$5:$I$504&lt;&gt;""))*(IFERROR(MATCH($U$5:$U$504,Referències!$D$5:$D$9,0),0))))),$U440)),Referències!$D$5:$D$9,0)),""))</f>
        <v/>
      </c>
      <c r="BG440" s="25" t="str">
        <f>IF($U440="","",IFERROR(INDEX(Referències!$G$5:$G$9,MATCH(IF(I440="",$U440,IFERROR(INDEX(Referències!$D$5:$D$9,SUMPRODUCT(MAX((($I$5:$I$504=I440)*($I$5:$I$504&lt;&gt;""))*(IFERROR(MATCH($U$5:$U$504,Referències!$D$5:$D$9,0),0))))),$U440)),Referències!$D$5:$D$9,0)),""))</f>
        <v/>
      </c>
      <c r="BH440" s="25" t="str">
        <f>IF($U440="","",IFERROR(INDEX(Referències!$H$5:$H$9,MATCH(IF(I440="",$U440,IFERROR(INDEX(Referències!$D$5:$D$9,SUMPRODUCT(MAX((($I$5:$I$504=I440)*($I$5:$I$504&lt;&gt;""))*(IFERROR(MATCH($U$5:$U$504,Referències!$D$5:$D$9,0),0))))),$U440)),Referències!$D$5:$D$9,0)),""))</f>
        <v/>
      </c>
      <c r="BI440" s="18" t="str">
        <f t="shared" si="47"/>
        <v/>
      </c>
      <c r="BJ440" s="26" t="str">
        <f t="shared" si="48"/>
        <v/>
      </c>
      <c r="BK440" s="52"/>
      <c r="BL440" s="27"/>
    </row>
    <row r="441" spans="1:64" x14ac:dyDescent="0.25">
      <c r="A441" s="27"/>
      <c r="B441" s="27"/>
      <c r="C441" s="27"/>
      <c r="D441" s="27"/>
      <c r="E441" s="53"/>
      <c r="F441" s="28"/>
      <c r="G441" s="27"/>
      <c r="H441" s="52"/>
      <c r="I441" s="28"/>
      <c r="J441" s="27"/>
      <c r="K441" s="28"/>
      <c r="L441" s="28"/>
      <c r="M441" s="28"/>
      <c r="N441" s="52"/>
      <c r="O441" s="18" t="str">
        <f t="shared" si="42"/>
        <v/>
      </c>
      <c r="P441" s="29"/>
      <c r="Q441" s="30"/>
      <c r="R441" s="31"/>
      <c r="S441" s="32"/>
      <c r="T441" s="33"/>
      <c r="U441" s="18" t="str">
        <f t="shared" si="43"/>
        <v/>
      </c>
      <c r="V441" s="28"/>
      <c r="W441" s="51"/>
      <c r="X441" s="52"/>
      <c r="Y441" s="53"/>
      <c r="Z441" s="52"/>
      <c r="AA441" s="53"/>
      <c r="AB441" s="53"/>
      <c r="AC441" s="52"/>
      <c r="AD441" s="53"/>
      <c r="AE441" s="53"/>
      <c r="AF441" s="52"/>
      <c r="AG441" s="53"/>
      <c r="AH441" s="52"/>
      <c r="AI441" s="53"/>
      <c r="AJ441" s="53"/>
      <c r="AK441" s="54"/>
      <c r="AL441" s="52"/>
      <c r="AM441" s="52"/>
      <c r="AN441" s="52"/>
      <c r="AO441" s="52"/>
      <c r="AP441" s="52"/>
      <c r="AQ441" s="55"/>
      <c r="AR441" s="52"/>
      <c r="AS441" s="52"/>
      <c r="AT441" s="52"/>
      <c r="AU441" s="52"/>
      <c r="AV441" s="52"/>
      <c r="AW441" s="56"/>
      <c r="AX441" s="52"/>
      <c r="AY441" s="52"/>
      <c r="AZ441" s="52"/>
      <c r="BA441" s="52"/>
      <c r="BB441" s="52"/>
      <c r="BC441" s="25" t="str">
        <f t="shared" si="44"/>
        <v/>
      </c>
      <c r="BD441" s="25" t="str">
        <f t="shared" si="45"/>
        <v/>
      </c>
      <c r="BE441" s="25" t="str">
        <f t="shared" si="46"/>
        <v/>
      </c>
      <c r="BF441" s="25" t="str">
        <f>IF($U441="","",IFERROR(INDEX(Referències!$F$5:$F$9,MATCH(IF(I441="",$U441,IFERROR(INDEX(Referències!$D$5:$D$9,SUMPRODUCT(MAX((($I$5:$I$504=I441)*($I$5:$I$504&lt;&gt;""))*(IFERROR(MATCH($U$5:$U$504,Referències!$D$5:$D$9,0),0))))),$U441)),Referències!$D$5:$D$9,0)),""))</f>
        <v/>
      </c>
      <c r="BG441" s="25" t="str">
        <f>IF($U441="","",IFERROR(INDEX(Referències!$G$5:$G$9,MATCH(IF(I441="",$U441,IFERROR(INDEX(Referències!$D$5:$D$9,SUMPRODUCT(MAX((($I$5:$I$504=I441)*($I$5:$I$504&lt;&gt;""))*(IFERROR(MATCH($U$5:$U$504,Referències!$D$5:$D$9,0),0))))),$U441)),Referències!$D$5:$D$9,0)),""))</f>
        <v/>
      </c>
      <c r="BH441" s="25" t="str">
        <f>IF($U441="","",IFERROR(INDEX(Referències!$H$5:$H$9,MATCH(IF(I441="",$U441,IFERROR(INDEX(Referències!$D$5:$D$9,SUMPRODUCT(MAX((($I$5:$I$504=I441)*($I$5:$I$504&lt;&gt;""))*(IFERROR(MATCH($U$5:$U$504,Referències!$D$5:$D$9,0),0))))),$U441)),Referències!$D$5:$D$9,0)),""))</f>
        <v/>
      </c>
      <c r="BI441" s="18" t="str">
        <f t="shared" si="47"/>
        <v/>
      </c>
      <c r="BJ441" s="26" t="str">
        <f t="shared" si="48"/>
        <v/>
      </c>
      <c r="BK441" s="52"/>
      <c r="BL441" s="27"/>
    </row>
    <row r="442" spans="1:64" x14ac:dyDescent="0.25">
      <c r="A442" s="27"/>
      <c r="B442" s="27"/>
      <c r="C442" s="27"/>
      <c r="D442" s="27"/>
      <c r="E442" s="53"/>
      <c r="F442" s="28"/>
      <c r="G442" s="27"/>
      <c r="H442" s="52"/>
      <c r="I442" s="28"/>
      <c r="J442" s="27"/>
      <c r="K442" s="28"/>
      <c r="L442" s="28"/>
      <c r="M442" s="28"/>
      <c r="N442" s="52"/>
      <c r="O442" s="18" t="str">
        <f t="shared" si="42"/>
        <v/>
      </c>
      <c r="P442" s="29"/>
      <c r="Q442" s="30"/>
      <c r="R442" s="31"/>
      <c r="S442" s="32"/>
      <c r="T442" s="33"/>
      <c r="U442" s="18" t="str">
        <f t="shared" si="43"/>
        <v/>
      </c>
      <c r="V442" s="28"/>
      <c r="W442" s="51"/>
      <c r="X442" s="52"/>
      <c r="Y442" s="53"/>
      <c r="Z442" s="52"/>
      <c r="AA442" s="53"/>
      <c r="AB442" s="53"/>
      <c r="AC442" s="52"/>
      <c r="AD442" s="53"/>
      <c r="AE442" s="53"/>
      <c r="AF442" s="52"/>
      <c r="AG442" s="53"/>
      <c r="AH442" s="52"/>
      <c r="AI442" s="53"/>
      <c r="AJ442" s="53"/>
      <c r="AK442" s="54"/>
      <c r="AL442" s="52"/>
      <c r="AM442" s="52"/>
      <c r="AN442" s="52"/>
      <c r="AO442" s="52"/>
      <c r="AP442" s="52"/>
      <c r="AQ442" s="55"/>
      <c r="AR442" s="52"/>
      <c r="AS442" s="52"/>
      <c r="AT442" s="52"/>
      <c r="AU442" s="52"/>
      <c r="AV442" s="52"/>
      <c r="AW442" s="56"/>
      <c r="AX442" s="52"/>
      <c r="AY442" s="52"/>
      <c r="AZ442" s="52"/>
      <c r="BA442" s="52"/>
      <c r="BB442" s="52"/>
      <c r="BC442" s="25" t="str">
        <f t="shared" si="44"/>
        <v/>
      </c>
      <c r="BD442" s="25" t="str">
        <f t="shared" si="45"/>
        <v/>
      </c>
      <c r="BE442" s="25" t="str">
        <f t="shared" si="46"/>
        <v/>
      </c>
      <c r="BF442" s="25" t="str">
        <f>IF($U442="","",IFERROR(INDEX(Referències!$F$5:$F$9,MATCH(IF(I442="",$U442,IFERROR(INDEX(Referències!$D$5:$D$9,SUMPRODUCT(MAX((($I$5:$I$504=I442)*($I$5:$I$504&lt;&gt;""))*(IFERROR(MATCH($U$5:$U$504,Referències!$D$5:$D$9,0),0))))),$U442)),Referències!$D$5:$D$9,0)),""))</f>
        <v/>
      </c>
      <c r="BG442" s="25" t="str">
        <f>IF($U442="","",IFERROR(INDEX(Referències!$G$5:$G$9,MATCH(IF(I442="",$U442,IFERROR(INDEX(Referències!$D$5:$D$9,SUMPRODUCT(MAX((($I$5:$I$504=I442)*($I$5:$I$504&lt;&gt;""))*(IFERROR(MATCH($U$5:$U$504,Referències!$D$5:$D$9,0),0))))),$U442)),Referències!$D$5:$D$9,0)),""))</f>
        <v/>
      </c>
      <c r="BH442" s="25" t="str">
        <f>IF($U442="","",IFERROR(INDEX(Referències!$H$5:$H$9,MATCH(IF(I442="",$U442,IFERROR(INDEX(Referències!$D$5:$D$9,SUMPRODUCT(MAX((($I$5:$I$504=I442)*($I$5:$I$504&lt;&gt;""))*(IFERROR(MATCH($U$5:$U$504,Referències!$D$5:$D$9,0),0))))),$U442)),Referències!$D$5:$D$9,0)),""))</f>
        <v/>
      </c>
      <c r="BI442" s="18" t="str">
        <f t="shared" si="47"/>
        <v/>
      </c>
      <c r="BJ442" s="26" t="str">
        <f t="shared" si="48"/>
        <v/>
      </c>
      <c r="BK442" s="52"/>
      <c r="BL442" s="27"/>
    </row>
    <row r="443" spans="1:64" x14ac:dyDescent="0.25">
      <c r="A443" s="27"/>
      <c r="B443" s="27"/>
      <c r="C443" s="27"/>
      <c r="D443" s="27"/>
      <c r="E443" s="53"/>
      <c r="F443" s="28"/>
      <c r="G443" s="27"/>
      <c r="H443" s="52"/>
      <c r="I443" s="28"/>
      <c r="J443" s="27"/>
      <c r="K443" s="28"/>
      <c r="L443" s="28"/>
      <c r="M443" s="28"/>
      <c r="N443" s="52"/>
      <c r="O443" s="18" t="str">
        <f t="shared" si="42"/>
        <v/>
      </c>
      <c r="P443" s="29"/>
      <c r="Q443" s="30"/>
      <c r="R443" s="31"/>
      <c r="S443" s="32"/>
      <c r="T443" s="33"/>
      <c r="U443" s="18" t="str">
        <f t="shared" si="43"/>
        <v/>
      </c>
      <c r="V443" s="28"/>
      <c r="W443" s="51"/>
      <c r="X443" s="52"/>
      <c r="Y443" s="53"/>
      <c r="Z443" s="52"/>
      <c r="AA443" s="53"/>
      <c r="AB443" s="53"/>
      <c r="AC443" s="52"/>
      <c r="AD443" s="53"/>
      <c r="AE443" s="53"/>
      <c r="AF443" s="52"/>
      <c r="AG443" s="53"/>
      <c r="AH443" s="52"/>
      <c r="AI443" s="53"/>
      <c r="AJ443" s="53"/>
      <c r="AK443" s="54"/>
      <c r="AL443" s="52"/>
      <c r="AM443" s="52"/>
      <c r="AN443" s="52"/>
      <c r="AO443" s="52"/>
      <c r="AP443" s="52"/>
      <c r="AQ443" s="55"/>
      <c r="AR443" s="52"/>
      <c r="AS443" s="52"/>
      <c r="AT443" s="52"/>
      <c r="AU443" s="52"/>
      <c r="AV443" s="52"/>
      <c r="AW443" s="56"/>
      <c r="AX443" s="52"/>
      <c r="AY443" s="52"/>
      <c r="AZ443" s="52"/>
      <c r="BA443" s="52"/>
      <c r="BB443" s="52"/>
      <c r="BC443" s="25" t="str">
        <f t="shared" si="44"/>
        <v/>
      </c>
      <c r="BD443" s="25" t="str">
        <f t="shared" si="45"/>
        <v/>
      </c>
      <c r="BE443" s="25" t="str">
        <f t="shared" si="46"/>
        <v/>
      </c>
      <c r="BF443" s="25" t="str">
        <f>IF($U443="","",IFERROR(INDEX(Referències!$F$5:$F$9,MATCH(IF(I443="",$U443,IFERROR(INDEX(Referències!$D$5:$D$9,SUMPRODUCT(MAX((($I$5:$I$504=I443)*($I$5:$I$504&lt;&gt;""))*(IFERROR(MATCH($U$5:$U$504,Referències!$D$5:$D$9,0),0))))),$U443)),Referències!$D$5:$D$9,0)),""))</f>
        <v/>
      </c>
      <c r="BG443" s="25" t="str">
        <f>IF($U443="","",IFERROR(INDEX(Referències!$G$5:$G$9,MATCH(IF(I443="",$U443,IFERROR(INDEX(Referències!$D$5:$D$9,SUMPRODUCT(MAX((($I$5:$I$504=I443)*($I$5:$I$504&lt;&gt;""))*(IFERROR(MATCH($U$5:$U$504,Referències!$D$5:$D$9,0),0))))),$U443)),Referències!$D$5:$D$9,0)),""))</f>
        <v/>
      </c>
      <c r="BH443" s="25" t="str">
        <f>IF($U443="","",IFERROR(INDEX(Referències!$H$5:$H$9,MATCH(IF(I443="",$U443,IFERROR(INDEX(Referències!$D$5:$D$9,SUMPRODUCT(MAX((($I$5:$I$504=I443)*($I$5:$I$504&lt;&gt;""))*(IFERROR(MATCH($U$5:$U$504,Referències!$D$5:$D$9,0),0))))),$U443)),Referències!$D$5:$D$9,0)),""))</f>
        <v/>
      </c>
      <c r="BI443" s="18" t="str">
        <f t="shared" si="47"/>
        <v/>
      </c>
      <c r="BJ443" s="26" t="str">
        <f t="shared" si="48"/>
        <v/>
      </c>
      <c r="BK443" s="52"/>
      <c r="BL443" s="27"/>
    </row>
    <row r="444" spans="1:64" x14ac:dyDescent="0.25">
      <c r="A444" s="27"/>
      <c r="B444" s="27"/>
      <c r="C444" s="27"/>
      <c r="D444" s="27"/>
      <c r="E444" s="53"/>
      <c r="F444" s="28"/>
      <c r="G444" s="27"/>
      <c r="H444" s="52"/>
      <c r="I444" s="28"/>
      <c r="J444" s="27"/>
      <c r="K444" s="28"/>
      <c r="L444" s="28"/>
      <c r="M444" s="28"/>
      <c r="N444" s="52"/>
      <c r="O444" s="18" t="str">
        <f t="shared" si="42"/>
        <v/>
      </c>
      <c r="P444" s="29"/>
      <c r="Q444" s="30"/>
      <c r="R444" s="31"/>
      <c r="S444" s="32"/>
      <c r="T444" s="33"/>
      <c r="U444" s="18" t="str">
        <f t="shared" si="43"/>
        <v/>
      </c>
      <c r="V444" s="28"/>
      <c r="W444" s="51"/>
      <c r="X444" s="52"/>
      <c r="Y444" s="53"/>
      <c r="Z444" s="52"/>
      <c r="AA444" s="53"/>
      <c r="AB444" s="53"/>
      <c r="AC444" s="52"/>
      <c r="AD444" s="53"/>
      <c r="AE444" s="53"/>
      <c r="AF444" s="52"/>
      <c r="AG444" s="53"/>
      <c r="AH444" s="52"/>
      <c r="AI444" s="53"/>
      <c r="AJ444" s="53"/>
      <c r="AK444" s="54"/>
      <c r="AL444" s="52"/>
      <c r="AM444" s="52"/>
      <c r="AN444" s="52"/>
      <c r="AO444" s="52"/>
      <c r="AP444" s="52"/>
      <c r="AQ444" s="55"/>
      <c r="AR444" s="52"/>
      <c r="AS444" s="52"/>
      <c r="AT444" s="52"/>
      <c r="AU444" s="52"/>
      <c r="AV444" s="52"/>
      <c r="AW444" s="56"/>
      <c r="AX444" s="52"/>
      <c r="AY444" s="52"/>
      <c r="AZ444" s="52"/>
      <c r="BA444" s="52"/>
      <c r="BB444" s="52"/>
      <c r="BC444" s="25" t="str">
        <f t="shared" si="44"/>
        <v/>
      </c>
      <c r="BD444" s="25" t="str">
        <f t="shared" si="45"/>
        <v/>
      </c>
      <c r="BE444" s="25" t="str">
        <f t="shared" si="46"/>
        <v/>
      </c>
      <c r="BF444" s="25" t="str">
        <f>IF($U444="","",IFERROR(INDEX(Referències!$F$5:$F$9,MATCH(IF(I444="",$U444,IFERROR(INDEX(Referències!$D$5:$D$9,SUMPRODUCT(MAX((($I$5:$I$504=I444)*($I$5:$I$504&lt;&gt;""))*(IFERROR(MATCH($U$5:$U$504,Referències!$D$5:$D$9,0),0))))),$U444)),Referències!$D$5:$D$9,0)),""))</f>
        <v/>
      </c>
      <c r="BG444" s="25" t="str">
        <f>IF($U444="","",IFERROR(INDEX(Referències!$G$5:$G$9,MATCH(IF(I444="",$U444,IFERROR(INDEX(Referències!$D$5:$D$9,SUMPRODUCT(MAX((($I$5:$I$504=I444)*($I$5:$I$504&lt;&gt;""))*(IFERROR(MATCH($U$5:$U$504,Referències!$D$5:$D$9,0),0))))),$U444)),Referències!$D$5:$D$9,0)),""))</f>
        <v/>
      </c>
      <c r="BH444" s="25" t="str">
        <f>IF($U444="","",IFERROR(INDEX(Referències!$H$5:$H$9,MATCH(IF(I444="",$U444,IFERROR(INDEX(Referències!$D$5:$D$9,SUMPRODUCT(MAX((($I$5:$I$504=I444)*($I$5:$I$504&lt;&gt;""))*(IFERROR(MATCH($U$5:$U$504,Referències!$D$5:$D$9,0),0))))),$U444)),Referències!$D$5:$D$9,0)),""))</f>
        <v/>
      </c>
      <c r="BI444" s="18" t="str">
        <f t="shared" si="47"/>
        <v/>
      </c>
      <c r="BJ444" s="26" t="str">
        <f t="shared" si="48"/>
        <v/>
      </c>
      <c r="BK444" s="52"/>
      <c r="BL444" s="27"/>
    </row>
    <row r="445" spans="1:64" x14ac:dyDescent="0.25">
      <c r="A445" s="27"/>
      <c r="B445" s="27"/>
      <c r="C445" s="27"/>
      <c r="D445" s="27"/>
      <c r="E445" s="53"/>
      <c r="F445" s="28"/>
      <c r="G445" s="27"/>
      <c r="H445" s="52"/>
      <c r="I445" s="28"/>
      <c r="J445" s="27"/>
      <c r="K445" s="28"/>
      <c r="L445" s="28"/>
      <c r="M445" s="28"/>
      <c r="N445" s="52"/>
      <c r="O445" s="18" t="str">
        <f t="shared" si="42"/>
        <v/>
      </c>
      <c r="P445" s="29"/>
      <c r="Q445" s="30"/>
      <c r="R445" s="31"/>
      <c r="S445" s="32"/>
      <c r="T445" s="33"/>
      <c r="U445" s="18" t="str">
        <f t="shared" si="43"/>
        <v/>
      </c>
      <c r="V445" s="28"/>
      <c r="W445" s="51"/>
      <c r="X445" s="52"/>
      <c r="Y445" s="53"/>
      <c r="Z445" s="52"/>
      <c r="AA445" s="53"/>
      <c r="AB445" s="53"/>
      <c r="AC445" s="52"/>
      <c r="AD445" s="53"/>
      <c r="AE445" s="53"/>
      <c r="AF445" s="52"/>
      <c r="AG445" s="53"/>
      <c r="AH445" s="52"/>
      <c r="AI445" s="53"/>
      <c r="AJ445" s="53"/>
      <c r="AK445" s="54"/>
      <c r="AL445" s="52"/>
      <c r="AM445" s="52"/>
      <c r="AN445" s="52"/>
      <c r="AO445" s="52"/>
      <c r="AP445" s="52"/>
      <c r="AQ445" s="55"/>
      <c r="AR445" s="52"/>
      <c r="AS445" s="52"/>
      <c r="AT445" s="52"/>
      <c r="AU445" s="52"/>
      <c r="AV445" s="52"/>
      <c r="AW445" s="56"/>
      <c r="AX445" s="52"/>
      <c r="AY445" s="52"/>
      <c r="AZ445" s="52"/>
      <c r="BA445" s="52"/>
      <c r="BB445" s="52"/>
      <c r="BC445" s="25" t="str">
        <f t="shared" si="44"/>
        <v/>
      </c>
      <c r="BD445" s="25" t="str">
        <f t="shared" si="45"/>
        <v/>
      </c>
      <c r="BE445" s="25" t="str">
        <f t="shared" si="46"/>
        <v/>
      </c>
      <c r="BF445" s="25" t="str">
        <f>IF($U445="","",IFERROR(INDEX(Referències!$F$5:$F$9,MATCH(IF(I445="",$U445,IFERROR(INDEX(Referències!$D$5:$D$9,SUMPRODUCT(MAX((($I$5:$I$504=I445)*($I$5:$I$504&lt;&gt;""))*(IFERROR(MATCH($U$5:$U$504,Referències!$D$5:$D$9,0),0))))),$U445)),Referències!$D$5:$D$9,0)),""))</f>
        <v/>
      </c>
      <c r="BG445" s="25" t="str">
        <f>IF($U445="","",IFERROR(INDEX(Referències!$G$5:$G$9,MATCH(IF(I445="",$U445,IFERROR(INDEX(Referències!$D$5:$D$9,SUMPRODUCT(MAX((($I$5:$I$504=I445)*($I$5:$I$504&lt;&gt;""))*(IFERROR(MATCH($U$5:$U$504,Referències!$D$5:$D$9,0),0))))),$U445)),Referències!$D$5:$D$9,0)),""))</f>
        <v/>
      </c>
      <c r="BH445" s="25" t="str">
        <f>IF($U445="","",IFERROR(INDEX(Referències!$H$5:$H$9,MATCH(IF(I445="",$U445,IFERROR(INDEX(Referències!$D$5:$D$9,SUMPRODUCT(MAX((($I$5:$I$504=I445)*($I$5:$I$504&lt;&gt;""))*(IFERROR(MATCH($U$5:$U$504,Referències!$D$5:$D$9,0),0))))),$U445)),Referències!$D$5:$D$9,0)),""))</f>
        <v/>
      </c>
      <c r="BI445" s="18" t="str">
        <f t="shared" si="47"/>
        <v/>
      </c>
      <c r="BJ445" s="26" t="str">
        <f t="shared" si="48"/>
        <v/>
      </c>
      <c r="BK445" s="52"/>
      <c r="BL445" s="27"/>
    </row>
    <row r="446" spans="1:64" x14ac:dyDescent="0.25">
      <c r="A446" s="27"/>
      <c r="B446" s="27"/>
      <c r="C446" s="27"/>
      <c r="D446" s="27"/>
      <c r="E446" s="53"/>
      <c r="F446" s="28"/>
      <c r="G446" s="27"/>
      <c r="H446" s="52"/>
      <c r="I446" s="28"/>
      <c r="J446" s="27"/>
      <c r="K446" s="28"/>
      <c r="L446" s="28"/>
      <c r="M446" s="28"/>
      <c r="N446" s="52"/>
      <c r="O446" s="18" t="str">
        <f t="shared" si="42"/>
        <v/>
      </c>
      <c r="P446" s="29"/>
      <c r="Q446" s="30"/>
      <c r="R446" s="31"/>
      <c r="S446" s="32"/>
      <c r="T446" s="33"/>
      <c r="U446" s="18" t="str">
        <f t="shared" si="43"/>
        <v/>
      </c>
      <c r="V446" s="28"/>
      <c r="W446" s="51"/>
      <c r="X446" s="52"/>
      <c r="Y446" s="53"/>
      <c r="Z446" s="52"/>
      <c r="AA446" s="53"/>
      <c r="AB446" s="53"/>
      <c r="AC446" s="52"/>
      <c r="AD446" s="53"/>
      <c r="AE446" s="53"/>
      <c r="AF446" s="52"/>
      <c r="AG446" s="53"/>
      <c r="AH446" s="52"/>
      <c r="AI446" s="53"/>
      <c r="AJ446" s="53"/>
      <c r="AK446" s="54"/>
      <c r="AL446" s="52"/>
      <c r="AM446" s="52"/>
      <c r="AN446" s="52"/>
      <c r="AO446" s="52"/>
      <c r="AP446" s="52"/>
      <c r="AQ446" s="55"/>
      <c r="AR446" s="52"/>
      <c r="AS446" s="52"/>
      <c r="AT446" s="52"/>
      <c r="AU446" s="52"/>
      <c r="AV446" s="52"/>
      <c r="AW446" s="56"/>
      <c r="AX446" s="52"/>
      <c r="AY446" s="52"/>
      <c r="AZ446" s="52"/>
      <c r="BA446" s="52"/>
      <c r="BB446" s="52"/>
      <c r="BC446" s="25" t="str">
        <f t="shared" si="44"/>
        <v/>
      </c>
      <c r="BD446" s="25" t="str">
        <f t="shared" si="45"/>
        <v/>
      </c>
      <c r="BE446" s="25" t="str">
        <f t="shared" si="46"/>
        <v/>
      </c>
      <c r="BF446" s="25" t="str">
        <f>IF($U446="","",IFERROR(INDEX(Referències!$F$5:$F$9,MATCH(IF(I446="",$U446,IFERROR(INDEX(Referències!$D$5:$D$9,SUMPRODUCT(MAX((($I$5:$I$504=I446)*($I$5:$I$504&lt;&gt;""))*(IFERROR(MATCH($U$5:$U$504,Referències!$D$5:$D$9,0),0))))),$U446)),Referències!$D$5:$D$9,0)),""))</f>
        <v/>
      </c>
      <c r="BG446" s="25" t="str">
        <f>IF($U446="","",IFERROR(INDEX(Referències!$G$5:$G$9,MATCH(IF(I446="",$U446,IFERROR(INDEX(Referències!$D$5:$D$9,SUMPRODUCT(MAX((($I$5:$I$504=I446)*($I$5:$I$504&lt;&gt;""))*(IFERROR(MATCH($U$5:$U$504,Referències!$D$5:$D$9,0),0))))),$U446)),Referències!$D$5:$D$9,0)),""))</f>
        <v/>
      </c>
      <c r="BH446" s="25" t="str">
        <f>IF($U446="","",IFERROR(INDEX(Referències!$H$5:$H$9,MATCH(IF(I446="",$U446,IFERROR(INDEX(Referències!$D$5:$D$9,SUMPRODUCT(MAX((($I$5:$I$504=I446)*($I$5:$I$504&lt;&gt;""))*(IFERROR(MATCH($U$5:$U$504,Referències!$D$5:$D$9,0),0))))),$U446)),Referències!$D$5:$D$9,0)),""))</f>
        <v/>
      </c>
      <c r="BI446" s="18" t="str">
        <f t="shared" si="47"/>
        <v/>
      </c>
      <c r="BJ446" s="26" t="str">
        <f t="shared" si="48"/>
        <v/>
      </c>
      <c r="BK446" s="52"/>
      <c r="BL446" s="27"/>
    </row>
    <row r="447" spans="1:64" x14ac:dyDescent="0.25">
      <c r="A447" s="27"/>
      <c r="B447" s="27"/>
      <c r="C447" s="27"/>
      <c r="D447" s="27"/>
      <c r="E447" s="53"/>
      <c r="F447" s="28"/>
      <c r="G447" s="27"/>
      <c r="H447" s="52"/>
      <c r="I447" s="28"/>
      <c r="J447" s="27"/>
      <c r="K447" s="28"/>
      <c r="L447" s="28"/>
      <c r="M447" s="28"/>
      <c r="N447" s="52"/>
      <c r="O447" s="18" t="str">
        <f t="shared" si="42"/>
        <v/>
      </c>
      <c r="P447" s="29"/>
      <c r="Q447" s="30"/>
      <c r="R447" s="31"/>
      <c r="S447" s="32"/>
      <c r="T447" s="33"/>
      <c r="U447" s="18" t="str">
        <f t="shared" si="43"/>
        <v/>
      </c>
      <c r="V447" s="28"/>
      <c r="W447" s="51"/>
      <c r="X447" s="52"/>
      <c r="Y447" s="53"/>
      <c r="Z447" s="52"/>
      <c r="AA447" s="53"/>
      <c r="AB447" s="53"/>
      <c r="AC447" s="52"/>
      <c r="AD447" s="53"/>
      <c r="AE447" s="53"/>
      <c r="AF447" s="52"/>
      <c r="AG447" s="53"/>
      <c r="AH447" s="52"/>
      <c r="AI447" s="53"/>
      <c r="AJ447" s="53"/>
      <c r="AK447" s="54"/>
      <c r="AL447" s="52"/>
      <c r="AM447" s="52"/>
      <c r="AN447" s="52"/>
      <c r="AO447" s="52"/>
      <c r="AP447" s="52"/>
      <c r="AQ447" s="55"/>
      <c r="AR447" s="52"/>
      <c r="AS447" s="52"/>
      <c r="AT447" s="52"/>
      <c r="AU447" s="52"/>
      <c r="AV447" s="52"/>
      <c r="AW447" s="56"/>
      <c r="AX447" s="52"/>
      <c r="AY447" s="52"/>
      <c r="AZ447" s="52"/>
      <c r="BA447" s="52"/>
      <c r="BB447" s="52"/>
      <c r="BC447" s="25" t="str">
        <f t="shared" si="44"/>
        <v/>
      </c>
      <c r="BD447" s="25" t="str">
        <f t="shared" si="45"/>
        <v/>
      </c>
      <c r="BE447" s="25" t="str">
        <f t="shared" si="46"/>
        <v/>
      </c>
      <c r="BF447" s="25" t="str">
        <f>IF($U447="","",IFERROR(INDEX(Referències!$F$5:$F$9,MATCH(IF(I447="",$U447,IFERROR(INDEX(Referències!$D$5:$D$9,SUMPRODUCT(MAX((($I$5:$I$504=I447)*($I$5:$I$504&lt;&gt;""))*(IFERROR(MATCH($U$5:$U$504,Referències!$D$5:$D$9,0),0))))),$U447)),Referències!$D$5:$D$9,0)),""))</f>
        <v/>
      </c>
      <c r="BG447" s="25" t="str">
        <f>IF($U447="","",IFERROR(INDEX(Referències!$G$5:$G$9,MATCH(IF(I447="",$U447,IFERROR(INDEX(Referències!$D$5:$D$9,SUMPRODUCT(MAX((($I$5:$I$504=I447)*($I$5:$I$504&lt;&gt;""))*(IFERROR(MATCH($U$5:$U$504,Referències!$D$5:$D$9,0),0))))),$U447)),Referències!$D$5:$D$9,0)),""))</f>
        <v/>
      </c>
      <c r="BH447" s="25" t="str">
        <f>IF($U447="","",IFERROR(INDEX(Referències!$H$5:$H$9,MATCH(IF(I447="",$U447,IFERROR(INDEX(Referències!$D$5:$D$9,SUMPRODUCT(MAX((($I$5:$I$504=I447)*($I$5:$I$504&lt;&gt;""))*(IFERROR(MATCH($U$5:$U$504,Referències!$D$5:$D$9,0),0))))),$U447)),Referències!$D$5:$D$9,0)),""))</f>
        <v/>
      </c>
      <c r="BI447" s="18" t="str">
        <f t="shared" si="47"/>
        <v/>
      </c>
      <c r="BJ447" s="26" t="str">
        <f t="shared" si="48"/>
        <v/>
      </c>
      <c r="BK447" s="52"/>
      <c r="BL447" s="27"/>
    </row>
    <row r="448" spans="1:64" x14ac:dyDescent="0.25">
      <c r="A448" s="27"/>
      <c r="B448" s="27"/>
      <c r="C448" s="27"/>
      <c r="D448" s="27"/>
      <c r="E448" s="53"/>
      <c r="F448" s="28"/>
      <c r="G448" s="27"/>
      <c r="H448" s="52"/>
      <c r="I448" s="28"/>
      <c r="J448" s="27"/>
      <c r="K448" s="28"/>
      <c r="L448" s="28"/>
      <c r="M448" s="28"/>
      <c r="N448" s="52"/>
      <c r="O448" s="18" t="str">
        <f t="shared" si="42"/>
        <v/>
      </c>
      <c r="P448" s="29"/>
      <c r="Q448" s="30"/>
      <c r="R448" s="31"/>
      <c r="S448" s="32"/>
      <c r="T448" s="33"/>
      <c r="U448" s="18" t="str">
        <f t="shared" si="43"/>
        <v/>
      </c>
      <c r="V448" s="28"/>
      <c r="W448" s="51"/>
      <c r="X448" s="52"/>
      <c r="Y448" s="53"/>
      <c r="Z448" s="52"/>
      <c r="AA448" s="53"/>
      <c r="AB448" s="53"/>
      <c r="AC448" s="52"/>
      <c r="AD448" s="53"/>
      <c r="AE448" s="53"/>
      <c r="AF448" s="52"/>
      <c r="AG448" s="53"/>
      <c r="AH448" s="52"/>
      <c r="AI448" s="53"/>
      <c r="AJ448" s="53"/>
      <c r="AK448" s="54"/>
      <c r="AL448" s="52"/>
      <c r="AM448" s="52"/>
      <c r="AN448" s="52"/>
      <c r="AO448" s="52"/>
      <c r="AP448" s="52"/>
      <c r="AQ448" s="55"/>
      <c r="AR448" s="52"/>
      <c r="AS448" s="52"/>
      <c r="AT448" s="52"/>
      <c r="AU448" s="52"/>
      <c r="AV448" s="52"/>
      <c r="AW448" s="56"/>
      <c r="AX448" s="52"/>
      <c r="AY448" s="52"/>
      <c r="AZ448" s="52"/>
      <c r="BA448" s="52"/>
      <c r="BB448" s="52"/>
      <c r="BC448" s="25" t="str">
        <f t="shared" si="44"/>
        <v/>
      </c>
      <c r="BD448" s="25" t="str">
        <f t="shared" si="45"/>
        <v/>
      </c>
      <c r="BE448" s="25" t="str">
        <f t="shared" si="46"/>
        <v/>
      </c>
      <c r="BF448" s="25" t="str">
        <f>IF($U448="","",IFERROR(INDEX(Referències!$F$5:$F$9,MATCH(IF(I448="",$U448,IFERROR(INDEX(Referències!$D$5:$D$9,SUMPRODUCT(MAX((($I$5:$I$504=I448)*($I$5:$I$504&lt;&gt;""))*(IFERROR(MATCH($U$5:$U$504,Referències!$D$5:$D$9,0),0))))),$U448)),Referències!$D$5:$D$9,0)),""))</f>
        <v/>
      </c>
      <c r="BG448" s="25" t="str">
        <f>IF($U448="","",IFERROR(INDEX(Referències!$G$5:$G$9,MATCH(IF(I448="",$U448,IFERROR(INDEX(Referències!$D$5:$D$9,SUMPRODUCT(MAX((($I$5:$I$504=I448)*($I$5:$I$504&lt;&gt;""))*(IFERROR(MATCH($U$5:$U$504,Referències!$D$5:$D$9,0),0))))),$U448)),Referències!$D$5:$D$9,0)),""))</f>
        <v/>
      </c>
      <c r="BH448" s="25" t="str">
        <f>IF($U448="","",IFERROR(INDEX(Referències!$H$5:$H$9,MATCH(IF(I448="",$U448,IFERROR(INDEX(Referències!$D$5:$D$9,SUMPRODUCT(MAX((($I$5:$I$504=I448)*($I$5:$I$504&lt;&gt;""))*(IFERROR(MATCH($U$5:$U$504,Referències!$D$5:$D$9,0),0))))),$U448)),Referències!$D$5:$D$9,0)),""))</f>
        <v/>
      </c>
      <c r="BI448" s="18" t="str">
        <f t="shared" si="47"/>
        <v/>
      </c>
      <c r="BJ448" s="26" t="str">
        <f t="shared" si="48"/>
        <v/>
      </c>
      <c r="BK448" s="52"/>
      <c r="BL448" s="27"/>
    </row>
    <row r="449" spans="1:64" x14ac:dyDescent="0.25">
      <c r="A449" s="27"/>
      <c r="B449" s="27"/>
      <c r="C449" s="27"/>
      <c r="D449" s="27"/>
      <c r="E449" s="53"/>
      <c r="F449" s="28"/>
      <c r="G449" s="27"/>
      <c r="H449" s="52"/>
      <c r="I449" s="28"/>
      <c r="J449" s="27"/>
      <c r="K449" s="28"/>
      <c r="L449" s="28"/>
      <c r="M449" s="28"/>
      <c r="N449" s="52"/>
      <c r="O449" s="18" t="str">
        <f t="shared" si="42"/>
        <v/>
      </c>
      <c r="P449" s="29"/>
      <c r="Q449" s="30"/>
      <c r="R449" s="31"/>
      <c r="S449" s="32"/>
      <c r="T449" s="33"/>
      <c r="U449" s="18" t="str">
        <f t="shared" si="43"/>
        <v/>
      </c>
      <c r="V449" s="28"/>
      <c r="W449" s="51"/>
      <c r="X449" s="52"/>
      <c r="Y449" s="53"/>
      <c r="Z449" s="52"/>
      <c r="AA449" s="53"/>
      <c r="AB449" s="53"/>
      <c r="AC449" s="52"/>
      <c r="AD449" s="53"/>
      <c r="AE449" s="53"/>
      <c r="AF449" s="52"/>
      <c r="AG449" s="53"/>
      <c r="AH449" s="52"/>
      <c r="AI449" s="53"/>
      <c r="AJ449" s="53"/>
      <c r="AK449" s="54"/>
      <c r="AL449" s="52"/>
      <c r="AM449" s="52"/>
      <c r="AN449" s="52"/>
      <c r="AO449" s="52"/>
      <c r="AP449" s="52"/>
      <c r="AQ449" s="55"/>
      <c r="AR449" s="52"/>
      <c r="AS449" s="52"/>
      <c r="AT449" s="52"/>
      <c r="AU449" s="52"/>
      <c r="AV449" s="52"/>
      <c r="AW449" s="56"/>
      <c r="AX449" s="52"/>
      <c r="AY449" s="52"/>
      <c r="AZ449" s="52"/>
      <c r="BA449" s="52"/>
      <c r="BB449" s="52"/>
      <c r="BC449" s="25" t="str">
        <f t="shared" si="44"/>
        <v/>
      </c>
      <c r="BD449" s="25" t="str">
        <f t="shared" si="45"/>
        <v/>
      </c>
      <c r="BE449" s="25" t="str">
        <f t="shared" si="46"/>
        <v/>
      </c>
      <c r="BF449" s="25" t="str">
        <f>IF($U449="","",IFERROR(INDEX(Referències!$F$5:$F$9,MATCH(IF(I449="",$U449,IFERROR(INDEX(Referències!$D$5:$D$9,SUMPRODUCT(MAX((($I$5:$I$504=I449)*($I$5:$I$504&lt;&gt;""))*(IFERROR(MATCH($U$5:$U$504,Referències!$D$5:$D$9,0),0))))),$U449)),Referències!$D$5:$D$9,0)),""))</f>
        <v/>
      </c>
      <c r="BG449" s="25" t="str">
        <f>IF($U449="","",IFERROR(INDEX(Referències!$G$5:$G$9,MATCH(IF(I449="",$U449,IFERROR(INDEX(Referències!$D$5:$D$9,SUMPRODUCT(MAX((($I$5:$I$504=I449)*($I$5:$I$504&lt;&gt;""))*(IFERROR(MATCH($U$5:$U$504,Referències!$D$5:$D$9,0),0))))),$U449)),Referències!$D$5:$D$9,0)),""))</f>
        <v/>
      </c>
      <c r="BH449" s="25" t="str">
        <f>IF($U449="","",IFERROR(INDEX(Referències!$H$5:$H$9,MATCH(IF(I449="",$U449,IFERROR(INDEX(Referències!$D$5:$D$9,SUMPRODUCT(MAX((($I$5:$I$504=I449)*($I$5:$I$504&lt;&gt;""))*(IFERROR(MATCH($U$5:$U$504,Referències!$D$5:$D$9,0),0))))),$U449)),Referències!$D$5:$D$9,0)),""))</f>
        <v/>
      </c>
      <c r="BI449" s="18" t="str">
        <f t="shared" si="47"/>
        <v/>
      </c>
      <c r="BJ449" s="26" t="str">
        <f t="shared" si="48"/>
        <v/>
      </c>
      <c r="BK449" s="52"/>
      <c r="BL449" s="27"/>
    </row>
    <row r="450" spans="1:64" x14ac:dyDescent="0.25">
      <c r="A450" s="27"/>
      <c r="B450" s="27"/>
      <c r="C450" s="27"/>
      <c r="D450" s="27"/>
      <c r="E450" s="53"/>
      <c r="F450" s="28"/>
      <c r="G450" s="27"/>
      <c r="H450" s="52"/>
      <c r="I450" s="28"/>
      <c r="J450" s="27"/>
      <c r="K450" s="28"/>
      <c r="L450" s="28"/>
      <c r="M450" s="28"/>
      <c r="N450" s="52"/>
      <c r="O450" s="18" t="str">
        <f t="shared" si="42"/>
        <v/>
      </c>
      <c r="P450" s="29"/>
      <c r="Q450" s="30"/>
      <c r="R450" s="31"/>
      <c r="S450" s="32"/>
      <c r="T450" s="33"/>
      <c r="U450" s="18" t="str">
        <f t="shared" si="43"/>
        <v/>
      </c>
      <c r="V450" s="28"/>
      <c r="W450" s="51"/>
      <c r="X450" s="52"/>
      <c r="Y450" s="53"/>
      <c r="Z450" s="52"/>
      <c r="AA450" s="53"/>
      <c r="AB450" s="53"/>
      <c r="AC450" s="52"/>
      <c r="AD450" s="53"/>
      <c r="AE450" s="53"/>
      <c r="AF450" s="52"/>
      <c r="AG450" s="53"/>
      <c r="AH450" s="52"/>
      <c r="AI450" s="53"/>
      <c r="AJ450" s="53"/>
      <c r="AK450" s="54"/>
      <c r="AL450" s="52"/>
      <c r="AM450" s="52"/>
      <c r="AN450" s="52"/>
      <c r="AO450" s="52"/>
      <c r="AP450" s="52"/>
      <c r="AQ450" s="55"/>
      <c r="AR450" s="52"/>
      <c r="AS450" s="52"/>
      <c r="AT450" s="52"/>
      <c r="AU450" s="52"/>
      <c r="AV450" s="52"/>
      <c r="AW450" s="56"/>
      <c r="AX450" s="52"/>
      <c r="AY450" s="52"/>
      <c r="AZ450" s="52"/>
      <c r="BA450" s="52"/>
      <c r="BB450" s="52"/>
      <c r="BC450" s="25" t="str">
        <f t="shared" si="44"/>
        <v/>
      </c>
      <c r="BD450" s="25" t="str">
        <f t="shared" si="45"/>
        <v/>
      </c>
      <c r="BE450" s="25" t="str">
        <f t="shared" si="46"/>
        <v/>
      </c>
      <c r="BF450" s="25" t="str">
        <f>IF($U450="","",IFERROR(INDEX(Referències!$F$5:$F$9,MATCH(IF(I450="",$U450,IFERROR(INDEX(Referències!$D$5:$D$9,SUMPRODUCT(MAX((($I$5:$I$504=I450)*($I$5:$I$504&lt;&gt;""))*(IFERROR(MATCH($U$5:$U$504,Referències!$D$5:$D$9,0),0))))),$U450)),Referències!$D$5:$D$9,0)),""))</f>
        <v/>
      </c>
      <c r="BG450" s="25" t="str">
        <f>IF($U450="","",IFERROR(INDEX(Referències!$G$5:$G$9,MATCH(IF(I450="",$U450,IFERROR(INDEX(Referències!$D$5:$D$9,SUMPRODUCT(MAX((($I$5:$I$504=I450)*($I$5:$I$504&lt;&gt;""))*(IFERROR(MATCH($U$5:$U$504,Referències!$D$5:$D$9,0),0))))),$U450)),Referències!$D$5:$D$9,0)),""))</f>
        <v/>
      </c>
      <c r="BH450" s="25" t="str">
        <f>IF($U450="","",IFERROR(INDEX(Referències!$H$5:$H$9,MATCH(IF(I450="",$U450,IFERROR(INDEX(Referències!$D$5:$D$9,SUMPRODUCT(MAX((($I$5:$I$504=I450)*($I$5:$I$504&lt;&gt;""))*(IFERROR(MATCH($U$5:$U$504,Referències!$D$5:$D$9,0),0))))),$U450)),Referències!$D$5:$D$9,0)),""))</f>
        <v/>
      </c>
      <c r="BI450" s="18" t="str">
        <f t="shared" si="47"/>
        <v/>
      </c>
      <c r="BJ450" s="26" t="str">
        <f t="shared" si="48"/>
        <v/>
      </c>
      <c r="BK450" s="52"/>
      <c r="BL450" s="27"/>
    </row>
    <row r="451" spans="1:64" x14ac:dyDescent="0.25">
      <c r="A451" s="27"/>
      <c r="B451" s="27"/>
      <c r="C451" s="27"/>
      <c r="D451" s="27"/>
      <c r="E451" s="53"/>
      <c r="F451" s="28"/>
      <c r="G451" s="27"/>
      <c r="H451" s="52"/>
      <c r="I451" s="28"/>
      <c r="J451" s="27"/>
      <c r="K451" s="28"/>
      <c r="L451" s="28"/>
      <c r="M451" s="28"/>
      <c r="N451" s="52"/>
      <c r="O451" s="18" t="str">
        <f t="shared" si="42"/>
        <v/>
      </c>
      <c r="P451" s="29"/>
      <c r="Q451" s="30"/>
      <c r="R451" s="31"/>
      <c r="S451" s="32"/>
      <c r="T451" s="33"/>
      <c r="U451" s="18" t="str">
        <f t="shared" si="43"/>
        <v/>
      </c>
      <c r="V451" s="28"/>
      <c r="W451" s="51"/>
      <c r="X451" s="52"/>
      <c r="Y451" s="53"/>
      <c r="Z451" s="52"/>
      <c r="AA451" s="53"/>
      <c r="AB451" s="53"/>
      <c r="AC451" s="52"/>
      <c r="AD451" s="53"/>
      <c r="AE451" s="53"/>
      <c r="AF451" s="52"/>
      <c r="AG451" s="53"/>
      <c r="AH451" s="52"/>
      <c r="AI451" s="53"/>
      <c r="AJ451" s="53"/>
      <c r="AK451" s="54"/>
      <c r="AL451" s="52"/>
      <c r="AM451" s="52"/>
      <c r="AN451" s="52"/>
      <c r="AO451" s="52"/>
      <c r="AP451" s="52"/>
      <c r="AQ451" s="55"/>
      <c r="AR451" s="52"/>
      <c r="AS451" s="52"/>
      <c r="AT451" s="52"/>
      <c r="AU451" s="52"/>
      <c r="AV451" s="52"/>
      <c r="AW451" s="56"/>
      <c r="AX451" s="52"/>
      <c r="AY451" s="52"/>
      <c r="AZ451" s="52"/>
      <c r="BA451" s="52"/>
      <c r="BB451" s="52"/>
      <c r="BC451" s="25" t="str">
        <f t="shared" si="44"/>
        <v/>
      </c>
      <c r="BD451" s="25" t="str">
        <f t="shared" si="45"/>
        <v/>
      </c>
      <c r="BE451" s="25" t="str">
        <f t="shared" si="46"/>
        <v/>
      </c>
      <c r="BF451" s="25" t="str">
        <f>IF($U451="","",IFERROR(INDEX(Referències!$F$5:$F$9,MATCH(IF(I451="",$U451,IFERROR(INDEX(Referències!$D$5:$D$9,SUMPRODUCT(MAX((($I$5:$I$504=I451)*($I$5:$I$504&lt;&gt;""))*(IFERROR(MATCH($U$5:$U$504,Referències!$D$5:$D$9,0),0))))),$U451)),Referències!$D$5:$D$9,0)),""))</f>
        <v/>
      </c>
      <c r="BG451" s="25" t="str">
        <f>IF($U451="","",IFERROR(INDEX(Referències!$G$5:$G$9,MATCH(IF(I451="",$U451,IFERROR(INDEX(Referències!$D$5:$D$9,SUMPRODUCT(MAX((($I$5:$I$504=I451)*($I$5:$I$504&lt;&gt;""))*(IFERROR(MATCH($U$5:$U$504,Referències!$D$5:$D$9,0),0))))),$U451)),Referències!$D$5:$D$9,0)),""))</f>
        <v/>
      </c>
      <c r="BH451" s="25" t="str">
        <f>IF($U451="","",IFERROR(INDEX(Referències!$H$5:$H$9,MATCH(IF(I451="",$U451,IFERROR(INDEX(Referències!$D$5:$D$9,SUMPRODUCT(MAX((($I$5:$I$504=I451)*($I$5:$I$504&lt;&gt;""))*(IFERROR(MATCH($U$5:$U$504,Referències!$D$5:$D$9,0),0))))),$U451)),Referències!$D$5:$D$9,0)),""))</f>
        <v/>
      </c>
      <c r="BI451" s="18" t="str">
        <f t="shared" si="47"/>
        <v/>
      </c>
      <c r="BJ451" s="26" t="str">
        <f t="shared" si="48"/>
        <v/>
      </c>
      <c r="BK451" s="52"/>
      <c r="BL451" s="27"/>
    </row>
    <row r="452" spans="1:64" x14ac:dyDescent="0.25">
      <c r="A452" s="27"/>
      <c r="B452" s="27"/>
      <c r="C452" s="27"/>
      <c r="D452" s="27"/>
      <c r="E452" s="53"/>
      <c r="F452" s="28"/>
      <c r="G452" s="27"/>
      <c r="H452" s="52"/>
      <c r="I452" s="28"/>
      <c r="J452" s="27"/>
      <c r="K452" s="28"/>
      <c r="L452" s="28"/>
      <c r="M452" s="28"/>
      <c r="N452" s="52"/>
      <c r="O452" s="18" t="str">
        <f t="shared" si="42"/>
        <v/>
      </c>
      <c r="P452" s="29"/>
      <c r="Q452" s="30"/>
      <c r="R452" s="31"/>
      <c r="S452" s="32"/>
      <c r="T452" s="33"/>
      <c r="U452" s="18" t="str">
        <f t="shared" si="43"/>
        <v/>
      </c>
      <c r="V452" s="28"/>
      <c r="W452" s="51"/>
      <c r="X452" s="52"/>
      <c r="Y452" s="53"/>
      <c r="Z452" s="52"/>
      <c r="AA452" s="53"/>
      <c r="AB452" s="53"/>
      <c r="AC452" s="52"/>
      <c r="AD452" s="53"/>
      <c r="AE452" s="53"/>
      <c r="AF452" s="52"/>
      <c r="AG452" s="53"/>
      <c r="AH452" s="52"/>
      <c r="AI452" s="53"/>
      <c r="AJ452" s="53"/>
      <c r="AK452" s="54"/>
      <c r="AL452" s="52"/>
      <c r="AM452" s="52"/>
      <c r="AN452" s="52"/>
      <c r="AO452" s="52"/>
      <c r="AP452" s="52"/>
      <c r="AQ452" s="55"/>
      <c r="AR452" s="52"/>
      <c r="AS452" s="52"/>
      <c r="AT452" s="52"/>
      <c r="AU452" s="52"/>
      <c r="AV452" s="52"/>
      <c r="AW452" s="56"/>
      <c r="AX452" s="52"/>
      <c r="AY452" s="52"/>
      <c r="AZ452" s="52"/>
      <c r="BA452" s="52"/>
      <c r="BB452" s="52"/>
      <c r="BC452" s="25" t="str">
        <f t="shared" si="44"/>
        <v/>
      </c>
      <c r="BD452" s="25" t="str">
        <f t="shared" si="45"/>
        <v/>
      </c>
      <c r="BE452" s="25" t="str">
        <f t="shared" si="46"/>
        <v/>
      </c>
      <c r="BF452" s="25" t="str">
        <f>IF($U452="","",IFERROR(INDEX(Referències!$F$5:$F$9,MATCH(IF(I452="",$U452,IFERROR(INDEX(Referències!$D$5:$D$9,SUMPRODUCT(MAX((($I$5:$I$504=I452)*($I$5:$I$504&lt;&gt;""))*(IFERROR(MATCH($U$5:$U$504,Referències!$D$5:$D$9,0),0))))),$U452)),Referències!$D$5:$D$9,0)),""))</f>
        <v/>
      </c>
      <c r="BG452" s="25" t="str">
        <f>IF($U452="","",IFERROR(INDEX(Referències!$G$5:$G$9,MATCH(IF(I452="",$U452,IFERROR(INDEX(Referències!$D$5:$D$9,SUMPRODUCT(MAX((($I$5:$I$504=I452)*($I$5:$I$504&lt;&gt;""))*(IFERROR(MATCH($U$5:$U$504,Referències!$D$5:$D$9,0),0))))),$U452)),Referències!$D$5:$D$9,0)),""))</f>
        <v/>
      </c>
      <c r="BH452" s="25" t="str">
        <f>IF($U452="","",IFERROR(INDEX(Referències!$H$5:$H$9,MATCH(IF(I452="",$U452,IFERROR(INDEX(Referències!$D$5:$D$9,SUMPRODUCT(MAX((($I$5:$I$504=I452)*($I$5:$I$504&lt;&gt;""))*(IFERROR(MATCH($U$5:$U$504,Referències!$D$5:$D$9,0),0))))),$U452)),Referències!$D$5:$D$9,0)),""))</f>
        <v/>
      </c>
      <c r="BI452" s="18" t="str">
        <f t="shared" si="47"/>
        <v/>
      </c>
      <c r="BJ452" s="26" t="str">
        <f t="shared" si="48"/>
        <v/>
      </c>
      <c r="BK452" s="52"/>
      <c r="BL452" s="27"/>
    </row>
    <row r="453" spans="1:64" x14ac:dyDescent="0.25">
      <c r="A453" s="27"/>
      <c r="B453" s="27"/>
      <c r="C453" s="27"/>
      <c r="D453" s="27"/>
      <c r="E453" s="53"/>
      <c r="F453" s="28"/>
      <c r="G453" s="27"/>
      <c r="H453" s="52"/>
      <c r="I453" s="28"/>
      <c r="J453" s="27"/>
      <c r="K453" s="28"/>
      <c r="L453" s="28"/>
      <c r="M453" s="28"/>
      <c r="N453" s="52"/>
      <c r="O453" s="18" t="str">
        <f t="shared" ref="O453:O504" si="49">IF(OR(A453="",G453="",I453=""),"","PR-"&amp;IF(A453="","",UPPER(LEFT(TRIM(MID(SUBSTITUTE(TRIM(A453)," ",REPT(" ",100)),(1-1)*100+1,100)),1)&amp;LEFT(TRIM(MID(SUBSTITUTE(TRIM(A453)," ",REPT(" ",100)),(MAX(1,(LEN(TRIM(A453))-LEN(SUBSTITUTE(TRIM(A453)," ",""))+1)-1)-1)*100+1,100)),1)&amp;LEFT(TRIM(MID(SUBSTITUTE(TRIM(A453)," ",REPT(" ",100)),((LEN(TRIM(A453))-LEN(SUBSTITUTE(TRIM(A453)," ",""))+1)-1)*100+1,100)),1)))&amp;"-"&amp;IF(G453="","",UPPER(IF(ISNUMBER(SEARCH(" SAT "," "&amp;TRIM(G453)&amp;" ")),LEFT(TRIM(MID(SUBSTITUTE(TRIM(G453)," ",REPT(" ",100)),(1-1)*100+1,100)),1)&amp;LEFT(TRIM(MID(SUBSTITUTE(TRIM(G453)," ",REPT(" ",100)),(MIN(2,(LEN(TRIM(G453))-LEN(SUBSTITUTE(TRIM(G453)," ",""))+1))-1)*100+1,100)),1)&amp;"0",IF(ISNUMBER(SEARCH(" SL "," "&amp;TRIM(G453)&amp;" ")),LEFT(TRIM(MID(SUBSTITUTE(TRIM(G453)," ",REPT(" ",100)),(1-1)*100+1,100)),1)&amp;LEFT(TRIM(MID(SUBSTITUTE(TRIM(G453)," ",REPT(" ",100)),(MIN(2,(LEN(TRIM(G453))-LEN(SUBSTITUTE(TRIM(G453)," ",""))+1))-1)*100+1,100)),1)&amp;"1",LEFT(TRIM(MID(SUBSTITUTE(TRIM(G453)," ",REPT(" ",100)),(1-1)*100+1,100)),1)&amp;LEFT(TRIM(MID(SUBSTITUTE(TRIM(G453)," ",REPT(" ",100)),(MAX(1,(LEN(TRIM(G453))-LEN(SUBSTITUTE(TRIM(G453)," ",""))+1)-1)-1)*100+1,100)),1)&amp;LEFT(TRIM(MID(SUBSTITUTE(TRIM(G453)," ",REPT(" ",100)),((LEN(TRIM(G453))-LEN(SUBSTITUTE(TRIM(G453)," ",""))+1)-1)*100+1,100)),1)))))&amp;"-"&amp;I453&amp;IF(N453="","","-"&amp;N453))</f>
        <v/>
      </c>
      <c r="P453" s="29"/>
      <c r="Q453" s="30"/>
      <c r="R453" s="31"/>
      <c r="S453" s="32"/>
      <c r="T453" s="33"/>
      <c r="U453" s="18" t="str">
        <f t="shared" ref="U453:U504" si="50">IF(S453="","",IF(S453&lt;190,"NP",IF(S453&lt;=450,"B1",IF(S453&lt;=1000,"B2",IF(S453&lt;=5000,"Mitjà","Alt")))))</f>
        <v/>
      </c>
      <c r="V453" s="28"/>
      <c r="W453" s="51"/>
      <c r="X453" s="52"/>
      <c r="Y453" s="53"/>
      <c r="Z453" s="52"/>
      <c r="AA453" s="53"/>
      <c r="AB453" s="53"/>
      <c r="AC453" s="52"/>
      <c r="AD453" s="53"/>
      <c r="AE453" s="53"/>
      <c r="AF453" s="52"/>
      <c r="AG453" s="53"/>
      <c r="AH453" s="52"/>
      <c r="AI453" s="53"/>
      <c r="AJ453" s="53"/>
      <c r="AK453" s="54"/>
      <c r="AL453" s="52"/>
      <c r="AM453" s="52"/>
      <c r="AN453" s="52"/>
      <c r="AO453" s="52"/>
      <c r="AP453" s="52"/>
      <c r="AQ453" s="55"/>
      <c r="AR453" s="52"/>
      <c r="AS453" s="52"/>
      <c r="AT453" s="52"/>
      <c r="AU453" s="52"/>
      <c r="AV453" s="52"/>
      <c r="AW453" s="56"/>
      <c r="AX453" s="52"/>
      <c r="AY453" s="52"/>
      <c r="AZ453" s="52"/>
      <c r="BA453" s="52"/>
      <c r="BB453" s="52"/>
      <c r="BC453" s="25" t="str">
        <f t="shared" ref="BC453:BC504" si="51">IF(O453="","",IF(W453="Sí",1,0)+IF(AK453="Sí",1,0)+IF(AQ453="Sí",1,0)+IF(AW453="Sí",1,0))</f>
        <v/>
      </c>
      <c r="BD453" s="25" t="str">
        <f t="shared" ref="BD453:BD504" si="52">IF(O453="","",IF(OR(Z453="",Z453="No"),0,1)+IF(OR(AM453="",AM453="No"),0,1)+IF(OR(AS453="",AS453="No"),0,1)+IF(OR(AY453="",AY453="No"),0,1))</f>
        <v/>
      </c>
      <c r="BE453" s="25" t="str">
        <f t="shared" ref="BE453:BE504" si="53">IF(O453="","",IF(AH453="Sí",1,0)+IF(AP453="Sí",1,0)+IF(AV453="Sí",1,0)+IF(BB453="Sí",1,0))</f>
        <v/>
      </c>
      <c r="BF453" s="25" t="str">
        <f>IF($U453="","",IFERROR(INDEX(Referències!$F$5:$F$9,MATCH(IF(I453="",$U453,IFERROR(INDEX(Referències!$D$5:$D$9,SUMPRODUCT(MAX((($I$5:$I$504=I453)*($I$5:$I$504&lt;&gt;""))*(IFERROR(MATCH($U$5:$U$504,Referències!$D$5:$D$9,0),0))))),$U453)),Referències!$D$5:$D$9,0)),""))</f>
        <v/>
      </c>
      <c r="BG453" s="25" t="str">
        <f>IF($U453="","",IFERROR(INDEX(Referències!$G$5:$G$9,MATCH(IF(I453="",$U453,IFERROR(INDEX(Referències!$D$5:$D$9,SUMPRODUCT(MAX((($I$5:$I$504=I453)*($I$5:$I$504&lt;&gt;""))*(IFERROR(MATCH($U$5:$U$504,Referències!$D$5:$D$9,0),0))))),$U453)),Referències!$D$5:$D$9,0)),""))</f>
        <v/>
      </c>
      <c r="BH453" s="25" t="str">
        <f>IF($U453="","",IFERROR(INDEX(Referències!$H$5:$H$9,MATCH(IF(I453="",$U453,IFERROR(INDEX(Referències!$D$5:$D$9,SUMPRODUCT(MAX((($I$5:$I$504=I453)*($I$5:$I$504&lt;&gt;""))*(IFERROR(MATCH($U$5:$U$504,Referències!$D$5:$D$9,0),0))))),$U453)),Referències!$D$5:$D$9,0)),""))</f>
        <v/>
      </c>
      <c r="BI453" s="18" t="str">
        <f t="shared" ref="BI453:BI504" si="54">IF(O453="","",IF($U453="","Falta anàlisi",IF($U453="NP","NO ENTRA AL PLA",IF(AND(BC453&lt;=BF453,BD453&gt;=BG453,BE453&gt;=BH453),"COMPLEIX","NO COMPLEIX"))))</f>
        <v/>
      </c>
      <c r="BJ453" s="26" t="str">
        <f t="shared" ref="BJ453:BJ504" si="55">IF(OR(O453="",$U453=""),"",IF($U453="NP",IF(COUNTA(W453:BB453)=0,"Nivell NP (&lt; 190 ous/100 g): per sota del llindar de dany econòmic. El recinte no entra al pla i no escau declarar rotació.","Nivell NP: el recinte no entra al pla. Esborri la declaració dels 4 anys."),IF(BI453="COMPLEIX","",TRIM(IF(BC453&gt;BF453,"Excedeix els anys amb patata permesos. ","")&amp;IF(BD453&lt;BG453,"Falten cicles de cultiu parany. ","")&amp;IF(BE453&lt;BH453,"Falten anys d'efecte tèrmic estival. ","")))))</f>
        <v/>
      </c>
      <c r="BK453" s="52"/>
      <c r="BL453" s="27"/>
    </row>
    <row r="454" spans="1:64" x14ac:dyDescent="0.25">
      <c r="A454" s="27"/>
      <c r="B454" s="27"/>
      <c r="C454" s="27"/>
      <c r="D454" s="27"/>
      <c r="E454" s="53"/>
      <c r="F454" s="28"/>
      <c r="G454" s="27"/>
      <c r="H454" s="52"/>
      <c r="I454" s="28"/>
      <c r="J454" s="27"/>
      <c r="K454" s="28"/>
      <c r="L454" s="28"/>
      <c r="M454" s="28"/>
      <c r="N454" s="52"/>
      <c r="O454" s="18" t="str">
        <f t="shared" si="49"/>
        <v/>
      </c>
      <c r="P454" s="29"/>
      <c r="Q454" s="30"/>
      <c r="R454" s="31"/>
      <c r="S454" s="32"/>
      <c r="T454" s="33"/>
      <c r="U454" s="18" t="str">
        <f t="shared" si="50"/>
        <v/>
      </c>
      <c r="V454" s="28"/>
      <c r="W454" s="51"/>
      <c r="X454" s="52"/>
      <c r="Y454" s="53"/>
      <c r="Z454" s="52"/>
      <c r="AA454" s="53"/>
      <c r="AB454" s="53"/>
      <c r="AC454" s="52"/>
      <c r="AD454" s="53"/>
      <c r="AE454" s="53"/>
      <c r="AF454" s="52"/>
      <c r="AG454" s="53"/>
      <c r="AH454" s="52"/>
      <c r="AI454" s="53"/>
      <c r="AJ454" s="53"/>
      <c r="AK454" s="54"/>
      <c r="AL454" s="52"/>
      <c r="AM454" s="52"/>
      <c r="AN454" s="52"/>
      <c r="AO454" s="52"/>
      <c r="AP454" s="52"/>
      <c r="AQ454" s="55"/>
      <c r="AR454" s="52"/>
      <c r="AS454" s="52"/>
      <c r="AT454" s="52"/>
      <c r="AU454" s="52"/>
      <c r="AV454" s="52"/>
      <c r="AW454" s="56"/>
      <c r="AX454" s="52"/>
      <c r="AY454" s="52"/>
      <c r="AZ454" s="52"/>
      <c r="BA454" s="52"/>
      <c r="BB454" s="52"/>
      <c r="BC454" s="25" t="str">
        <f t="shared" si="51"/>
        <v/>
      </c>
      <c r="BD454" s="25" t="str">
        <f t="shared" si="52"/>
        <v/>
      </c>
      <c r="BE454" s="25" t="str">
        <f t="shared" si="53"/>
        <v/>
      </c>
      <c r="BF454" s="25" t="str">
        <f>IF($U454="","",IFERROR(INDEX(Referències!$F$5:$F$9,MATCH(IF(I454="",$U454,IFERROR(INDEX(Referències!$D$5:$D$9,SUMPRODUCT(MAX((($I$5:$I$504=I454)*($I$5:$I$504&lt;&gt;""))*(IFERROR(MATCH($U$5:$U$504,Referències!$D$5:$D$9,0),0))))),$U454)),Referències!$D$5:$D$9,0)),""))</f>
        <v/>
      </c>
      <c r="BG454" s="25" t="str">
        <f>IF($U454="","",IFERROR(INDEX(Referències!$G$5:$G$9,MATCH(IF(I454="",$U454,IFERROR(INDEX(Referències!$D$5:$D$9,SUMPRODUCT(MAX((($I$5:$I$504=I454)*($I$5:$I$504&lt;&gt;""))*(IFERROR(MATCH($U$5:$U$504,Referències!$D$5:$D$9,0),0))))),$U454)),Referències!$D$5:$D$9,0)),""))</f>
        <v/>
      </c>
      <c r="BH454" s="25" t="str">
        <f>IF($U454="","",IFERROR(INDEX(Referències!$H$5:$H$9,MATCH(IF(I454="",$U454,IFERROR(INDEX(Referències!$D$5:$D$9,SUMPRODUCT(MAX((($I$5:$I$504=I454)*($I$5:$I$504&lt;&gt;""))*(IFERROR(MATCH($U$5:$U$504,Referències!$D$5:$D$9,0),0))))),$U454)),Referències!$D$5:$D$9,0)),""))</f>
        <v/>
      </c>
      <c r="BI454" s="18" t="str">
        <f t="shared" si="54"/>
        <v/>
      </c>
      <c r="BJ454" s="26" t="str">
        <f t="shared" si="55"/>
        <v/>
      </c>
      <c r="BK454" s="52"/>
      <c r="BL454" s="27"/>
    </row>
    <row r="455" spans="1:64" x14ac:dyDescent="0.25">
      <c r="A455" s="27"/>
      <c r="B455" s="27"/>
      <c r="C455" s="27"/>
      <c r="D455" s="27"/>
      <c r="E455" s="53"/>
      <c r="F455" s="28"/>
      <c r="G455" s="27"/>
      <c r="H455" s="52"/>
      <c r="I455" s="28"/>
      <c r="J455" s="27"/>
      <c r="K455" s="28"/>
      <c r="L455" s="28"/>
      <c r="M455" s="28"/>
      <c r="N455" s="52"/>
      <c r="O455" s="18" t="str">
        <f t="shared" si="49"/>
        <v/>
      </c>
      <c r="P455" s="29"/>
      <c r="Q455" s="30"/>
      <c r="R455" s="31"/>
      <c r="S455" s="32"/>
      <c r="T455" s="33"/>
      <c r="U455" s="18" t="str">
        <f t="shared" si="50"/>
        <v/>
      </c>
      <c r="V455" s="28"/>
      <c r="W455" s="51"/>
      <c r="X455" s="52"/>
      <c r="Y455" s="53"/>
      <c r="Z455" s="52"/>
      <c r="AA455" s="53"/>
      <c r="AB455" s="53"/>
      <c r="AC455" s="52"/>
      <c r="AD455" s="53"/>
      <c r="AE455" s="53"/>
      <c r="AF455" s="52"/>
      <c r="AG455" s="53"/>
      <c r="AH455" s="52"/>
      <c r="AI455" s="53"/>
      <c r="AJ455" s="53"/>
      <c r="AK455" s="54"/>
      <c r="AL455" s="52"/>
      <c r="AM455" s="52"/>
      <c r="AN455" s="52"/>
      <c r="AO455" s="52"/>
      <c r="AP455" s="52"/>
      <c r="AQ455" s="55"/>
      <c r="AR455" s="52"/>
      <c r="AS455" s="52"/>
      <c r="AT455" s="52"/>
      <c r="AU455" s="52"/>
      <c r="AV455" s="52"/>
      <c r="AW455" s="56"/>
      <c r="AX455" s="52"/>
      <c r="AY455" s="52"/>
      <c r="AZ455" s="52"/>
      <c r="BA455" s="52"/>
      <c r="BB455" s="52"/>
      <c r="BC455" s="25" t="str">
        <f t="shared" si="51"/>
        <v/>
      </c>
      <c r="BD455" s="25" t="str">
        <f t="shared" si="52"/>
        <v/>
      </c>
      <c r="BE455" s="25" t="str">
        <f t="shared" si="53"/>
        <v/>
      </c>
      <c r="BF455" s="25" t="str">
        <f>IF($U455="","",IFERROR(INDEX(Referències!$F$5:$F$9,MATCH(IF(I455="",$U455,IFERROR(INDEX(Referències!$D$5:$D$9,SUMPRODUCT(MAX((($I$5:$I$504=I455)*($I$5:$I$504&lt;&gt;""))*(IFERROR(MATCH($U$5:$U$504,Referències!$D$5:$D$9,0),0))))),$U455)),Referències!$D$5:$D$9,0)),""))</f>
        <v/>
      </c>
      <c r="BG455" s="25" t="str">
        <f>IF($U455="","",IFERROR(INDEX(Referències!$G$5:$G$9,MATCH(IF(I455="",$U455,IFERROR(INDEX(Referències!$D$5:$D$9,SUMPRODUCT(MAX((($I$5:$I$504=I455)*($I$5:$I$504&lt;&gt;""))*(IFERROR(MATCH($U$5:$U$504,Referències!$D$5:$D$9,0),0))))),$U455)),Referències!$D$5:$D$9,0)),""))</f>
        <v/>
      </c>
      <c r="BH455" s="25" t="str">
        <f>IF($U455="","",IFERROR(INDEX(Referències!$H$5:$H$9,MATCH(IF(I455="",$U455,IFERROR(INDEX(Referències!$D$5:$D$9,SUMPRODUCT(MAX((($I$5:$I$504=I455)*($I$5:$I$504&lt;&gt;""))*(IFERROR(MATCH($U$5:$U$504,Referències!$D$5:$D$9,0),0))))),$U455)),Referències!$D$5:$D$9,0)),""))</f>
        <v/>
      </c>
      <c r="BI455" s="18" t="str">
        <f t="shared" si="54"/>
        <v/>
      </c>
      <c r="BJ455" s="26" t="str">
        <f t="shared" si="55"/>
        <v/>
      </c>
      <c r="BK455" s="52"/>
      <c r="BL455" s="27"/>
    </row>
    <row r="456" spans="1:64" x14ac:dyDescent="0.25">
      <c r="A456" s="27"/>
      <c r="B456" s="27"/>
      <c r="C456" s="27"/>
      <c r="D456" s="27"/>
      <c r="E456" s="53"/>
      <c r="F456" s="28"/>
      <c r="G456" s="27"/>
      <c r="H456" s="52"/>
      <c r="I456" s="28"/>
      <c r="J456" s="27"/>
      <c r="K456" s="28"/>
      <c r="L456" s="28"/>
      <c r="M456" s="28"/>
      <c r="N456" s="52"/>
      <c r="O456" s="18" t="str">
        <f t="shared" si="49"/>
        <v/>
      </c>
      <c r="P456" s="29"/>
      <c r="Q456" s="30"/>
      <c r="R456" s="31"/>
      <c r="S456" s="32"/>
      <c r="T456" s="33"/>
      <c r="U456" s="18" t="str">
        <f t="shared" si="50"/>
        <v/>
      </c>
      <c r="V456" s="28"/>
      <c r="W456" s="51"/>
      <c r="X456" s="52"/>
      <c r="Y456" s="53"/>
      <c r="Z456" s="52"/>
      <c r="AA456" s="53"/>
      <c r="AB456" s="53"/>
      <c r="AC456" s="52"/>
      <c r="AD456" s="53"/>
      <c r="AE456" s="53"/>
      <c r="AF456" s="52"/>
      <c r="AG456" s="53"/>
      <c r="AH456" s="52"/>
      <c r="AI456" s="53"/>
      <c r="AJ456" s="53"/>
      <c r="AK456" s="54"/>
      <c r="AL456" s="52"/>
      <c r="AM456" s="52"/>
      <c r="AN456" s="52"/>
      <c r="AO456" s="52"/>
      <c r="AP456" s="52"/>
      <c r="AQ456" s="55"/>
      <c r="AR456" s="52"/>
      <c r="AS456" s="52"/>
      <c r="AT456" s="52"/>
      <c r="AU456" s="52"/>
      <c r="AV456" s="52"/>
      <c r="AW456" s="56"/>
      <c r="AX456" s="52"/>
      <c r="AY456" s="52"/>
      <c r="AZ456" s="52"/>
      <c r="BA456" s="52"/>
      <c r="BB456" s="52"/>
      <c r="BC456" s="25" t="str">
        <f t="shared" si="51"/>
        <v/>
      </c>
      <c r="BD456" s="25" t="str">
        <f t="shared" si="52"/>
        <v/>
      </c>
      <c r="BE456" s="25" t="str">
        <f t="shared" si="53"/>
        <v/>
      </c>
      <c r="BF456" s="25" t="str">
        <f>IF($U456="","",IFERROR(INDEX(Referències!$F$5:$F$9,MATCH(IF(I456="",$U456,IFERROR(INDEX(Referències!$D$5:$D$9,SUMPRODUCT(MAX((($I$5:$I$504=I456)*($I$5:$I$504&lt;&gt;""))*(IFERROR(MATCH($U$5:$U$504,Referències!$D$5:$D$9,0),0))))),$U456)),Referències!$D$5:$D$9,0)),""))</f>
        <v/>
      </c>
      <c r="BG456" s="25" t="str">
        <f>IF($U456="","",IFERROR(INDEX(Referències!$G$5:$G$9,MATCH(IF(I456="",$U456,IFERROR(INDEX(Referències!$D$5:$D$9,SUMPRODUCT(MAX((($I$5:$I$504=I456)*($I$5:$I$504&lt;&gt;""))*(IFERROR(MATCH($U$5:$U$504,Referències!$D$5:$D$9,0),0))))),$U456)),Referències!$D$5:$D$9,0)),""))</f>
        <v/>
      </c>
      <c r="BH456" s="25" t="str">
        <f>IF($U456="","",IFERROR(INDEX(Referències!$H$5:$H$9,MATCH(IF(I456="",$U456,IFERROR(INDEX(Referències!$D$5:$D$9,SUMPRODUCT(MAX((($I$5:$I$504=I456)*($I$5:$I$504&lt;&gt;""))*(IFERROR(MATCH($U$5:$U$504,Referències!$D$5:$D$9,0),0))))),$U456)),Referències!$D$5:$D$9,0)),""))</f>
        <v/>
      </c>
      <c r="BI456" s="18" t="str">
        <f t="shared" si="54"/>
        <v/>
      </c>
      <c r="BJ456" s="26" t="str">
        <f t="shared" si="55"/>
        <v/>
      </c>
      <c r="BK456" s="52"/>
      <c r="BL456" s="27"/>
    </row>
    <row r="457" spans="1:64" x14ac:dyDescent="0.25">
      <c r="A457" s="27"/>
      <c r="B457" s="27"/>
      <c r="C457" s="27"/>
      <c r="D457" s="27"/>
      <c r="E457" s="53"/>
      <c r="F457" s="28"/>
      <c r="G457" s="27"/>
      <c r="H457" s="52"/>
      <c r="I457" s="28"/>
      <c r="J457" s="27"/>
      <c r="K457" s="28"/>
      <c r="L457" s="28"/>
      <c r="M457" s="28"/>
      <c r="N457" s="52"/>
      <c r="O457" s="18" t="str">
        <f t="shared" si="49"/>
        <v/>
      </c>
      <c r="P457" s="29"/>
      <c r="Q457" s="30"/>
      <c r="R457" s="31"/>
      <c r="S457" s="32"/>
      <c r="T457" s="33"/>
      <c r="U457" s="18" t="str">
        <f t="shared" si="50"/>
        <v/>
      </c>
      <c r="V457" s="28"/>
      <c r="W457" s="51"/>
      <c r="X457" s="52"/>
      <c r="Y457" s="53"/>
      <c r="Z457" s="52"/>
      <c r="AA457" s="53"/>
      <c r="AB457" s="53"/>
      <c r="AC457" s="52"/>
      <c r="AD457" s="53"/>
      <c r="AE457" s="53"/>
      <c r="AF457" s="52"/>
      <c r="AG457" s="53"/>
      <c r="AH457" s="52"/>
      <c r="AI457" s="53"/>
      <c r="AJ457" s="53"/>
      <c r="AK457" s="54"/>
      <c r="AL457" s="52"/>
      <c r="AM457" s="52"/>
      <c r="AN457" s="52"/>
      <c r="AO457" s="52"/>
      <c r="AP457" s="52"/>
      <c r="AQ457" s="55"/>
      <c r="AR457" s="52"/>
      <c r="AS457" s="52"/>
      <c r="AT457" s="52"/>
      <c r="AU457" s="52"/>
      <c r="AV457" s="52"/>
      <c r="AW457" s="56"/>
      <c r="AX457" s="52"/>
      <c r="AY457" s="52"/>
      <c r="AZ457" s="52"/>
      <c r="BA457" s="52"/>
      <c r="BB457" s="52"/>
      <c r="BC457" s="25" t="str">
        <f t="shared" si="51"/>
        <v/>
      </c>
      <c r="BD457" s="25" t="str">
        <f t="shared" si="52"/>
        <v/>
      </c>
      <c r="BE457" s="25" t="str">
        <f t="shared" si="53"/>
        <v/>
      </c>
      <c r="BF457" s="25" t="str">
        <f>IF($U457="","",IFERROR(INDEX(Referències!$F$5:$F$9,MATCH(IF(I457="",$U457,IFERROR(INDEX(Referències!$D$5:$D$9,SUMPRODUCT(MAX((($I$5:$I$504=I457)*($I$5:$I$504&lt;&gt;""))*(IFERROR(MATCH($U$5:$U$504,Referències!$D$5:$D$9,0),0))))),$U457)),Referències!$D$5:$D$9,0)),""))</f>
        <v/>
      </c>
      <c r="BG457" s="25" t="str">
        <f>IF($U457="","",IFERROR(INDEX(Referències!$G$5:$G$9,MATCH(IF(I457="",$U457,IFERROR(INDEX(Referències!$D$5:$D$9,SUMPRODUCT(MAX((($I$5:$I$504=I457)*($I$5:$I$504&lt;&gt;""))*(IFERROR(MATCH($U$5:$U$504,Referències!$D$5:$D$9,0),0))))),$U457)),Referències!$D$5:$D$9,0)),""))</f>
        <v/>
      </c>
      <c r="BH457" s="25" t="str">
        <f>IF($U457="","",IFERROR(INDEX(Referències!$H$5:$H$9,MATCH(IF(I457="",$U457,IFERROR(INDEX(Referències!$D$5:$D$9,SUMPRODUCT(MAX((($I$5:$I$504=I457)*($I$5:$I$504&lt;&gt;""))*(IFERROR(MATCH($U$5:$U$504,Referències!$D$5:$D$9,0),0))))),$U457)),Referències!$D$5:$D$9,0)),""))</f>
        <v/>
      </c>
      <c r="BI457" s="18" t="str">
        <f t="shared" si="54"/>
        <v/>
      </c>
      <c r="BJ457" s="26" t="str">
        <f t="shared" si="55"/>
        <v/>
      </c>
      <c r="BK457" s="52"/>
      <c r="BL457" s="27"/>
    </row>
    <row r="458" spans="1:64" x14ac:dyDescent="0.25">
      <c r="A458" s="27"/>
      <c r="B458" s="27"/>
      <c r="C458" s="27"/>
      <c r="D458" s="27"/>
      <c r="E458" s="53"/>
      <c r="F458" s="28"/>
      <c r="G458" s="27"/>
      <c r="H458" s="52"/>
      <c r="I458" s="28"/>
      <c r="J458" s="27"/>
      <c r="K458" s="28"/>
      <c r="L458" s="28"/>
      <c r="M458" s="28"/>
      <c r="N458" s="52"/>
      <c r="O458" s="18" t="str">
        <f t="shared" si="49"/>
        <v/>
      </c>
      <c r="P458" s="29"/>
      <c r="Q458" s="30"/>
      <c r="R458" s="31"/>
      <c r="S458" s="32"/>
      <c r="T458" s="33"/>
      <c r="U458" s="18" t="str">
        <f t="shared" si="50"/>
        <v/>
      </c>
      <c r="V458" s="28"/>
      <c r="W458" s="51"/>
      <c r="X458" s="52"/>
      <c r="Y458" s="53"/>
      <c r="Z458" s="52"/>
      <c r="AA458" s="53"/>
      <c r="AB458" s="53"/>
      <c r="AC458" s="52"/>
      <c r="AD458" s="53"/>
      <c r="AE458" s="53"/>
      <c r="AF458" s="52"/>
      <c r="AG458" s="53"/>
      <c r="AH458" s="52"/>
      <c r="AI458" s="53"/>
      <c r="AJ458" s="53"/>
      <c r="AK458" s="54"/>
      <c r="AL458" s="52"/>
      <c r="AM458" s="52"/>
      <c r="AN458" s="52"/>
      <c r="AO458" s="52"/>
      <c r="AP458" s="52"/>
      <c r="AQ458" s="55"/>
      <c r="AR458" s="52"/>
      <c r="AS458" s="52"/>
      <c r="AT458" s="52"/>
      <c r="AU458" s="52"/>
      <c r="AV458" s="52"/>
      <c r="AW458" s="56"/>
      <c r="AX458" s="52"/>
      <c r="AY458" s="52"/>
      <c r="AZ458" s="52"/>
      <c r="BA458" s="52"/>
      <c r="BB458" s="52"/>
      <c r="BC458" s="25" t="str">
        <f t="shared" si="51"/>
        <v/>
      </c>
      <c r="BD458" s="25" t="str">
        <f t="shared" si="52"/>
        <v/>
      </c>
      <c r="BE458" s="25" t="str">
        <f t="shared" si="53"/>
        <v/>
      </c>
      <c r="BF458" s="25" t="str">
        <f>IF($U458="","",IFERROR(INDEX(Referències!$F$5:$F$9,MATCH(IF(I458="",$U458,IFERROR(INDEX(Referències!$D$5:$D$9,SUMPRODUCT(MAX((($I$5:$I$504=I458)*($I$5:$I$504&lt;&gt;""))*(IFERROR(MATCH($U$5:$U$504,Referències!$D$5:$D$9,0),0))))),$U458)),Referències!$D$5:$D$9,0)),""))</f>
        <v/>
      </c>
      <c r="BG458" s="25" t="str">
        <f>IF($U458="","",IFERROR(INDEX(Referències!$G$5:$G$9,MATCH(IF(I458="",$U458,IFERROR(INDEX(Referències!$D$5:$D$9,SUMPRODUCT(MAX((($I$5:$I$504=I458)*($I$5:$I$504&lt;&gt;""))*(IFERROR(MATCH($U$5:$U$504,Referències!$D$5:$D$9,0),0))))),$U458)),Referències!$D$5:$D$9,0)),""))</f>
        <v/>
      </c>
      <c r="BH458" s="25" t="str">
        <f>IF($U458="","",IFERROR(INDEX(Referències!$H$5:$H$9,MATCH(IF(I458="",$U458,IFERROR(INDEX(Referències!$D$5:$D$9,SUMPRODUCT(MAX((($I$5:$I$504=I458)*($I$5:$I$504&lt;&gt;""))*(IFERROR(MATCH($U$5:$U$504,Referències!$D$5:$D$9,0),0))))),$U458)),Referències!$D$5:$D$9,0)),""))</f>
        <v/>
      </c>
      <c r="BI458" s="18" t="str">
        <f t="shared" si="54"/>
        <v/>
      </c>
      <c r="BJ458" s="26" t="str">
        <f t="shared" si="55"/>
        <v/>
      </c>
      <c r="BK458" s="52"/>
      <c r="BL458" s="27"/>
    </row>
    <row r="459" spans="1:64" x14ac:dyDescent="0.25">
      <c r="A459" s="27"/>
      <c r="B459" s="27"/>
      <c r="C459" s="27"/>
      <c r="D459" s="27"/>
      <c r="E459" s="53"/>
      <c r="F459" s="28"/>
      <c r="G459" s="27"/>
      <c r="H459" s="52"/>
      <c r="I459" s="28"/>
      <c r="J459" s="27"/>
      <c r="K459" s="28"/>
      <c r="L459" s="28"/>
      <c r="M459" s="28"/>
      <c r="N459" s="52"/>
      <c r="O459" s="18" t="str">
        <f t="shared" si="49"/>
        <v/>
      </c>
      <c r="P459" s="29"/>
      <c r="Q459" s="30"/>
      <c r="R459" s="31"/>
      <c r="S459" s="32"/>
      <c r="T459" s="33"/>
      <c r="U459" s="18" t="str">
        <f t="shared" si="50"/>
        <v/>
      </c>
      <c r="V459" s="28"/>
      <c r="W459" s="51"/>
      <c r="X459" s="52"/>
      <c r="Y459" s="53"/>
      <c r="Z459" s="52"/>
      <c r="AA459" s="53"/>
      <c r="AB459" s="53"/>
      <c r="AC459" s="52"/>
      <c r="AD459" s="53"/>
      <c r="AE459" s="53"/>
      <c r="AF459" s="52"/>
      <c r="AG459" s="53"/>
      <c r="AH459" s="52"/>
      <c r="AI459" s="53"/>
      <c r="AJ459" s="53"/>
      <c r="AK459" s="54"/>
      <c r="AL459" s="52"/>
      <c r="AM459" s="52"/>
      <c r="AN459" s="52"/>
      <c r="AO459" s="52"/>
      <c r="AP459" s="52"/>
      <c r="AQ459" s="55"/>
      <c r="AR459" s="52"/>
      <c r="AS459" s="52"/>
      <c r="AT459" s="52"/>
      <c r="AU459" s="52"/>
      <c r="AV459" s="52"/>
      <c r="AW459" s="56"/>
      <c r="AX459" s="52"/>
      <c r="AY459" s="52"/>
      <c r="AZ459" s="52"/>
      <c r="BA459" s="52"/>
      <c r="BB459" s="52"/>
      <c r="BC459" s="25" t="str">
        <f t="shared" si="51"/>
        <v/>
      </c>
      <c r="BD459" s="25" t="str">
        <f t="shared" si="52"/>
        <v/>
      </c>
      <c r="BE459" s="25" t="str">
        <f t="shared" si="53"/>
        <v/>
      </c>
      <c r="BF459" s="25" t="str">
        <f>IF($U459="","",IFERROR(INDEX(Referències!$F$5:$F$9,MATCH(IF(I459="",$U459,IFERROR(INDEX(Referències!$D$5:$D$9,SUMPRODUCT(MAX((($I$5:$I$504=I459)*($I$5:$I$504&lt;&gt;""))*(IFERROR(MATCH($U$5:$U$504,Referències!$D$5:$D$9,0),0))))),$U459)),Referències!$D$5:$D$9,0)),""))</f>
        <v/>
      </c>
      <c r="BG459" s="25" t="str">
        <f>IF($U459="","",IFERROR(INDEX(Referències!$G$5:$G$9,MATCH(IF(I459="",$U459,IFERROR(INDEX(Referències!$D$5:$D$9,SUMPRODUCT(MAX((($I$5:$I$504=I459)*($I$5:$I$504&lt;&gt;""))*(IFERROR(MATCH($U$5:$U$504,Referències!$D$5:$D$9,0),0))))),$U459)),Referències!$D$5:$D$9,0)),""))</f>
        <v/>
      </c>
      <c r="BH459" s="25" t="str">
        <f>IF($U459="","",IFERROR(INDEX(Referències!$H$5:$H$9,MATCH(IF(I459="",$U459,IFERROR(INDEX(Referències!$D$5:$D$9,SUMPRODUCT(MAX((($I$5:$I$504=I459)*($I$5:$I$504&lt;&gt;""))*(IFERROR(MATCH($U$5:$U$504,Referències!$D$5:$D$9,0),0))))),$U459)),Referències!$D$5:$D$9,0)),""))</f>
        <v/>
      </c>
      <c r="BI459" s="18" t="str">
        <f t="shared" si="54"/>
        <v/>
      </c>
      <c r="BJ459" s="26" t="str">
        <f t="shared" si="55"/>
        <v/>
      </c>
      <c r="BK459" s="52"/>
      <c r="BL459" s="27"/>
    </row>
    <row r="460" spans="1:64" x14ac:dyDescent="0.25">
      <c r="A460" s="27"/>
      <c r="B460" s="27"/>
      <c r="C460" s="27"/>
      <c r="D460" s="27"/>
      <c r="E460" s="53"/>
      <c r="F460" s="28"/>
      <c r="G460" s="27"/>
      <c r="H460" s="52"/>
      <c r="I460" s="28"/>
      <c r="J460" s="27"/>
      <c r="K460" s="28"/>
      <c r="L460" s="28"/>
      <c r="M460" s="28"/>
      <c r="N460" s="52"/>
      <c r="O460" s="18" t="str">
        <f t="shared" si="49"/>
        <v/>
      </c>
      <c r="P460" s="29"/>
      <c r="Q460" s="30"/>
      <c r="R460" s="31"/>
      <c r="S460" s="32"/>
      <c r="T460" s="33"/>
      <c r="U460" s="18" t="str">
        <f t="shared" si="50"/>
        <v/>
      </c>
      <c r="V460" s="28"/>
      <c r="W460" s="51"/>
      <c r="X460" s="52"/>
      <c r="Y460" s="53"/>
      <c r="Z460" s="52"/>
      <c r="AA460" s="53"/>
      <c r="AB460" s="53"/>
      <c r="AC460" s="52"/>
      <c r="AD460" s="53"/>
      <c r="AE460" s="53"/>
      <c r="AF460" s="52"/>
      <c r="AG460" s="53"/>
      <c r="AH460" s="52"/>
      <c r="AI460" s="53"/>
      <c r="AJ460" s="53"/>
      <c r="AK460" s="54"/>
      <c r="AL460" s="52"/>
      <c r="AM460" s="52"/>
      <c r="AN460" s="52"/>
      <c r="AO460" s="52"/>
      <c r="AP460" s="52"/>
      <c r="AQ460" s="55"/>
      <c r="AR460" s="52"/>
      <c r="AS460" s="52"/>
      <c r="AT460" s="52"/>
      <c r="AU460" s="52"/>
      <c r="AV460" s="52"/>
      <c r="AW460" s="56"/>
      <c r="AX460" s="52"/>
      <c r="AY460" s="52"/>
      <c r="AZ460" s="52"/>
      <c r="BA460" s="52"/>
      <c r="BB460" s="52"/>
      <c r="BC460" s="25" t="str">
        <f t="shared" si="51"/>
        <v/>
      </c>
      <c r="BD460" s="25" t="str">
        <f t="shared" si="52"/>
        <v/>
      </c>
      <c r="BE460" s="25" t="str">
        <f t="shared" si="53"/>
        <v/>
      </c>
      <c r="BF460" s="25" t="str">
        <f>IF($U460="","",IFERROR(INDEX(Referències!$F$5:$F$9,MATCH(IF(I460="",$U460,IFERROR(INDEX(Referències!$D$5:$D$9,SUMPRODUCT(MAX((($I$5:$I$504=I460)*($I$5:$I$504&lt;&gt;""))*(IFERROR(MATCH($U$5:$U$504,Referències!$D$5:$D$9,0),0))))),$U460)),Referències!$D$5:$D$9,0)),""))</f>
        <v/>
      </c>
      <c r="BG460" s="25" t="str">
        <f>IF($U460="","",IFERROR(INDEX(Referències!$G$5:$G$9,MATCH(IF(I460="",$U460,IFERROR(INDEX(Referències!$D$5:$D$9,SUMPRODUCT(MAX((($I$5:$I$504=I460)*($I$5:$I$504&lt;&gt;""))*(IFERROR(MATCH($U$5:$U$504,Referències!$D$5:$D$9,0),0))))),$U460)),Referències!$D$5:$D$9,0)),""))</f>
        <v/>
      </c>
      <c r="BH460" s="25" t="str">
        <f>IF($U460="","",IFERROR(INDEX(Referències!$H$5:$H$9,MATCH(IF(I460="",$U460,IFERROR(INDEX(Referències!$D$5:$D$9,SUMPRODUCT(MAX((($I$5:$I$504=I460)*($I$5:$I$504&lt;&gt;""))*(IFERROR(MATCH($U$5:$U$504,Referències!$D$5:$D$9,0),0))))),$U460)),Referències!$D$5:$D$9,0)),""))</f>
        <v/>
      </c>
      <c r="BI460" s="18" t="str">
        <f t="shared" si="54"/>
        <v/>
      </c>
      <c r="BJ460" s="26" t="str">
        <f t="shared" si="55"/>
        <v/>
      </c>
      <c r="BK460" s="52"/>
      <c r="BL460" s="27"/>
    </row>
    <row r="461" spans="1:64" x14ac:dyDescent="0.25">
      <c r="A461" s="27"/>
      <c r="B461" s="27"/>
      <c r="C461" s="27"/>
      <c r="D461" s="27"/>
      <c r="E461" s="53"/>
      <c r="F461" s="28"/>
      <c r="G461" s="27"/>
      <c r="H461" s="52"/>
      <c r="I461" s="28"/>
      <c r="J461" s="27"/>
      <c r="K461" s="28"/>
      <c r="L461" s="28"/>
      <c r="M461" s="28"/>
      <c r="N461" s="52"/>
      <c r="O461" s="18" t="str">
        <f t="shared" si="49"/>
        <v/>
      </c>
      <c r="P461" s="29"/>
      <c r="Q461" s="30"/>
      <c r="R461" s="31"/>
      <c r="S461" s="32"/>
      <c r="T461" s="33"/>
      <c r="U461" s="18" t="str">
        <f t="shared" si="50"/>
        <v/>
      </c>
      <c r="V461" s="28"/>
      <c r="W461" s="51"/>
      <c r="X461" s="52"/>
      <c r="Y461" s="53"/>
      <c r="Z461" s="52"/>
      <c r="AA461" s="53"/>
      <c r="AB461" s="53"/>
      <c r="AC461" s="52"/>
      <c r="AD461" s="53"/>
      <c r="AE461" s="53"/>
      <c r="AF461" s="52"/>
      <c r="AG461" s="53"/>
      <c r="AH461" s="52"/>
      <c r="AI461" s="53"/>
      <c r="AJ461" s="53"/>
      <c r="AK461" s="54"/>
      <c r="AL461" s="52"/>
      <c r="AM461" s="52"/>
      <c r="AN461" s="52"/>
      <c r="AO461" s="52"/>
      <c r="AP461" s="52"/>
      <c r="AQ461" s="55"/>
      <c r="AR461" s="52"/>
      <c r="AS461" s="52"/>
      <c r="AT461" s="52"/>
      <c r="AU461" s="52"/>
      <c r="AV461" s="52"/>
      <c r="AW461" s="56"/>
      <c r="AX461" s="52"/>
      <c r="AY461" s="52"/>
      <c r="AZ461" s="52"/>
      <c r="BA461" s="52"/>
      <c r="BB461" s="52"/>
      <c r="BC461" s="25" t="str">
        <f t="shared" si="51"/>
        <v/>
      </c>
      <c r="BD461" s="25" t="str">
        <f t="shared" si="52"/>
        <v/>
      </c>
      <c r="BE461" s="25" t="str">
        <f t="shared" si="53"/>
        <v/>
      </c>
      <c r="BF461" s="25" t="str">
        <f>IF($U461="","",IFERROR(INDEX(Referències!$F$5:$F$9,MATCH(IF(I461="",$U461,IFERROR(INDEX(Referències!$D$5:$D$9,SUMPRODUCT(MAX((($I$5:$I$504=I461)*($I$5:$I$504&lt;&gt;""))*(IFERROR(MATCH($U$5:$U$504,Referències!$D$5:$D$9,0),0))))),$U461)),Referències!$D$5:$D$9,0)),""))</f>
        <v/>
      </c>
      <c r="BG461" s="25" t="str">
        <f>IF($U461="","",IFERROR(INDEX(Referències!$G$5:$G$9,MATCH(IF(I461="",$U461,IFERROR(INDEX(Referències!$D$5:$D$9,SUMPRODUCT(MAX((($I$5:$I$504=I461)*($I$5:$I$504&lt;&gt;""))*(IFERROR(MATCH($U$5:$U$504,Referències!$D$5:$D$9,0),0))))),$U461)),Referències!$D$5:$D$9,0)),""))</f>
        <v/>
      </c>
      <c r="BH461" s="25" t="str">
        <f>IF($U461="","",IFERROR(INDEX(Referències!$H$5:$H$9,MATCH(IF(I461="",$U461,IFERROR(INDEX(Referències!$D$5:$D$9,SUMPRODUCT(MAX((($I$5:$I$504=I461)*($I$5:$I$504&lt;&gt;""))*(IFERROR(MATCH($U$5:$U$504,Referències!$D$5:$D$9,0),0))))),$U461)),Referències!$D$5:$D$9,0)),""))</f>
        <v/>
      </c>
      <c r="BI461" s="18" t="str">
        <f t="shared" si="54"/>
        <v/>
      </c>
      <c r="BJ461" s="26" t="str">
        <f t="shared" si="55"/>
        <v/>
      </c>
      <c r="BK461" s="52"/>
      <c r="BL461" s="27"/>
    </row>
    <row r="462" spans="1:64" x14ac:dyDescent="0.25">
      <c r="A462" s="27"/>
      <c r="B462" s="27"/>
      <c r="C462" s="27"/>
      <c r="D462" s="27"/>
      <c r="E462" s="53"/>
      <c r="F462" s="28"/>
      <c r="G462" s="27"/>
      <c r="H462" s="52"/>
      <c r="I462" s="28"/>
      <c r="J462" s="27"/>
      <c r="K462" s="28"/>
      <c r="L462" s="28"/>
      <c r="M462" s="28"/>
      <c r="N462" s="52"/>
      <c r="O462" s="18" t="str">
        <f t="shared" si="49"/>
        <v/>
      </c>
      <c r="P462" s="29"/>
      <c r="Q462" s="30"/>
      <c r="R462" s="31"/>
      <c r="S462" s="32"/>
      <c r="T462" s="33"/>
      <c r="U462" s="18" t="str">
        <f t="shared" si="50"/>
        <v/>
      </c>
      <c r="V462" s="28"/>
      <c r="W462" s="51"/>
      <c r="X462" s="52"/>
      <c r="Y462" s="53"/>
      <c r="Z462" s="52"/>
      <c r="AA462" s="53"/>
      <c r="AB462" s="53"/>
      <c r="AC462" s="52"/>
      <c r="AD462" s="53"/>
      <c r="AE462" s="53"/>
      <c r="AF462" s="52"/>
      <c r="AG462" s="53"/>
      <c r="AH462" s="52"/>
      <c r="AI462" s="53"/>
      <c r="AJ462" s="53"/>
      <c r="AK462" s="54"/>
      <c r="AL462" s="52"/>
      <c r="AM462" s="52"/>
      <c r="AN462" s="52"/>
      <c r="AO462" s="52"/>
      <c r="AP462" s="52"/>
      <c r="AQ462" s="55"/>
      <c r="AR462" s="52"/>
      <c r="AS462" s="52"/>
      <c r="AT462" s="52"/>
      <c r="AU462" s="52"/>
      <c r="AV462" s="52"/>
      <c r="AW462" s="56"/>
      <c r="AX462" s="52"/>
      <c r="AY462" s="52"/>
      <c r="AZ462" s="52"/>
      <c r="BA462" s="52"/>
      <c r="BB462" s="52"/>
      <c r="BC462" s="25" t="str">
        <f t="shared" si="51"/>
        <v/>
      </c>
      <c r="BD462" s="25" t="str">
        <f t="shared" si="52"/>
        <v/>
      </c>
      <c r="BE462" s="25" t="str">
        <f t="shared" si="53"/>
        <v/>
      </c>
      <c r="BF462" s="25" t="str">
        <f>IF($U462="","",IFERROR(INDEX(Referències!$F$5:$F$9,MATCH(IF(I462="",$U462,IFERROR(INDEX(Referències!$D$5:$D$9,SUMPRODUCT(MAX((($I$5:$I$504=I462)*($I$5:$I$504&lt;&gt;""))*(IFERROR(MATCH($U$5:$U$504,Referències!$D$5:$D$9,0),0))))),$U462)),Referències!$D$5:$D$9,0)),""))</f>
        <v/>
      </c>
      <c r="BG462" s="25" t="str">
        <f>IF($U462="","",IFERROR(INDEX(Referències!$G$5:$G$9,MATCH(IF(I462="",$U462,IFERROR(INDEX(Referències!$D$5:$D$9,SUMPRODUCT(MAX((($I$5:$I$504=I462)*($I$5:$I$504&lt;&gt;""))*(IFERROR(MATCH($U$5:$U$504,Referències!$D$5:$D$9,0),0))))),$U462)),Referències!$D$5:$D$9,0)),""))</f>
        <v/>
      </c>
      <c r="BH462" s="25" t="str">
        <f>IF($U462="","",IFERROR(INDEX(Referències!$H$5:$H$9,MATCH(IF(I462="",$U462,IFERROR(INDEX(Referències!$D$5:$D$9,SUMPRODUCT(MAX((($I$5:$I$504=I462)*($I$5:$I$504&lt;&gt;""))*(IFERROR(MATCH($U$5:$U$504,Referències!$D$5:$D$9,0),0))))),$U462)),Referències!$D$5:$D$9,0)),""))</f>
        <v/>
      </c>
      <c r="BI462" s="18" t="str">
        <f t="shared" si="54"/>
        <v/>
      </c>
      <c r="BJ462" s="26" t="str">
        <f t="shared" si="55"/>
        <v/>
      </c>
      <c r="BK462" s="52"/>
      <c r="BL462" s="27"/>
    </row>
    <row r="463" spans="1:64" x14ac:dyDescent="0.25">
      <c r="A463" s="27"/>
      <c r="B463" s="27"/>
      <c r="C463" s="27"/>
      <c r="D463" s="27"/>
      <c r="E463" s="53"/>
      <c r="F463" s="28"/>
      <c r="G463" s="27"/>
      <c r="H463" s="52"/>
      <c r="I463" s="28"/>
      <c r="J463" s="27"/>
      <c r="K463" s="28"/>
      <c r="L463" s="28"/>
      <c r="M463" s="28"/>
      <c r="N463" s="52"/>
      <c r="O463" s="18" t="str">
        <f t="shared" si="49"/>
        <v/>
      </c>
      <c r="P463" s="29"/>
      <c r="Q463" s="30"/>
      <c r="R463" s="31"/>
      <c r="S463" s="32"/>
      <c r="T463" s="33"/>
      <c r="U463" s="18" t="str">
        <f t="shared" si="50"/>
        <v/>
      </c>
      <c r="V463" s="28"/>
      <c r="W463" s="51"/>
      <c r="X463" s="52"/>
      <c r="Y463" s="53"/>
      <c r="Z463" s="52"/>
      <c r="AA463" s="53"/>
      <c r="AB463" s="53"/>
      <c r="AC463" s="52"/>
      <c r="AD463" s="53"/>
      <c r="AE463" s="53"/>
      <c r="AF463" s="52"/>
      <c r="AG463" s="53"/>
      <c r="AH463" s="52"/>
      <c r="AI463" s="53"/>
      <c r="AJ463" s="53"/>
      <c r="AK463" s="54"/>
      <c r="AL463" s="52"/>
      <c r="AM463" s="52"/>
      <c r="AN463" s="52"/>
      <c r="AO463" s="52"/>
      <c r="AP463" s="52"/>
      <c r="AQ463" s="55"/>
      <c r="AR463" s="52"/>
      <c r="AS463" s="52"/>
      <c r="AT463" s="52"/>
      <c r="AU463" s="52"/>
      <c r="AV463" s="52"/>
      <c r="AW463" s="56"/>
      <c r="AX463" s="52"/>
      <c r="AY463" s="52"/>
      <c r="AZ463" s="52"/>
      <c r="BA463" s="52"/>
      <c r="BB463" s="52"/>
      <c r="BC463" s="25" t="str">
        <f t="shared" si="51"/>
        <v/>
      </c>
      <c r="BD463" s="25" t="str">
        <f t="shared" si="52"/>
        <v/>
      </c>
      <c r="BE463" s="25" t="str">
        <f t="shared" si="53"/>
        <v/>
      </c>
      <c r="BF463" s="25" t="str">
        <f>IF($U463="","",IFERROR(INDEX(Referències!$F$5:$F$9,MATCH(IF(I463="",$U463,IFERROR(INDEX(Referències!$D$5:$D$9,SUMPRODUCT(MAX((($I$5:$I$504=I463)*($I$5:$I$504&lt;&gt;""))*(IFERROR(MATCH($U$5:$U$504,Referències!$D$5:$D$9,0),0))))),$U463)),Referències!$D$5:$D$9,0)),""))</f>
        <v/>
      </c>
      <c r="BG463" s="25" t="str">
        <f>IF($U463="","",IFERROR(INDEX(Referències!$G$5:$G$9,MATCH(IF(I463="",$U463,IFERROR(INDEX(Referències!$D$5:$D$9,SUMPRODUCT(MAX((($I$5:$I$504=I463)*($I$5:$I$504&lt;&gt;""))*(IFERROR(MATCH($U$5:$U$504,Referències!$D$5:$D$9,0),0))))),$U463)),Referències!$D$5:$D$9,0)),""))</f>
        <v/>
      </c>
      <c r="BH463" s="25" t="str">
        <f>IF($U463="","",IFERROR(INDEX(Referències!$H$5:$H$9,MATCH(IF(I463="",$U463,IFERROR(INDEX(Referències!$D$5:$D$9,SUMPRODUCT(MAX((($I$5:$I$504=I463)*($I$5:$I$504&lt;&gt;""))*(IFERROR(MATCH($U$5:$U$504,Referències!$D$5:$D$9,0),0))))),$U463)),Referències!$D$5:$D$9,0)),""))</f>
        <v/>
      </c>
      <c r="BI463" s="18" t="str">
        <f t="shared" si="54"/>
        <v/>
      </c>
      <c r="BJ463" s="26" t="str">
        <f t="shared" si="55"/>
        <v/>
      </c>
      <c r="BK463" s="52"/>
      <c r="BL463" s="27"/>
    </row>
    <row r="464" spans="1:64" x14ac:dyDescent="0.25">
      <c r="A464" s="27"/>
      <c r="B464" s="27"/>
      <c r="C464" s="27"/>
      <c r="D464" s="27"/>
      <c r="E464" s="53"/>
      <c r="F464" s="28"/>
      <c r="G464" s="27"/>
      <c r="H464" s="52"/>
      <c r="I464" s="28"/>
      <c r="J464" s="27"/>
      <c r="K464" s="28"/>
      <c r="L464" s="28"/>
      <c r="M464" s="28"/>
      <c r="N464" s="52"/>
      <c r="O464" s="18" t="str">
        <f t="shared" si="49"/>
        <v/>
      </c>
      <c r="P464" s="29"/>
      <c r="Q464" s="30"/>
      <c r="R464" s="31"/>
      <c r="S464" s="32"/>
      <c r="T464" s="33"/>
      <c r="U464" s="18" t="str">
        <f t="shared" si="50"/>
        <v/>
      </c>
      <c r="V464" s="28"/>
      <c r="W464" s="51"/>
      <c r="X464" s="52"/>
      <c r="Y464" s="53"/>
      <c r="Z464" s="52"/>
      <c r="AA464" s="53"/>
      <c r="AB464" s="53"/>
      <c r="AC464" s="52"/>
      <c r="AD464" s="53"/>
      <c r="AE464" s="53"/>
      <c r="AF464" s="52"/>
      <c r="AG464" s="53"/>
      <c r="AH464" s="52"/>
      <c r="AI464" s="53"/>
      <c r="AJ464" s="53"/>
      <c r="AK464" s="54"/>
      <c r="AL464" s="52"/>
      <c r="AM464" s="52"/>
      <c r="AN464" s="52"/>
      <c r="AO464" s="52"/>
      <c r="AP464" s="52"/>
      <c r="AQ464" s="55"/>
      <c r="AR464" s="52"/>
      <c r="AS464" s="52"/>
      <c r="AT464" s="52"/>
      <c r="AU464" s="52"/>
      <c r="AV464" s="52"/>
      <c r="AW464" s="56"/>
      <c r="AX464" s="52"/>
      <c r="AY464" s="52"/>
      <c r="AZ464" s="52"/>
      <c r="BA464" s="52"/>
      <c r="BB464" s="52"/>
      <c r="BC464" s="25" t="str">
        <f t="shared" si="51"/>
        <v/>
      </c>
      <c r="BD464" s="25" t="str">
        <f t="shared" si="52"/>
        <v/>
      </c>
      <c r="BE464" s="25" t="str">
        <f t="shared" si="53"/>
        <v/>
      </c>
      <c r="BF464" s="25" t="str">
        <f>IF($U464="","",IFERROR(INDEX(Referències!$F$5:$F$9,MATCH(IF(I464="",$U464,IFERROR(INDEX(Referències!$D$5:$D$9,SUMPRODUCT(MAX((($I$5:$I$504=I464)*($I$5:$I$504&lt;&gt;""))*(IFERROR(MATCH($U$5:$U$504,Referències!$D$5:$D$9,0),0))))),$U464)),Referències!$D$5:$D$9,0)),""))</f>
        <v/>
      </c>
      <c r="BG464" s="25" t="str">
        <f>IF($U464="","",IFERROR(INDEX(Referències!$G$5:$G$9,MATCH(IF(I464="",$U464,IFERROR(INDEX(Referències!$D$5:$D$9,SUMPRODUCT(MAX((($I$5:$I$504=I464)*($I$5:$I$504&lt;&gt;""))*(IFERROR(MATCH($U$5:$U$504,Referències!$D$5:$D$9,0),0))))),$U464)),Referències!$D$5:$D$9,0)),""))</f>
        <v/>
      </c>
      <c r="BH464" s="25" t="str">
        <f>IF($U464="","",IFERROR(INDEX(Referències!$H$5:$H$9,MATCH(IF(I464="",$U464,IFERROR(INDEX(Referències!$D$5:$D$9,SUMPRODUCT(MAX((($I$5:$I$504=I464)*($I$5:$I$504&lt;&gt;""))*(IFERROR(MATCH($U$5:$U$504,Referències!$D$5:$D$9,0),0))))),$U464)),Referències!$D$5:$D$9,0)),""))</f>
        <v/>
      </c>
      <c r="BI464" s="18" t="str">
        <f t="shared" si="54"/>
        <v/>
      </c>
      <c r="BJ464" s="26" t="str">
        <f t="shared" si="55"/>
        <v/>
      </c>
      <c r="BK464" s="52"/>
      <c r="BL464" s="27"/>
    </row>
    <row r="465" spans="1:64" x14ac:dyDescent="0.25">
      <c r="A465" s="27"/>
      <c r="B465" s="27"/>
      <c r="C465" s="27"/>
      <c r="D465" s="27"/>
      <c r="E465" s="53"/>
      <c r="F465" s="28"/>
      <c r="G465" s="27"/>
      <c r="H465" s="52"/>
      <c r="I465" s="28"/>
      <c r="J465" s="27"/>
      <c r="K465" s="28"/>
      <c r="L465" s="28"/>
      <c r="M465" s="28"/>
      <c r="N465" s="52"/>
      <c r="O465" s="18" t="str">
        <f t="shared" si="49"/>
        <v/>
      </c>
      <c r="P465" s="29"/>
      <c r="Q465" s="30"/>
      <c r="R465" s="31"/>
      <c r="S465" s="32"/>
      <c r="T465" s="33"/>
      <c r="U465" s="18" t="str">
        <f t="shared" si="50"/>
        <v/>
      </c>
      <c r="V465" s="28"/>
      <c r="W465" s="51"/>
      <c r="X465" s="52"/>
      <c r="Y465" s="53"/>
      <c r="Z465" s="52"/>
      <c r="AA465" s="53"/>
      <c r="AB465" s="53"/>
      <c r="AC465" s="52"/>
      <c r="AD465" s="53"/>
      <c r="AE465" s="53"/>
      <c r="AF465" s="52"/>
      <c r="AG465" s="53"/>
      <c r="AH465" s="52"/>
      <c r="AI465" s="53"/>
      <c r="AJ465" s="53"/>
      <c r="AK465" s="54"/>
      <c r="AL465" s="52"/>
      <c r="AM465" s="52"/>
      <c r="AN465" s="52"/>
      <c r="AO465" s="52"/>
      <c r="AP465" s="52"/>
      <c r="AQ465" s="55"/>
      <c r="AR465" s="52"/>
      <c r="AS465" s="52"/>
      <c r="AT465" s="52"/>
      <c r="AU465" s="52"/>
      <c r="AV465" s="52"/>
      <c r="AW465" s="56"/>
      <c r="AX465" s="52"/>
      <c r="AY465" s="52"/>
      <c r="AZ465" s="52"/>
      <c r="BA465" s="52"/>
      <c r="BB465" s="52"/>
      <c r="BC465" s="25" t="str">
        <f t="shared" si="51"/>
        <v/>
      </c>
      <c r="BD465" s="25" t="str">
        <f t="shared" si="52"/>
        <v/>
      </c>
      <c r="BE465" s="25" t="str">
        <f t="shared" si="53"/>
        <v/>
      </c>
      <c r="BF465" s="25" t="str">
        <f>IF($U465="","",IFERROR(INDEX(Referències!$F$5:$F$9,MATCH(IF(I465="",$U465,IFERROR(INDEX(Referències!$D$5:$D$9,SUMPRODUCT(MAX((($I$5:$I$504=I465)*($I$5:$I$504&lt;&gt;""))*(IFERROR(MATCH($U$5:$U$504,Referències!$D$5:$D$9,0),0))))),$U465)),Referències!$D$5:$D$9,0)),""))</f>
        <v/>
      </c>
      <c r="BG465" s="25" t="str">
        <f>IF($U465="","",IFERROR(INDEX(Referències!$G$5:$G$9,MATCH(IF(I465="",$U465,IFERROR(INDEX(Referències!$D$5:$D$9,SUMPRODUCT(MAX((($I$5:$I$504=I465)*($I$5:$I$504&lt;&gt;""))*(IFERROR(MATCH($U$5:$U$504,Referències!$D$5:$D$9,0),0))))),$U465)),Referències!$D$5:$D$9,0)),""))</f>
        <v/>
      </c>
      <c r="BH465" s="25" t="str">
        <f>IF($U465="","",IFERROR(INDEX(Referències!$H$5:$H$9,MATCH(IF(I465="",$U465,IFERROR(INDEX(Referències!$D$5:$D$9,SUMPRODUCT(MAX((($I$5:$I$504=I465)*($I$5:$I$504&lt;&gt;""))*(IFERROR(MATCH($U$5:$U$504,Referències!$D$5:$D$9,0),0))))),$U465)),Referències!$D$5:$D$9,0)),""))</f>
        <v/>
      </c>
      <c r="BI465" s="18" t="str">
        <f t="shared" si="54"/>
        <v/>
      </c>
      <c r="BJ465" s="26" t="str">
        <f t="shared" si="55"/>
        <v/>
      </c>
      <c r="BK465" s="52"/>
      <c r="BL465" s="27"/>
    </row>
    <row r="466" spans="1:64" x14ac:dyDescent="0.25">
      <c r="A466" s="27"/>
      <c r="B466" s="27"/>
      <c r="C466" s="27"/>
      <c r="D466" s="27"/>
      <c r="E466" s="53"/>
      <c r="F466" s="28"/>
      <c r="G466" s="27"/>
      <c r="H466" s="52"/>
      <c r="I466" s="28"/>
      <c r="J466" s="27"/>
      <c r="K466" s="28"/>
      <c r="L466" s="28"/>
      <c r="M466" s="28"/>
      <c r="N466" s="52"/>
      <c r="O466" s="18" t="str">
        <f t="shared" si="49"/>
        <v/>
      </c>
      <c r="P466" s="29"/>
      <c r="Q466" s="30"/>
      <c r="R466" s="31"/>
      <c r="S466" s="32"/>
      <c r="T466" s="33"/>
      <c r="U466" s="18" t="str">
        <f t="shared" si="50"/>
        <v/>
      </c>
      <c r="V466" s="28"/>
      <c r="W466" s="51"/>
      <c r="X466" s="52"/>
      <c r="Y466" s="53"/>
      <c r="Z466" s="52"/>
      <c r="AA466" s="53"/>
      <c r="AB466" s="53"/>
      <c r="AC466" s="52"/>
      <c r="AD466" s="53"/>
      <c r="AE466" s="53"/>
      <c r="AF466" s="52"/>
      <c r="AG466" s="53"/>
      <c r="AH466" s="52"/>
      <c r="AI466" s="53"/>
      <c r="AJ466" s="53"/>
      <c r="AK466" s="54"/>
      <c r="AL466" s="52"/>
      <c r="AM466" s="52"/>
      <c r="AN466" s="52"/>
      <c r="AO466" s="52"/>
      <c r="AP466" s="52"/>
      <c r="AQ466" s="55"/>
      <c r="AR466" s="52"/>
      <c r="AS466" s="52"/>
      <c r="AT466" s="52"/>
      <c r="AU466" s="52"/>
      <c r="AV466" s="52"/>
      <c r="AW466" s="56"/>
      <c r="AX466" s="52"/>
      <c r="AY466" s="52"/>
      <c r="AZ466" s="52"/>
      <c r="BA466" s="52"/>
      <c r="BB466" s="52"/>
      <c r="BC466" s="25" t="str">
        <f t="shared" si="51"/>
        <v/>
      </c>
      <c r="BD466" s="25" t="str">
        <f t="shared" si="52"/>
        <v/>
      </c>
      <c r="BE466" s="25" t="str">
        <f t="shared" si="53"/>
        <v/>
      </c>
      <c r="BF466" s="25" t="str">
        <f>IF($U466="","",IFERROR(INDEX(Referències!$F$5:$F$9,MATCH(IF(I466="",$U466,IFERROR(INDEX(Referències!$D$5:$D$9,SUMPRODUCT(MAX((($I$5:$I$504=I466)*($I$5:$I$504&lt;&gt;""))*(IFERROR(MATCH($U$5:$U$504,Referències!$D$5:$D$9,0),0))))),$U466)),Referències!$D$5:$D$9,0)),""))</f>
        <v/>
      </c>
      <c r="BG466" s="25" t="str">
        <f>IF($U466="","",IFERROR(INDEX(Referències!$G$5:$G$9,MATCH(IF(I466="",$U466,IFERROR(INDEX(Referències!$D$5:$D$9,SUMPRODUCT(MAX((($I$5:$I$504=I466)*($I$5:$I$504&lt;&gt;""))*(IFERROR(MATCH($U$5:$U$504,Referències!$D$5:$D$9,0),0))))),$U466)),Referències!$D$5:$D$9,0)),""))</f>
        <v/>
      </c>
      <c r="BH466" s="25" t="str">
        <f>IF($U466="","",IFERROR(INDEX(Referències!$H$5:$H$9,MATCH(IF(I466="",$U466,IFERROR(INDEX(Referències!$D$5:$D$9,SUMPRODUCT(MAX((($I$5:$I$504=I466)*($I$5:$I$504&lt;&gt;""))*(IFERROR(MATCH($U$5:$U$504,Referències!$D$5:$D$9,0),0))))),$U466)),Referències!$D$5:$D$9,0)),""))</f>
        <v/>
      </c>
      <c r="BI466" s="18" t="str">
        <f t="shared" si="54"/>
        <v/>
      </c>
      <c r="BJ466" s="26" t="str">
        <f t="shared" si="55"/>
        <v/>
      </c>
      <c r="BK466" s="52"/>
      <c r="BL466" s="27"/>
    </row>
    <row r="467" spans="1:64" x14ac:dyDescent="0.25">
      <c r="A467" s="27"/>
      <c r="B467" s="27"/>
      <c r="C467" s="27"/>
      <c r="D467" s="27"/>
      <c r="E467" s="53"/>
      <c r="F467" s="28"/>
      <c r="G467" s="27"/>
      <c r="H467" s="52"/>
      <c r="I467" s="28"/>
      <c r="J467" s="27"/>
      <c r="K467" s="28"/>
      <c r="L467" s="28"/>
      <c r="M467" s="28"/>
      <c r="N467" s="52"/>
      <c r="O467" s="18" t="str">
        <f t="shared" si="49"/>
        <v/>
      </c>
      <c r="P467" s="29"/>
      <c r="Q467" s="30"/>
      <c r="R467" s="31"/>
      <c r="S467" s="32"/>
      <c r="T467" s="33"/>
      <c r="U467" s="18" t="str">
        <f t="shared" si="50"/>
        <v/>
      </c>
      <c r="V467" s="28"/>
      <c r="W467" s="51"/>
      <c r="X467" s="52"/>
      <c r="Y467" s="53"/>
      <c r="Z467" s="52"/>
      <c r="AA467" s="53"/>
      <c r="AB467" s="53"/>
      <c r="AC467" s="52"/>
      <c r="AD467" s="53"/>
      <c r="AE467" s="53"/>
      <c r="AF467" s="52"/>
      <c r="AG467" s="53"/>
      <c r="AH467" s="52"/>
      <c r="AI467" s="53"/>
      <c r="AJ467" s="53"/>
      <c r="AK467" s="54"/>
      <c r="AL467" s="52"/>
      <c r="AM467" s="52"/>
      <c r="AN467" s="52"/>
      <c r="AO467" s="52"/>
      <c r="AP467" s="52"/>
      <c r="AQ467" s="55"/>
      <c r="AR467" s="52"/>
      <c r="AS467" s="52"/>
      <c r="AT467" s="52"/>
      <c r="AU467" s="52"/>
      <c r="AV467" s="52"/>
      <c r="AW467" s="56"/>
      <c r="AX467" s="52"/>
      <c r="AY467" s="52"/>
      <c r="AZ467" s="52"/>
      <c r="BA467" s="52"/>
      <c r="BB467" s="52"/>
      <c r="BC467" s="25" t="str">
        <f t="shared" si="51"/>
        <v/>
      </c>
      <c r="BD467" s="25" t="str">
        <f t="shared" si="52"/>
        <v/>
      </c>
      <c r="BE467" s="25" t="str">
        <f t="shared" si="53"/>
        <v/>
      </c>
      <c r="BF467" s="25" t="str">
        <f>IF($U467="","",IFERROR(INDEX(Referències!$F$5:$F$9,MATCH(IF(I467="",$U467,IFERROR(INDEX(Referències!$D$5:$D$9,SUMPRODUCT(MAX((($I$5:$I$504=I467)*($I$5:$I$504&lt;&gt;""))*(IFERROR(MATCH($U$5:$U$504,Referències!$D$5:$D$9,0),0))))),$U467)),Referències!$D$5:$D$9,0)),""))</f>
        <v/>
      </c>
      <c r="BG467" s="25" t="str">
        <f>IF($U467="","",IFERROR(INDEX(Referències!$G$5:$G$9,MATCH(IF(I467="",$U467,IFERROR(INDEX(Referències!$D$5:$D$9,SUMPRODUCT(MAX((($I$5:$I$504=I467)*($I$5:$I$504&lt;&gt;""))*(IFERROR(MATCH($U$5:$U$504,Referències!$D$5:$D$9,0),0))))),$U467)),Referències!$D$5:$D$9,0)),""))</f>
        <v/>
      </c>
      <c r="BH467" s="25" t="str">
        <f>IF($U467="","",IFERROR(INDEX(Referències!$H$5:$H$9,MATCH(IF(I467="",$U467,IFERROR(INDEX(Referències!$D$5:$D$9,SUMPRODUCT(MAX((($I$5:$I$504=I467)*($I$5:$I$504&lt;&gt;""))*(IFERROR(MATCH($U$5:$U$504,Referències!$D$5:$D$9,0),0))))),$U467)),Referències!$D$5:$D$9,0)),""))</f>
        <v/>
      </c>
      <c r="BI467" s="18" t="str">
        <f t="shared" si="54"/>
        <v/>
      </c>
      <c r="BJ467" s="26" t="str">
        <f t="shared" si="55"/>
        <v/>
      </c>
      <c r="BK467" s="52"/>
      <c r="BL467" s="27"/>
    </row>
    <row r="468" spans="1:64" x14ac:dyDescent="0.25">
      <c r="A468" s="27"/>
      <c r="B468" s="27"/>
      <c r="C468" s="27"/>
      <c r="D468" s="27"/>
      <c r="E468" s="53"/>
      <c r="F468" s="28"/>
      <c r="G468" s="27"/>
      <c r="H468" s="52"/>
      <c r="I468" s="28"/>
      <c r="J468" s="27"/>
      <c r="K468" s="28"/>
      <c r="L468" s="28"/>
      <c r="M468" s="28"/>
      <c r="N468" s="52"/>
      <c r="O468" s="18" t="str">
        <f t="shared" si="49"/>
        <v/>
      </c>
      <c r="P468" s="29"/>
      <c r="Q468" s="30"/>
      <c r="R468" s="31"/>
      <c r="S468" s="32"/>
      <c r="T468" s="33"/>
      <c r="U468" s="18" t="str">
        <f t="shared" si="50"/>
        <v/>
      </c>
      <c r="V468" s="28"/>
      <c r="W468" s="51"/>
      <c r="X468" s="52"/>
      <c r="Y468" s="53"/>
      <c r="Z468" s="52"/>
      <c r="AA468" s="53"/>
      <c r="AB468" s="53"/>
      <c r="AC468" s="52"/>
      <c r="AD468" s="53"/>
      <c r="AE468" s="53"/>
      <c r="AF468" s="52"/>
      <c r="AG468" s="53"/>
      <c r="AH468" s="52"/>
      <c r="AI468" s="53"/>
      <c r="AJ468" s="53"/>
      <c r="AK468" s="54"/>
      <c r="AL468" s="52"/>
      <c r="AM468" s="52"/>
      <c r="AN468" s="52"/>
      <c r="AO468" s="52"/>
      <c r="AP468" s="52"/>
      <c r="AQ468" s="55"/>
      <c r="AR468" s="52"/>
      <c r="AS468" s="52"/>
      <c r="AT468" s="52"/>
      <c r="AU468" s="52"/>
      <c r="AV468" s="52"/>
      <c r="AW468" s="56"/>
      <c r="AX468" s="52"/>
      <c r="AY468" s="52"/>
      <c r="AZ468" s="52"/>
      <c r="BA468" s="52"/>
      <c r="BB468" s="52"/>
      <c r="BC468" s="25" t="str">
        <f t="shared" si="51"/>
        <v/>
      </c>
      <c r="BD468" s="25" t="str">
        <f t="shared" si="52"/>
        <v/>
      </c>
      <c r="BE468" s="25" t="str">
        <f t="shared" si="53"/>
        <v/>
      </c>
      <c r="BF468" s="25" t="str">
        <f>IF($U468="","",IFERROR(INDEX(Referències!$F$5:$F$9,MATCH(IF(I468="",$U468,IFERROR(INDEX(Referències!$D$5:$D$9,SUMPRODUCT(MAX((($I$5:$I$504=I468)*($I$5:$I$504&lt;&gt;""))*(IFERROR(MATCH($U$5:$U$504,Referències!$D$5:$D$9,0),0))))),$U468)),Referències!$D$5:$D$9,0)),""))</f>
        <v/>
      </c>
      <c r="BG468" s="25" t="str">
        <f>IF($U468="","",IFERROR(INDEX(Referències!$G$5:$G$9,MATCH(IF(I468="",$U468,IFERROR(INDEX(Referències!$D$5:$D$9,SUMPRODUCT(MAX((($I$5:$I$504=I468)*($I$5:$I$504&lt;&gt;""))*(IFERROR(MATCH($U$5:$U$504,Referències!$D$5:$D$9,0),0))))),$U468)),Referències!$D$5:$D$9,0)),""))</f>
        <v/>
      </c>
      <c r="BH468" s="25" t="str">
        <f>IF($U468="","",IFERROR(INDEX(Referències!$H$5:$H$9,MATCH(IF(I468="",$U468,IFERROR(INDEX(Referències!$D$5:$D$9,SUMPRODUCT(MAX((($I$5:$I$504=I468)*($I$5:$I$504&lt;&gt;""))*(IFERROR(MATCH($U$5:$U$504,Referències!$D$5:$D$9,0),0))))),$U468)),Referències!$D$5:$D$9,0)),""))</f>
        <v/>
      </c>
      <c r="BI468" s="18" t="str">
        <f t="shared" si="54"/>
        <v/>
      </c>
      <c r="BJ468" s="26" t="str">
        <f t="shared" si="55"/>
        <v/>
      </c>
      <c r="BK468" s="52"/>
      <c r="BL468" s="27"/>
    </row>
    <row r="469" spans="1:64" x14ac:dyDescent="0.25">
      <c r="A469" s="27"/>
      <c r="B469" s="27"/>
      <c r="C469" s="27"/>
      <c r="D469" s="27"/>
      <c r="E469" s="53"/>
      <c r="F469" s="28"/>
      <c r="G469" s="27"/>
      <c r="H469" s="52"/>
      <c r="I469" s="28"/>
      <c r="J469" s="27"/>
      <c r="K469" s="28"/>
      <c r="L469" s="28"/>
      <c r="M469" s="28"/>
      <c r="N469" s="52"/>
      <c r="O469" s="18" t="str">
        <f t="shared" si="49"/>
        <v/>
      </c>
      <c r="P469" s="29"/>
      <c r="Q469" s="30"/>
      <c r="R469" s="31"/>
      <c r="S469" s="32"/>
      <c r="T469" s="33"/>
      <c r="U469" s="18" t="str">
        <f t="shared" si="50"/>
        <v/>
      </c>
      <c r="V469" s="28"/>
      <c r="W469" s="51"/>
      <c r="X469" s="52"/>
      <c r="Y469" s="53"/>
      <c r="Z469" s="52"/>
      <c r="AA469" s="53"/>
      <c r="AB469" s="53"/>
      <c r="AC469" s="52"/>
      <c r="AD469" s="53"/>
      <c r="AE469" s="53"/>
      <c r="AF469" s="52"/>
      <c r="AG469" s="53"/>
      <c r="AH469" s="52"/>
      <c r="AI469" s="53"/>
      <c r="AJ469" s="53"/>
      <c r="AK469" s="54"/>
      <c r="AL469" s="52"/>
      <c r="AM469" s="52"/>
      <c r="AN469" s="52"/>
      <c r="AO469" s="52"/>
      <c r="AP469" s="52"/>
      <c r="AQ469" s="55"/>
      <c r="AR469" s="52"/>
      <c r="AS469" s="52"/>
      <c r="AT469" s="52"/>
      <c r="AU469" s="52"/>
      <c r="AV469" s="52"/>
      <c r="AW469" s="56"/>
      <c r="AX469" s="52"/>
      <c r="AY469" s="52"/>
      <c r="AZ469" s="52"/>
      <c r="BA469" s="52"/>
      <c r="BB469" s="52"/>
      <c r="BC469" s="25" t="str">
        <f t="shared" si="51"/>
        <v/>
      </c>
      <c r="BD469" s="25" t="str">
        <f t="shared" si="52"/>
        <v/>
      </c>
      <c r="BE469" s="25" t="str">
        <f t="shared" si="53"/>
        <v/>
      </c>
      <c r="BF469" s="25" t="str">
        <f>IF($U469="","",IFERROR(INDEX(Referències!$F$5:$F$9,MATCH(IF(I469="",$U469,IFERROR(INDEX(Referències!$D$5:$D$9,SUMPRODUCT(MAX((($I$5:$I$504=I469)*($I$5:$I$504&lt;&gt;""))*(IFERROR(MATCH($U$5:$U$504,Referències!$D$5:$D$9,0),0))))),$U469)),Referències!$D$5:$D$9,0)),""))</f>
        <v/>
      </c>
      <c r="BG469" s="25" t="str">
        <f>IF($U469="","",IFERROR(INDEX(Referències!$G$5:$G$9,MATCH(IF(I469="",$U469,IFERROR(INDEX(Referències!$D$5:$D$9,SUMPRODUCT(MAX((($I$5:$I$504=I469)*($I$5:$I$504&lt;&gt;""))*(IFERROR(MATCH($U$5:$U$504,Referències!$D$5:$D$9,0),0))))),$U469)),Referències!$D$5:$D$9,0)),""))</f>
        <v/>
      </c>
      <c r="BH469" s="25" t="str">
        <f>IF($U469="","",IFERROR(INDEX(Referències!$H$5:$H$9,MATCH(IF(I469="",$U469,IFERROR(INDEX(Referències!$D$5:$D$9,SUMPRODUCT(MAX((($I$5:$I$504=I469)*($I$5:$I$504&lt;&gt;""))*(IFERROR(MATCH($U$5:$U$504,Referències!$D$5:$D$9,0),0))))),$U469)),Referències!$D$5:$D$9,0)),""))</f>
        <v/>
      </c>
      <c r="BI469" s="18" t="str">
        <f t="shared" si="54"/>
        <v/>
      </c>
      <c r="BJ469" s="26" t="str">
        <f t="shared" si="55"/>
        <v/>
      </c>
      <c r="BK469" s="52"/>
      <c r="BL469" s="27"/>
    </row>
    <row r="470" spans="1:64" x14ac:dyDescent="0.25">
      <c r="A470" s="27"/>
      <c r="B470" s="27"/>
      <c r="C470" s="27"/>
      <c r="D470" s="27"/>
      <c r="E470" s="53"/>
      <c r="F470" s="28"/>
      <c r="G470" s="27"/>
      <c r="H470" s="52"/>
      <c r="I470" s="28"/>
      <c r="J470" s="27"/>
      <c r="K470" s="28"/>
      <c r="L470" s="28"/>
      <c r="M470" s="28"/>
      <c r="N470" s="52"/>
      <c r="O470" s="18" t="str">
        <f t="shared" si="49"/>
        <v/>
      </c>
      <c r="P470" s="29"/>
      <c r="Q470" s="30"/>
      <c r="R470" s="31"/>
      <c r="S470" s="32"/>
      <c r="T470" s="33"/>
      <c r="U470" s="18" t="str">
        <f t="shared" si="50"/>
        <v/>
      </c>
      <c r="V470" s="28"/>
      <c r="W470" s="51"/>
      <c r="X470" s="52"/>
      <c r="Y470" s="53"/>
      <c r="Z470" s="52"/>
      <c r="AA470" s="53"/>
      <c r="AB470" s="53"/>
      <c r="AC470" s="52"/>
      <c r="AD470" s="53"/>
      <c r="AE470" s="53"/>
      <c r="AF470" s="52"/>
      <c r="AG470" s="53"/>
      <c r="AH470" s="52"/>
      <c r="AI470" s="53"/>
      <c r="AJ470" s="53"/>
      <c r="AK470" s="54"/>
      <c r="AL470" s="52"/>
      <c r="AM470" s="52"/>
      <c r="AN470" s="52"/>
      <c r="AO470" s="52"/>
      <c r="AP470" s="52"/>
      <c r="AQ470" s="55"/>
      <c r="AR470" s="52"/>
      <c r="AS470" s="52"/>
      <c r="AT470" s="52"/>
      <c r="AU470" s="52"/>
      <c r="AV470" s="52"/>
      <c r="AW470" s="56"/>
      <c r="AX470" s="52"/>
      <c r="AY470" s="52"/>
      <c r="AZ470" s="52"/>
      <c r="BA470" s="52"/>
      <c r="BB470" s="52"/>
      <c r="BC470" s="25" t="str">
        <f t="shared" si="51"/>
        <v/>
      </c>
      <c r="BD470" s="25" t="str">
        <f t="shared" si="52"/>
        <v/>
      </c>
      <c r="BE470" s="25" t="str">
        <f t="shared" si="53"/>
        <v/>
      </c>
      <c r="BF470" s="25" t="str">
        <f>IF($U470="","",IFERROR(INDEX(Referències!$F$5:$F$9,MATCH(IF(I470="",$U470,IFERROR(INDEX(Referències!$D$5:$D$9,SUMPRODUCT(MAX((($I$5:$I$504=I470)*($I$5:$I$504&lt;&gt;""))*(IFERROR(MATCH($U$5:$U$504,Referències!$D$5:$D$9,0),0))))),$U470)),Referències!$D$5:$D$9,0)),""))</f>
        <v/>
      </c>
      <c r="BG470" s="25" t="str">
        <f>IF($U470="","",IFERROR(INDEX(Referències!$G$5:$G$9,MATCH(IF(I470="",$U470,IFERROR(INDEX(Referències!$D$5:$D$9,SUMPRODUCT(MAX((($I$5:$I$504=I470)*($I$5:$I$504&lt;&gt;""))*(IFERROR(MATCH($U$5:$U$504,Referències!$D$5:$D$9,0),0))))),$U470)),Referències!$D$5:$D$9,0)),""))</f>
        <v/>
      </c>
      <c r="BH470" s="25" t="str">
        <f>IF($U470="","",IFERROR(INDEX(Referències!$H$5:$H$9,MATCH(IF(I470="",$U470,IFERROR(INDEX(Referències!$D$5:$D$9,SUMPRODUCT(MAX((($I$5:$I$504=I470)*($I$5:$I$504&lt;&gt;""))*(IFERROR(MATCH($U$5:$U$504,Referències!$D$5:$D$9,0),0))))),$U470)),Referències!$D$5:$D$9,0)),""))</f>
        <v/>
      </c>
      <c r="BI470" s="18" t="str">
        <f t="shared" si="54"/>
        <v/>
      </c>
      <c r="BJ470" s="26" t="str">
        <f t="shared" si="55"/>
        <v/>
      </c>
      <c r="BK470" s="52"/>
      <c r="BL470" s="27"/>
    </row>
    <row r="471" spans="1:64" x14ac:dyDescent="0.25">
      <c r="A471" s="27"/>
      <c r="B471" s="27"/>
      <c r="C471" s="27"/>
      <c r="D471" s="27"/>
      <c r="E471" s="53"/>
      <c r="F471" s="28"/>
      <c r="G471" s="27"/>
      <c r="H471" s="52"/>
      <c r="I471" s="28"/>
      <c r="J471" s="27"/>
      <c r="K471" s="28"/>
      <c r="L471" s="28"/>
      <c r="M471" s="28"/>
      <c r="N471" s="52"/>
      <c r="O471" s="18" t="str">
        <f t="shared" si="49"/>
        <v/>
      </c>
      <c r="P471" s="29"/>
      <c r="Q471" s="30"/>
      <c r="R471" s="31"/>
      <c r="S471" s="32"/>
      <c r="T471" s="33"/>
      <c r="U471" s="18" t="str">
        <f t="shared" si="50"/>
        <v/>
      </c>
      <c r="V471" s="28"/>
      <c r="W471" s="51"/>
      <c r="X471" s="52"/>
      <c r="Y471" s="53"/>
      <c r="Z471" s="52"/>
      <c r="AA471" s="53"/>
      <c r="AB471" s="53"/>
      <c r="AC471" s="52"/>
      <c r="AD471" s="53"/>
      <c r="AE471" s="53"/>
      <c r="AF471" s="52"/>
      <c r="AG471" s="53"/>
      <c r="AH471" s="52"/>
      <c r="AI471" s="53"/>
      <c r="AJ471" s="53"/>
      <c r="AK471" s="54"/>
      <c r="AL471" s="52"/>
      <c r="AM471" s="52"/>
      <c r="AN471" s="52"/>
      <c r="AO471" s="52"/>
      <c r="AP471" s="52"/>
      <c r="AQ471" s="55"/>
      <c r="AR471" s="52"/>
      <c r="AS471" s="52"/>
      <c r="AT471" s="52"/>
      <c r="AU471" s="52"/>
      <c r="AV471" s="52"/>
      <c r="AW471" s="56"/>
      <c r="AX471" s="52"/>
      <c r="AY471" s="52"/>
      <c r="AZ471" s="52"/>
      <c r="BA471" s="52"/>
      <c r="BB471" s="52"/>
      <c r="BC471" s="25" t="str">
        <f t="shared" si="51"/>
        <v/>
      </c>
      <c r="BD471" s="25" t="str">
        <f t="shared" si="52"/>
        <v/>
      </c>
      <c r="BE471" s="25" t="str">
        <f t="shared" si="53"/>
        <v/>
      </c>
      <c r="BF471" s="25" t="str">
        <f>IF($U471="","",IFERROR(INDEX(Referències!$F$5:$F$9,MATCH(IF(I471="",$U471,IFERROR(INDEX(Referències!$D$5:$D$9,SUMPRODUCT(MAX((($I$5:$I$504=I471)*($I$5:$I$504&lt;&gt;""))*(IFERROR(MATCH($U$5:$U$504,Referències!$D$5:$D$9,0),0))))),$U471)),Referències!$D$5:$D$9,0)),""))</f>
        <v/>
      </c>
      <c r="BG471" s="25" t="str">
        <f>IF($U471="","",IFERROR(INDEX(Referències!$G$5:$G$9,MATCH(IF(I471="",$U471,IFERROR(INDEX(Referències!$D$5:$D$9,SUMPRODUCT(MAX((($I$5:$I$504=I471)*($I$5:$I$504&lt;&gt;""))*(IFERROR(MATCH($U$5:$U$504,Referències!$D$5:$D$9,0),0))))),$U471)),Referències!$D$5:$D$9,0)),""))</f>
        <v/>
      </c>
      <c r="BH471" s="25" t="str">
        <f>IF($U471="","",IFERROR(INDEX(Referències!$H$5:$H$9,MATCH(IF(I471="",$U471,IFERROR(INDEX(Referències!$D$5:$D$9,SUMPRODUCT(MAX((($I$5:$I$504=I471)*($I$5:$I$504&lt;&gt;""))*(IFERROR(MATCH($U$5:$U$504,Referències!$D$5:$D$9,0),0))))),$U471)),Referències!$D$5:$D$9,0)),""))</f>
        <v/>
      </c>
      <c r="BI471" s="18" t="str">
        <f t="shared" si="54"/>
        <v/>
      </c>
      <c r="BJ471" s="26" t="str">
        <f t="shared" si="55"/>
        <v/>
      </c>
      <c r="BK471" s="52"/>
      <c r="BL471" s="27"/>
    </row>
    <row r="472" spans="1:64" x14ac:dyDescent="0.25">
      <c r="A472" s="27"/>
      <c r="B472" s="27"/>
      <c r="C472" s="27"/>
      <c r="D472" s="27"/>
      <c r="E472" s="53"/>
      <c r="F472" s="28"/>
      <c r="G472" s="27"/>
      <c r="H472" s="52"/>
      <c r="I472" s="28"/>
      <c r="J472" s="27"/>
      <c r="K472" s="28"/>
      <c r="L472" s="28"/>
      <c r="M472" s="28"/>
      <c r="N472" s="52"/>
      <c r="O472" s="18" t="str">
        <f t="shared" si="49"/>
        <v/>
      </c>
      <c r="P472" s="29"/>
      <c r="Q472" s="30"/>
      <c r="R472" s="31"/>
      <c r="S472" s="32"/>
      <c r="T472" s="33"/>
      <c r="U472" s="18" t="str">
        <f t="shared" si="50"/>
        <v/>
      </c>
      <c r="V472" s="28"/>
      <c r="W472" s="51"/>
      <c r="X472" s="52"/>
      <c r="Y472" s="53"/>
      <c r="Z472" s="52"/>
      <c r="AA472" s="53"/>
      <c r="AB472" s="53"/>
      <c r="AC472" s="52"/>
      <c r="AD472" s="53"/>
      <c r="AE472" s="53"/>
      <c r="AF472" s="52"/>
      <c r="AG472" s="53"/>
      <c r="AH472" s="52"/>
      <c r="AI472" s="53"/>
      <c r="AJ472" s="53"/>
      <c r="AK472" s="54"/>
      <c r="AL472" s="52"/>
      <c r="AM472" s="52"/>
      <c r="AN472" s="52"/>
      <c r="AO472" s="52"/>
      <c r="AP472" s="52"/>
      <c r="AQ472" s="55"/>
      <c r="AR472" s="52"/>
      <c r="AS472" s="52"/>
      <c r="AT472" s="52"/>
      <c r="AU472" s="52"/>
      <c r="AV472" s="52"/>
      <c r="AW472" s="56"/>
      <c r="AX472" s="52"/>
      <c r="AY472" s="52"/>
      <c r="AZ472" s="52"/>
      <c r="BA472" s="52"/>
      <c r="BB472" s="52"/>
      <c r="BC472" s="25" t="str">
        <f t="shared" si="51"/>
        <v/>
      </c>
      <c r="BD472" s="25" t="str">
        <f t="shared" si="52"/>
        <v/>
      </c>
      <c r="BE472" s="25" t="str">
        <f t="shared" si="53"/>
        <v/>
      </c>
      <c r="BF472" s="25" t="str">
        <f>IF($U472="","",IFERROR(INDEX(Referències!$F$5:$F$9,MATCH(IF(I472="",$U472,IFERROR(INDEX(Referències!$D$5:$D$9,SUMPRODUCT(MAX((($I$5:$I$504=I472)*($I$5:$I$504&lt;&gt;""))*(IFERROR(MATCH($U$5:$U$504,Referències!$D$5:$D$9,0),0))))),$U472)),Referències!$D$5:$D$9,0)),""))</f>
        <v/>
      </c>
      <c r="BG472" s="25" t="str">
        <f>IF($U472="","",IFERROR(INDEX(Referències!$G$5:$G$9,MATCH(IF(I472="",$U472,IFERROR(INDEX(Referències!$D$5:$D$9,SUMPRODUCT(MAX((($I$5:$I$504=I472)*($I$5:$I$504&lt;&gt;""))*(IFERROR(MATCH($U$5:$U$504,Referències!$D$5:$D$9,0),0))))),$U472)),Referències!$D$5:$D$9,0)),""))</f>
        <v/>
      </c>
      <c r="BH472" s="25" t="str">
        <f>IF($U472="","",IFERROR(INDEX(Referències!$H$5:$H$9,MATCH(IF(I472="",$U472,IFERROR(INDEX(Referències!$D$5:$D$9,SUMPRODUCT(MAX((($I$5:$I$504=I472)*($I$5:$I$504&lt;&gt;""))*(IFERROR(MATCH($U$5:$U$504,Referències!$D$5:$D$9,0),0))))),$U472)),Referències!$D$5:$D$9,0)),""))</f>
        <v/>
      </c>
      <c r="BI472" s="18" t="str">
        <f t="shared" si="54"/>
        <v/>
      </c>
      <c r="BJ472" s="26" t="str">
        <f t="shared" si="55"/>
        <v/>
      </c>
      <c r="BK472" s="52"/>
      <c r="BL472" s="27"/>
    </row>
    <row r="473" spans="1:64" x14ac:dyDescent="0.25">
      <c r="A473" s="27"/>
      <c r="B473" s="27"/>
      <c r="C473" s="27"/>
      <c r="D473" s="27"/>
      <c r="E473" s="53"/>
      <c r="F473" s="28"/>
      <c r="G473" s="27"/>
      <c r="H473" s="52"/>
      <c r="I473" s="28"/>
      <c r="J473" s="27"/>
      <c r="K473" s="28"/>
      <c r="L473" s="28"/>
      <c r="M473" s="28"/>
      <c r="N473" s="52"/>
      <c r="O473" s="18" t="str">
        <f t="shared" si="49"/>
        <v/>
      </c>
      <c r="P473" s="29"/>
      <c r="Q473" s="30"/>
      <c r="R473" s="31"/>
      <c r="S473" s="32"/>
      <c r="T473" s="33"/>
      <c r="U473" s="18" t="str">
        <f t="shared" si="50"/>
        <v/>
      </c>
      <c r="V473" s="28"/>
      <c r="W473" s="51"/>
      <c r="X473" s="52"/>
      <c r="Y473" s="53"/>
      <c r="Z473" s="52"/>
      <c r="AA473" s="53"/>
      <c r="AB473" s="53"/>
      <c r="AC473" s="52"/>
      <c r="AD473" s="53"/>
      <c r="AE473" s="53"/>
      <c r="AF473" s="52"/>
      <c r="AG473" s="53"/>
      <c r="AH473" s="52"/>
      <c r="AI473" s="53"/>
      <c r="AJ473" s="53"/>
      <c r="AK473" s="54"/>
      <c r="AL473" s="52"/>
      <c r="AM473" s="52"/>
      <c r="AN473" s="52"/>
      <c r="AO473" s="52"/>
      <c r="AP473" s="52"/>
      <c r="AQ473" s="55"/>
      <c r="AR473" s="52"/>
      <c r="AS473" s="52"/>
      <c r="AT473" s="52"/>
      <c r="AU473" s="52"/>
      <c r="AV473" s="52"/>
      <c r="AW473" s="56"/>
      <c r="AX473" s="52"/>
      <c r="AY473" s="52"/>
      <c r="AZ473" s="52"/>
      <c r="BA473" s="52"/>
      <c r="BB473" s="52"/>
      <c r="BC473" s="25" t="str">
        <f t="shared" si="51"/>
        <v/>
      </c>
      <c r="BD473" s="25" t="str">
        <f t="shared" si="52"/>
        <v/>
      </c>
      <c r="BE473" s="25" t="str">
        <f t="shared" si="53"/>
        <v/>
      </c>
      <c r="BF473" s="25" t="str">
        <f>IF($U473="","",IFERROR(INDEX(Referències!$F$5:$F$9,MATCH(IF(I473="",$U473,IFERROR(INDEX(Referències!$D$5:$D$9,SUMPRODUCT(MAX((($I$5:$I$504=I473)*($I$5:$I$504&lt;&gt;""))*(IFERROR(MATCH($U$5:$U$504,Referències!$D$5:$D$9,0),0))))),$U473)),Referències!$D$5:$D$9,0)),""))</f>
        <v/>
      </c>
      <c r="BG473" s="25" t="str">
        <f>IF($U473="","",IFERROR(INDEX(Referències!$G$5:$G$9,MATCH(IF(I473="",$U473,IFERROR(INDEX(Referències!$D$5:$D$9,SUMPRODUCT(MAX((($I$5:$I$504=I473)*($I$5:$I$504&lt;&gt;""))*(IFERROR(MATCH($U$5:$U$504,Referències!$D$5:$D$9,0),0))))),$U473)),Referències!$D$5:$D$9,0)),""))</f>
        <v/>
      </c>
      <c r="BH473" s="25" t="str">
        <f>IF($U473="","",IFERROR(INDEX(Referències!$H$5:$H$9,MATCH(IF(I473="",$U473,IFERROR(INDEX(Referències!$D$5:$D$9,SUMPRODUCT(MAX((($I$5:$I$504=I473)*($I$5:$I$504&lt;&gt;""))*(IFERROR(MATCH($U$5:$U$504,Referències!$D$5:$D$9,0),0))))),$U473)),Referències!$D$5:$D$9,0)),""))</f>
        <v/>
      </c>
      <c r="BI473" s="18" t="str">
        <f t="shared" si="54"/>
        <v/>
      </c>
      <c r="BJ473" s="26" t="str">
        <f t="shared" si="55"/>
        <v/>
      </c>
      <c r="BK473" s="52"/>
      <c r="BL473" s="27"/>
    </row>
    <row r="474" spans="1:64" x14ac:dyDescent="0.25">
      <c r="A474" s="27"/>
      <c r="B474" s="27"/>
      <c r="C474" s="27"/>
      <c r="D474" s="27"/>
      <c r="E474" s="53"/>
      <c r="F474" s="28"/>
      <c r="G474" s="27"/>
      <c r="H474" s="52"/>
      <c r="I474" s="28"/>
      <c r="J474" s="27"/>
      <c r="K474" s="28"/>
      <c r="L474" s="28"/>
      <c r="M474" s="28"/>
      <c r="N474" s="52"/>
      <c r="O474" s="18" t="str">
        <f t="shared" si="49"/>
        <v/>
      </c>
      <c r="P474" s="29"/>
      <c r="Q474" s="30"/>
      <c r="R474" s="31"/>
      <c r="S474" s="32"/>
      <c r="T474" s="33"/>
      <c r="U474" s="18" t="str">
        <f t="shared" si="50"/>
        <v/>
      </c>
      <c r="V474" s="28"/>
      <c r="W474" s="51"/>
      <c r="X474" s="52"/>
      <c r="Y474" s="53"/>
      <c r="Z474" s="52"/>
      <c r="AA474" s="53"/>
      <c r="AB474" s="53"/>
      <c r="AC474" s="52"/>
      <c r="AD474" s="53"/>
      <c r="AE474" s="53"/>
      <c r="AF474" s="52"/>
      <c r="AG474" s="53"/>
      <c r="AH474" s="52"/>
      <c r="AI474" s="53"/>
      <c r="AJ474" s="53"/>
      <c r="AK474" s="54"/>
      <c r="AL474" s="52"/>
      <c r="AM474" s="52"/>
      <c r="AN474" s="52"/>
      <c r="AO474" s="52"/>
      <c r="AP474" s="52"/>
      <c r="AQ474" s="55"/>
      <c r="AR474" s="52"/>
      <c r="AS474" s="52"/>
      <c r="AT474" s="52"/>
      <c r="AU474" s="52"/>
      <c r="AV474" s="52"/>
      <c r="AW474" s="56"/>
      <c r="AX474" s="52"/>
      <c r="AY474" s="52"/>
      <c r="AZ474" s="52"/>
      <c r="BA474" s="52"/>
      <c r="BB474" s="52"/>
      <c r="BC474" s="25" t="str">
        <f t="shared" si="51"/>
        <v/>
      </c>
      <c r="BD474" s="25" t="str">
        <f t="shared" si="52"/>
        <v/>
      </c>
      <c r="BE474" s="25" t="str">
        <f t="shared" si="53"/>
        <v/>
      </c>
      <c r="BF474" s="25" t="str">
        <f>IF($U474="","",IFERROR(INDEX(Referències!$F$5:$F$9,MATCH(IF(I474="",$U474,IFERROR(INDEX(Referències!$D$5:$D$9,SUMPRODUCT(MAX((($I$5:$I$504=I474)*($I$5:$I$504&lt;&gt;""))*(IFERROR(MATCH($U$5:$U$504,Referències!$D$5:$D$9,0),0))))),$U474)),Referències!$D$5:$D$9,0)),""))</f>
        <v/>
      </c>
      <c r="BG474" s="25" t="str">
        <f>IF($U474="","",IFERROR(INDEX(Referències!$G$5:$G$9,MATCH(IF(I474="",$U474,IFERROR(INDEX(Referències!$D$5:$D$9,SUMPRODUCT(MAX((($I$5:$I$504=I474)*($I$5:$I$504&lt;&gt;""))*(IFERROR(MATCH($U$5:$U$504,Referències!$D$5:$D$9,0),0))))),$U474)),Referències!$D$5:$D$9,0)),""))</f>
        <v/>
      </c>
      <c r="BH474" s="25" t="str">
        <f>IF($U474="","",IFERROR(INDEX(Referències!$H$5:$H$9,MATCH(IF(I474="",$U474,IFERROR(INDEX(Referències!$D$5:$D$9,SUMPRODUCT(MAX((($I$5:$I$504=I474)*($I$5:$I$504&lt;&gt;""))*(IFERROR(MATCH($U$5:$U$504,Referències!$D$5:$D$9,0),0))))),$U474)),Referències!$D$5:$D$9,0)),""))</f>
        <v/>
      </c>
      <c r="BI474" s="18" t="str">
        <f t="shared" si="54"/>
        <v/>
      </c>
      <c r="BJ474" s="26" t="str">
        <f t="shared" si="55"/>
        <v/>
      </c>
      <c r="BK474" s="52"/>
      <c r="BL474" s="27"/>
    </row>
    <row r="475" spans="1:64" x14ac:dyDescent="0.25">
      <c r="A475" s="27"/>
      <c r="B475" s="27"/>
      <c r="C475" s="27"/>
      <c r="D475" s="27"/>
      <c r="E475" s="53"/>
      <c r="F475" s="28"/>
      <c r="G475" s="27"/>
      <c r="H475" s="52"/>
      <c r="I475" s="28"/>
      <c r="J475" s="27"/>
      <c r="K475" s="28"/>
      <c r="L475" s="28"/>
      <c r="M475" s="28"/>
      <c r="N475" s="52"/>
      <c r="O475" s="18" t="str">
        <f t="shared" si="49"/>
        <v/>
      </c>
      <c r="P475" s="29"/>
      <c r="Q475" s="30"/>
      <c r="R475" s="31"/>
      <c r="S475" s="32"/>
      <c r="T475" s="33"/>
      <c r="U475" s="18" t="str">
        <f t="shared" si="50"/>
        <v/>
      </c>
      <c r="V475" s="28"/>
      <c r="W475" s="51"/>
      <c r="X475" s="52"/>
      <c r="Y475" s="53"/>
      <c r="Z475" s="52"/>
      <c r="AA475" s="53"/>
      <c r="AB475" s="53"/>
      <c r="AC475" s="52"/>
      <c r="AD475" s="53"/>
      <c r="AE475" s="53"/>
      <c r="AF475" s="52"/>
      <c r="AG475" s="53"/>
      <c r="AH475" s="52"/>
      <c r="AI475" s="53"/>
      <c r="AJ475" s="53"/>
      <c r="AK475" s="54"/>
      <c r="AL475" s="52"/>
      <c r="AM475" s="52"/>
      <c r="AN475" s="52"/>
      <c r="AO475" s="52"/>
      <c r="AP475" s="52"/>
      <c r="AQ475" s="55"/>
      <c r="AR475" s="52"/>
      <c r="AS475" s="52"/>
      <c r="AT475" s="52"/>
      <c r="AU475" s="52"/>
      <c r="AV475" s="52"/>
      <c r="AW475" s="56"/>
      <c r="AX475" s="52"/>
      <c r="AY475" s="52"/>
      <c r="AZ475" s="52"/>
      <c r="BA475" s="52"/>
      <c r="BB475" s="52"/>
      <c r="BC475" s="25" t="str">
        <f t="shared" si="51"/>
        <v/>
      </c>
      <c r="BD475" s="25" t="str">
        <f t="shared" si="52"/>
        <v/>
      </c>
      <c r="BE475" s="25" t="str">
        <f t="shared" si="53"/>
        <v/>
      </c>
      <c r="BF475" s="25" t="str">
        <f>IF($U475="","",IFERROR(INDEX(Referències!$F$5:$F$9,MATCH(IF(I475="",$U475,IFERROR(INDEX(Referències!$D$5:$D$9,SUMPRODUCT(MAX((($I$5:$I$504=I475)*($I$5:$I$504&lt;&gt;""))*(IFERROR(MATCH($U$5:$U$504,Referències!$D$5:$D$9,0),0))))),$U475)),Referències!$D$5:$D$9,0)),""))</f>
        <v/>
      </c>
      <c r="BG475" s="25" t="str">
        <f>IF($U475="","",IFERROR(INDEX(Referències!$G$5:$G$9,MATCH(IF(I475="",$U475,IFERROR(INDEX(Referències!$D$5:$D$9,SUMPRODUCT(MAX((($I$5:$I$504=I475)*($I$5:$I$504&lt;&gt;""))*(IFERROR(MATCH($U$5:$U$504,Referències!$D$5:$D$9,0),0))))),$U475)),Referències!$D$5:$D$9,0)),""))</f>
        <v/>
      </c>
      <c r="BH475" s="25" t="str">
        <f>IF($U475="","",IFERROR(INDEX(Referències!$H$5:$H$9,MATCH(IF(I475="",$U475,IFERROR(INDEX(Referències!$D$5:$D$9,SUMPRODUCT(MAX((($I$5:$I$504=I475)*($I$5:$I$504&lt;&gt;""))*(IFERROR(MATCH($U$5:$U$504,Referències!$D$5:$D$9,0),0))))),$U475)),Referències!$D$5:$D$9,0)),""))</f>
        <v/>
      </c>
      <c r="BI475" s="18" t="str">
        <f t="shared" si="54"/>
        <v/>
      </c>
      <c r="BJ475" s="26" t="str">
        <f t="shared" si="55"/>
        <v/>
      </c>
      <c r="BK475" s="52"/>
      <c r="BL475" s="27"/>
    </row>
    <row r="476" spans="1:64" x14ac:dyDescent="0.25">
      <c r="A476" s="27"/>
      <c r="B476" s="27"/>
      <c r="C476" s="27"/>
      <c r="D476" s="27"/>
      <c r="E476" s="53"/>
      <c r="F476" s="28"/>
      <c r="G476" s="27"/>
      <c r="H476" s="52"/>
      <c r="I476" s="28"/>
      <c r="J476" s="27"/>
      <c r="K476" s="28"/>
      <c r="L476" s="28"/>
      <c r="M476" s="28"/>
      <c r="N476" s="52"/>
      <c r="O476" s="18" t="str">
        <f t="shared" si="49"/>
        <v/>
      </c>
      <c r="P476" s="29"/>
      <c r="Q476" s="30"/>
      <c r="R476" s="31"/>
      <c r="S476" s="32"/>
      <c r="T476" s="33"/>
      <c r="U476" s="18" t="str">
        <f t="shared" si="50"/>
        <v/>
      </c>
      <c r="V476" s="28"/>
      <c r="W476" s="51"/>
      <c r="X476" s="52"/>
      <c r="Y476" s="53"/>
      <c r="Z476" s="52"/>
      <c r="AA476" s="53"/>
      <c r="AB476" s="53"/>
      <c r="AC476" s="52"/>
      <c r="AD476" s="53"/>
      <c r="AE476" s="53"/>
      <c r="AF476" s="52"/>
      <c r="AG476" s="53"/>
      <c r="AH476" s="52"/>
      <c r="AI476" s="53"/>
      <c r="AJ476" s="53"/>
      <c r="AK476" s="54"/>
      <c r="AL476" s="52"/>
      <c r="AM476" s="52"/>
      <c r="AN476" s="52"/>
      <c r="AO476" s="52"/>
      <c r="AP476" s="52"/>
      <c r="AQ476" s="55"/>
      <c r="AR476" s="52"/>
      <c r="AS476" s="52"/>
      <c r="AT476" s="52"/>
      <c r="AU476" s="52"/>
      <c r="AV476" s="52"/>
      <c r="AW476" s="56"/>
      <c r="AX476" s="52"/>
      <c r="AY476" s="52"/>
      <c r="AZ476" s="52"/>
      <c r="BA476" s="52"/>
      <c r="BB476" s="52"/>
      <c r="BC476" s="25" t="str">
        <f t="shared" si="51"/>
        <v/>
      </c>
      <c r="BD476" s="25" t="str">
        <f t="shared" si="52"/>
        <v/>
      </c>
      <c r="BE476" s="25" t="str">
        <f t="shared" si="53"/>
        <v/>
      </c>
      <c r="BF476" s="25" t="str">
        <f>IF($U476="","",IFERROR(INDEX(Referències!$F$5:$F$9,MATCH(IF(I476="",$U476,IFERROR(INDEX(Referències!$D$5:$D$9,SUMPRODUCT(MAX((($I$5:$I$504=I476)*($I$5:$I$504&lt;&gt;""))*(IFERROR(MATCH($U$5:$U$504,Referències!$D$5:$D$9,0),0))))),$U476)),Referències!$D$5:$D$9,0)),""))</f>
        <v/>
      </c>
      <c r="BG476" s="25" t="str">
        <f>IF($U476="","",IFERROR(INDEX(Referències!$G$5:$G$9,MATCH(IF(I476="",$U476,IFERROR(INDEX(Referències!$D$5:$D$9,SUMPRODUCT(MAX((($I$5:$I$504=I476)*($I$5:$I$504&lt;&gt;""))*(IFERROR(MATCH($U$5:$U$504,Referències!$D$5:$D$9,0),0))))),$U476)),Referències!$D$5:$D$9,0)),""))</f>
        <v/>
      </c>
      <c r="BH476" s="25" t="str">
        <f>IF($U476="","",IFERROR(INDEX(Referències!$H$5:$H$9,MATCH(IF(I476="",$U476,IFERROR(INDEX(Referències!$D$5:$D$9,SUMPRODUCT(MAX((($I$5:$I$504=I476)*($I$5:$I$504&lt;&gt;""))*(IFERROR(MATCH($U$5:$U$504,Referències!$D$5:$D$9,0),0))))),$U476)),Referències!$D$5:$D$9,0)),""))</f>
        <v/>
      </c>
      <c r="BI476" s="18" t="str">
        <f t="shared" si="54"/>
        <v/>
      </c>
      <c r="BJ476" s="26" t="str">
        <f t="shared" si="55"/>
        <v/>
      </c>
      <c r="BK476" s="52"/>
      <c r="BL476" s="27"/>
    </row>
    <row r="477" spans="1:64" x14ac:dyDescent="0.25">
      <c r="A477" s="27"/>
      <c r="B477" s="27"/>
      <c r="C477" s="27"/>
      <c r="D477" s="27"/>
      <c r="E477" s="53"/>
      <c r="F477" s="28"/>
      <c r="G477" s="27"/>
      <c r="H477" s="52"/>
      <c r="I477" s="28"/>
      <c r="J477" s="27"/>
      <c r="K477" s="28"/>
      <c r="L477" s="28"/>
      <c r="M477" s="28"/>
      <c r="N477" s="52"/>
      <c r="O477" s="18" t="str">
        <f t="shared" si="49"/>
        <v/>
      </c>
      <c r="P477" s="29"/>
      <c r="Q477" s="30"/>
      <c r="R477" s="31"/>
      <c r="S477" s="32"/>
      <c r="T477" s="33"/>
      <c r="U477" s="18" t="str">
        <f t="shared" si="50"/>
        <v/>
      </c>
      <c r="V477" s="28"/>
      <c r="W477" s="51"/>
      <c r="X477" s="52"/>
      <c r="Y477" s="53"/>
      <c r="Z477" s="52"/>
      <c r="AA477" s="53"/>
      <c r="AB477" s="53"/>
      <c r="AC477" s="52"/>
      <c r="AD477" s="53"/>
      <c r="AE477" s="53"/>
      <c r="AF477" s="52"/>
      <c r="AG477" s="53"/>
      <c r="AH477" s="52"/>
      <c r="AI477" s="53"/>
      <c r="AJ477" s="53"/>
      <c r="AK477" s="54"/>
      <c r="AL477" s="52"/>
      <c r="AM477" s="52"/>
      <c r="AN477" s="52"/>
      <c r="AO477" s="52"/>
      <c r="AP477" s="52"/>
      <c r="AQ477" s="55"/>
      <c r="AR477" s="52"/>
      <c r="AS477" s="52"/>
      <c r="AT477" s="52"/>
      <c r="AU477" s="52"/>
      <c r="AV477" s="52"/>
      <c r="AW477" s="56"/>
      <c r="AX477" s="52"/>
      <c r="AY477" s="52"/>
      <c r="AZ477" s="52"/>
      <c r="BA477" s="52"/>
      <c r="BB477" s="52"/>
      <c r="BC477" s="25" t="str">
        <f t="shared" si="51"/>
        <v/>
      </c>
      <c r="BD477" s="25" t="str">
        <f t="shared" si="52"/>
        <v/>
      </c>
      <c r="BE477" s="25" t="str">
        <f t="shared" si="53"/>
        <v/>
      </c>
      <c r="BF477" s="25" t="str">
        <f>IF($U477="","",IFERROR(INDEX(Referències!$F$5:$F$9,MATCH(IF(I477="",$U477,IFERROR(INDEX(Referències!$D$5:$D$9,SUMPRODUCT(MAX((($I$5:$I$504=I477)*($I$5:$I$504&lt;&gt;""))*(IFERROR(MATCH($U$5:$U$504,Referències!$D$5:$D$9,0),0))))),$U477)),Referències!$D$5:$D$9,0)),""))</f>
        <v/>
      </c>
      <c r="BG477" s="25" t="str">
        <f>IF($U477="","",IFERROR(INDEX(Referències!$G$5:$G$9,MATCH(IF(I477="",$U477,IFERROR(INDEX(Referències!$D$5:$D$9,SUMPRODUCT(MAX((($I$5:$I$504=I477)*($I$5:$I$504&lt;&gt;""))*(IFERROR(MATCH($U$5:$U$504,Referències!$D$5:$D$9,0),0))))),$U477)),Referències!$D$5:$D$9,0)),""))</f>
        <v/>
      </c>
      <c r="BH477" s="25" t="str">
        <f>IF($U477="","",IFERROR(INDEX(Referències!$H$5:$H$9,MATCH(IF(I477="",$U477,IFERROR(INDEX(Referències!$D$5:$D$9,SUMPRODUCT(MAX((($I$5:$I$504=I477)*($I$5:$I$504&lt;&gt;""))*(IFERROR(MATCH($U$5:$U$504,Referències!$D$5:$D$9,0),0))))),$U477)),Referències!$D$5:$D$9,0)),""))</f>
        <v/>
      </c>
      <c r="BI477" s="18" t="str">
        <f t="shared" si="54"/>
        <v/>
      </c>
      <c r="BJ477" s="26" t="str">
        <f t="shared" si="55"/>
        <v/>
      </c>
      <c r="BK477" s="52"/>
      <c r="BL477" s="27"/>
    </row>
    <row r="478" spans="1:64" x14ac:dyDescent="0.25">
      <c r="A478" s="27"/>
      <c r="B478" s="27"/>
      <c r="C478" s="27"/>
      <c r="D478" s="27"/>
      <c r="E478" s="53"/>
      <c r="F478" s="28"/>
      <c r="G478" s="27"/>
      <c r="H478" s="52"/>
      <c r="I478" s="28"/>
      <c r="J478" s="27"/>
      <c r="K478" s="28"/>
      <c r="L478" s="28"/>
      <c r="M478" s="28"/>
      <c r="N478" s="52"/>
      <c r="O478" s="18" t="str">
        <f t="shared" si="49"/>
        <v/>
      </c>
      <c r="P478" s="29"/>
      <c r="Q478" s="30"/>
      <c r="R478" s="31"/>
      <c r="S478" s="32"/>
      <c r="T478" s="33"/>
      <c r="U478" s="18" t="str">
        <f t="shared" si="50"/>
        <v/>
      </c>
      <c r="V478" s="28"/>
      <c r="W478" s="51"/>
      <c r="X478" s="52"/>
      <c r="Y478" s="53"/>
      <c r="Z478" s="52"/>
      <c r="AA478" s="53"/>
      <c r="AB478" s="53"/>
      <c r="AC478" s="52"/>
      <c r="AD478" s="53"/>
      <c r="AE478" s="53"/>
      <c r="AF478" s="52"/>
      <c r="AG478" s="53"/>
      <c r="AH478" s="52"/>
      <c r="AI478" s="53"/>
      <c r="AJ478" s="53"/>
      <c r="AK478" s="54"/>
      <c r="AL478" s="52"/>
      <c r="AM478" s="52"/>
      <c r="AN478" s="52"/>
      <c r="AO478" s="52"/>
      <c r="AP478" s="52"/>
      <c r="AQ478" s="55"/>
      <c r="AR478" s="52"/>
      <c r="AS478" s="52"/>
      <c r="AT478" s="52"/>
      <c r="AU478" s="52"/>
      <c r="AV478" s="52"/>
      <c r="AW478" s="56"/>
      <c r="AX478" s="52"/>
      <c r="AY478" s="52"/>
      <c r="AZ478" s="52"/>
      <c r="BA478" s="52"/>
      <c r="BB478" s="52"/>
      <c r="BC478" s="25" t="str">
        <f t="shared" si="51"/>
        <v/>
      </c>
      <c r="BD478" s="25" t="str">
        <f t="shared" si="52"/>
        <v/>
      </c>
      <c r="BE478" s="25" t="str">
        <f t="shared" si="53"/>
        <v/>
      </c>
      <c r="BF478" s="25" t="str">
        <f>IF($U478="","",IFERROR(INDEX(Referències!$F$5:$F$9,MATCH(IF(I478="",$U478,IFERROR(INDEX(Referències!$D$5:$D$9,SUMPRODUCT(MAX((($I$5:$I$504=I478)*($I$5:$I$504&lt;&gt;""))*(IFERROR(MATCH($U$5:$U$504,Referències!$D$5:$D$9,0),0))))),$U478)),Referències!$D$5:$D$9,0)),""))</f>
        <v/>
      </c>
      <c r="BG478" s="25" t="str">
        <f>IF($U478="","",IFERROR(INDEX(Referències!$G$5:$G$9,MATCH(IF(I478="",$U478,IFERROR(INDEX(Referències!$D$5:$D$9,SUMPRODUCT(MAX((($I$5:$I$504=I478)*($I$5:$I$504&lt;&gt;""))*(IFERROR(MATCH($U$5:$U$504,Referències!$D$5:$D$9,0),0))))),$U478)),Referències!$D$5:$D$9,0)),""))</f>
        <v/>
      </c>
      <c r="BH478" s="25" t="str">
        <f>IF($U478="","",IFERROR(INDEX(Referències!$H$5:$H$9,MATCH(IF(I478="",$U478,IFERROR(INDEX(Referències!$D$5:$D$9,SUMPRODUCT(MAX((($I$5:$I$504=I478)*($I$5:$I$504&lt;&gt;""))*(IFERROR(MATCH($U$5:$U$504,Referències!$D$5:$D$9,0),0))))),$U478)),Referències!$D$5:$D$9,0)),""))</f>
        <v/>
      </c>
      <c r="BI478" s="18" t="str">
        <f t="shared" si="54"/>
        <v/>
      </c>
      <c r="BJ478" s="26" t="str">
        <f t="shared" si="55"/>
        <v/>
      </c>
      <c r="BK478" s="52"/>
      <c r="BL478" s="27"/>
    </row>
    <row r="479" spans="1:64" x14ac:dyDescent="0.25">
      <c r="A479" s="27"/>
      <c r="B479" s="27"/>
      <c r="C479" s="27"/>
      <c r="D479" s="27"/>
      <c r="E479" s="53"/>
      <c r="F479" s="28"/>
      <c r="G479" s="27"/>
      <c r="H479" s="52"/>
      <c r="I479" s="28"/>
      <c r="J479" s="27"/>
      <c r="K479" s="28"/>
      <c r="L479" s="28"/>
      <c r="M479" s="28"/>
      <c r="N479" s="52"/>
      <c r="O479" s="18" t="str">
        <f t="shared" si="49"/>
        <v/>
      </c>
      <c r="P479" s="29"/>
      <c r="Q479" s="30"/>
      <c r="R479" s="31"/>
      <c r="S479" s="32"/>
      <c r="T479" s="33"/>
      <c r="U479" s="18" t="str">
        <f t="shared" si="50"/>
        <v/>
      </c>
      <c r="V479" s="28"/>
      <c r="W479" s="51"/>
      <c r="X479" s="52"/>
      <c r="Y479" s="53"/>
      <c r="Z479" s="52"/>
      <c r="AA479" s="53"/>
      <c r="AB479" s="53"/>
      <c r="AC479" s="52"/>
      <c r="AD479" s="53"/>
      <c r="AE479" s="53"/>
      <c r="AF479" s="52"/>
      <c r="AG479" s="53"/>
      <c r="AH479" s="52"/>
      <c r="AI479" s="53"/>
      <c r="AJ479" s="53"/>
      <c r="AK479" s="54"/>
      <c r="AL479" s="52"/>
      <c r="AM479" s="52"/>
      <c r="AN479" s="52"/>
      <c r="AO479" s="52"/>
      <c r="AP479" s="52"/>
      <c r="AQ479" s="55"/>
      <c r="AR479" s="52"/>
      <c r="AS479" s="52"/>
      <c r="AT479" s="52"/>
      <c r="AU479" s="52"/>
      <c r="AV479" s="52"/>
      <c r="AW479" s="56"/>
      <c r="AX479" s="52"/>
      <c r="AY479" s="52"/>
      <c r="AZ479" s="52"/>
      <c r="BA479" s="52"/>
      <c r="BB479" s="52"/>
      <c r="BC479" s="25" t="str">
        <f t="shared" si="51"/>
        <v/>
      </c>
      <c r="BD479" s="25" t="str">
        <f t="shared" si="52"/>
        <v/>
      </c>
      <c r="BE479" s="25" t="str">
        <f t="shared" si="53"/>
        <v/>
      </c>
      <c r="BF479" s="25" t="str">
        <f>IF($U479="","",IFERROR(INDEX(Referències!$F$5:$F$9,MATCH(IF(I479="",$U479,IFERROR(INDEX(Referències!$D$5:$D$9,SUMPRODUCT(MAX((($I$5:$I$504=I479)*($I$5:$I$504&lt;&gt;""))*(IFERROR(MATCH($U$5:$U$504,Referències!$D$5:$D$9,0),0))))),$U479)),Referències!$D$5:$D$9,0)),""))</f>
        <v/>
      </c>
      <c r="BG479" s="25" t="str">
        <f>IF($U479="","",IFERROR(INDEX(Referències!$G$5:$G$9,MATCH(IF(I479="",$U479,IFERROR(INDEX(Referències!$D$5:$D$9,SUMPRODUCT(MAX((($I$5:$I$504=I479)*($I$5:$I$504&lt;&gt;""))*(IFERROR(MATCH($U$5:$U$504,Referències!$D$5:$D$9,0),0))))),$U479)),Referències!$D$5:$D$9,0)),""))</f>
        <v/>
      </c>
      <c r="BH479" s="25" t="str">
        <f>IF($U479="","",IFERROR(INDEX(Referències!$H$5:$H$9,MATCH(IF(I479="",$U479,IFERROR(INDEX(Referències!$D$5:$D$9,SUMPRODUCT(MAX((($I$5:$I$504=I479)*($I$5:$I$504&lt;&gt;""))*(IFERROR(MATCH($U$5:$U$504,Referències!$D$5:$D$9,0),0))))),$U479)),Referències!$D$5:$D$9,0)),""))</f>
        <v/>
      </c>
      <c r="BI479" s="18" t="str">
        <f t="shared" si="54"/>
        <v/>
      </c>
      <c r="BJ479" s="26" t="str">
        <f t="shared" si="55"/>
        <v/>
      </c>
      <c r="BK479" s="52"/>
      <c r="BL479" s="27"/>
    </row>
    <row r="480" spans="1:64" x14ac:dyDescent="0.25">
      <c r="A480" s="27"/>
      <c r="B480" s="27"/>
      <c r="C480" s="27"/>
      <c r="D480" s="27"/>
      <c r="E480" s="53"/>
      <c r="F480" s="28"/>
      <c r="G480" s="27"/>
      <c r="H480" s="52"/>
      <c r="I480" s="28"/>
      <c r="J480" s="27"/>
      <c r="K480" s="28"/>
      <c r="L480" s="28"/>
      <c r="M480" s="28"/>
      <c r="N480" s="52"/>
      <c r="O480" s="18" t="str">
        <f t="shared" si="49"/>
        <v/>
      </c>
      <c r="P480" s="29"/>
      <c r="Q480" s="30"/>
      <c r="R480" s="31"/>
      <c r="S480" s="32"/>
      <c r="T480" s="33"/>
      <c r="U480" s="18" t="str">
        <f t="shared" si="50"/>
        <v/>
      </c>
      <c r="V480" s="28"/>
      <c r="W480" s="51"/>
      <c r="X480" s="52"/>
      <c r="Y480" s="53"/>
      <c r="Z480" s="52"/>
      <c r="AA480" s="53"/>
      <c r="AB480" s="53"/>
      <c r="AC480" s="52"/>
      <c r="AD480" s="53"/>
      <c r="AE480" s="53"/>
      <c r="AF480" s="52"/>
      <c r="AG480" s="53"/>
      <c r="AH480" s="52"/>
      <c r="AI480" s="53"/>
      <c r="AJ480" s="53"/>
      <c r="AK480" s="54"/>
      <c r="AL480" s="52"/>
      <c r="AM480" s="52"/>
      <c r="AN480" s="52"/>
      <c r="AO480" s="52"/>
      <c r="AP480" s="52"/>
      <c r="AQ480" s="55"/>
      <c r="AR480" s="52"/>
      <c r="AS480" s="52"/>
      <c r="AT480" s="52"/>
      <c r="AU480" s="52"/>
      <c r="AV480" s="52"/>
      <c r="AW480" s="56"/>
      <c r="AX480" s="52"/>
      <c r="AY480" s="52"/>
      <c r="AZ480" s="52"/>
      <c r="BA480" s="52"/>
      <c r="BB480" s="52"/>
      <c r="BC480" s="25" t="str">
        <f t="shared" si="51"/>
        <v/>
      </c>
      <c r="BD480" s="25" t="str">
        <f t="shared" si="52"/>
        <v/>
      </c>
      <c r="BE480" s="25" t="str">
        <f t="shared" si="53"/>
        <v/>
      </c>
      <c r="BF480" s="25" t="str">
        <f>IF($U480="","",IFERROR(INDEX(Referències!$F$5:$F$9,MATCH(IF(I480="",$U480,IFERROR(INDEX(Referències!$D$5:$D$9,SUMPRODUCT(MAX((($I$5:$I$504=I480)*($I$5:$I$504&lt;&gt;""))*(IFERROR(MATCH($U$5:$U$504,Referències!$D$5:$D$9,0),0))))),$U480)),Referències!$D$5:$D$9,0)),""))</f>
        <v/>
      </c>
      <c r="BG480" s="25" t="str">
        <f>IF($U480="","",IFERROR(INDEX(Referències!$G$5:$G$9,MATCH(IF(I480="",$U480,IFERROR(INDEX(Referències!$D$5:$D$9,SUMPRODUCT(MAX((($I$5:$I$504=I480)*($I$5:$I$504&lt;&gt;""))*(IFERROR(MATCH($U$5:$U$504,Referències!$D$5:$D$9,0),0))))),$U480)),Referències!$D$5:$D$9,0)),""))</f>
        <v/>
      </c>
      <c r="BH480" s="25" t="str">
        <f>IF($U480="","",IFERROR(INDEX(Referències!$H$5:$H$9,MATCH(IF(I480="",$U480,IFERROR(INDEX(Referències!$D$5:$D$9,SUMPRODUCT(MAX((($I$5:$I$504=I480)*($I$5:$I$504&lt;&gt;""))*(IFERROR(MATCH($U$5:$U$504,Referències!$D$5:$D$9,0),0))))),$U480)),Referències!$D$5:$D$9,0)),""))</f>
        <v/>
      </c>
      <c r="BI480" s="18" t="str">
        <f t="shared" si="54"/>
        <v/>
      </c>
      <c r="BJ480" s="26" t="str">
        <f t="shared" si="55"/>
        <v/>
      </c>
      <c r="BK480" s="52"/>
      <c r="BL480" s="27"/>
    </row>
    <row r="481" spans="1:64" x14ac:dyDescent="0.25">
      <c r="A481" s="27"/>
      <c r="B481" s="27"/>
      <c r="C481" s="27"/>
      <c r="D481" s="27"/>
      <c r="E481" s="53"/>
      <c r="F481" s="28"/>
      <c r="G481" s="27"/>
      <c r="H481" s="52"/>
      <c r="I481" s="28"/>
      <c r="J481" s="27"/>
      <c r="K481" s="28"/>
      <c r="L481" s="28"/>
      <c r="M481" s="28"/>
      <c r="N481" s="52"/>
      <c r="O481" s="18" t="str">
        <f t="shared" si="49"/>
        <v/>
      </c>
      <c r="P481" s="29"/>
      <c r="Q481" s="30"/>
      <c r="R481" s="31"/>
      <c r="S481" s="32"/>
      <c r="T481" s="33"/>
      <c r="U481" s="18" t="str">
        <f t="shared" si="50"/>
        <v/>
      </c>
      <c r="V481" s="28"/>
      <c r="W481" s="51"/>
      <c r="X481" s="52"/>
      <c r="Y481" s="53"/>
      <c r="Z481" s="52"/>
      <c r="AA481" s="53"/>
      <c r="AB481" s="53"/>
      <c r="AC481" s="52"/>
      <c r="AD481" s="53"/>
      <c r="AE481" s="53"/>
      <c r="AF481" s="52"/>
      <c r="AG481" s="53"/>
      <c r="AH481" s="52"/>
      <c r="AI481" s="53"/>
      <c r="AJ481" s="53"/>
      <c r="AK481" s="54"/>
      <c r="AL481" s="52"/>
      <c r="AM481" s="52"/>
      <c r="AN481" s="52"/>
      <c r="AO481" s="52"/>
      <c r="AP481" s="52"/>
      <c r="AQ481" s="55"/>
      <c r="AR481" s="52"/>
      <c r="AS481" s="52"/>
      <c r="AT481" s="52"/>
      <c r="AU481" s="52"/>
      <c r="AV481" s="52"/>
      <c r="AW481" s="56"/>
      <c r="AX481" s="52"/>
      <c r="AY481" s="52"/>
      <c r="AZ481" s="52"/>
      <c r="BA481" s="52"/>
      <c r="BB481" s="52"/>
      <c r="BC481" s="25" t="str">
        <f t="shared" si="51"/>
        <v/>
      </c>
      <c r="BD481" s="25" t="str">
        <f t="shared" si="52"/>
        <v/>
      </c>
      <c r="BE481" s="25" t="str">
        <f t="shared" si="53"/>
        <v/>
      </c>
      <c r="BF481" s="25" t="str">
        <f>IF($U481="","",IFERROR(INDEX(Referències!$F$5:$F$9,MATCH(IF(I481="",$U481,IFERROR(INDEX(Referències!$D$5:$D$9,SUMPRODUCT(MAX((($I$5:$I$504=I481)*($I$5:$I$504&lt;&gt;""))*(IFERROR(MATCH($U$5:$U$504,Referències!$D$5:$D$9,0),0))))),$U481)),Referències!$D$5:$D$9,0)),""))</f>
        <v/>
      </c>
      <c r="BG481" s="25" t="str">
        <f>IF($U481="","",IFERROR(INDEX(Referències!$G$5:$G$9,MATCH(IF(I481="",$U481,IFERROR(INDEX(Referències!$D$5:$D$9,SUMPRODUCT(MAX((($I$5:$I$504=I481)*($I$5:$I$504&lt;&gt;""))*(IFERROR(MATCH($U$5:$U$504,Referències!$D$5:$D$9,0),0))))),$U481)),Referències!$D$5:$D$9,0)),""))</f>
        <v/>
      </c>
      <c r="BH481" s="25" t="str">
        <f>IF($U481="","",IFERROR(INDEX(Referències!$H$5:$H$9,MATCH(IF(I481="",$U481,IFERROR(INDEX(Referències!$D$5:$D$9,SUMPRODUCT(MAX((($I$5:$I$504=I481)*($I$5:$I$504&lt;&gt;""))*(IFERROR(MATCH($U$5:$U$504,Referències!$D$5:$D$9,0),0))))),$U481)),Referències!$D$5:$D$9,0)),""))</f>
        <v/>
      </c>
      <c r="BI481" s="18" t="str">
        <f t="shared" si="54"/>
        <v/>
      </c>
      <c r="BJ481" s="26" t="str">
        <f t="shared" si="55"/>
        <v/>
      </c>
      <c r="BK481" s="52"/>
      <c r="BL481" s="27"/>
    </row>
    <row r="482" spans="1:64" x14ac:dyDescent="0.25">
      <c r="A482" s="27"/>
      <c r="B482" s="27"/>
      <c r="C482" s="27"/>
      <c r="D482" s="27"/>
      <c r="E482" s="53"/>
      <c r="F482" s="28"/>
      <c r="G482" s="27"/>
      <c r="H482" s="52"/>
      <c r="I482" s="28"/>
      <c r="J482" s="27"/>
      <c r="K482" s="28"/>
      <c r="L482" s="28"/>
      <c r="M482" s="28"/>
      <c r="N482" s="52"/>
      <c r="O482" s="18" t="str">
        <f t="shared" si="49"/>
        <v/>
      </c>
      <c r="P482" s="29"/>
      <c r="Q482" s="30"/>
      <c r="R482" s="31"/>
      <c r="S482" s="32"/>
      <c r="T482" s="33"/>
      <c r="U482" s="18" t="str">
        <f t="shared" si="50"/>
        <v/>
      </c>
      <c r="V482" s="28"/>
      <c r="W482" s="51"/>
      <c r="X482" s="52"/>
      <c r="Y482" s="53"/>
      <c r="Z482" s="52"/>
      <c r="AA482" s="53"/>
      <c r="AB482" s="53"/>
      <c r="AC482" s="52"/>
      <c r="AD482" s="53"/>
      <c r="AE482" s="53"/>
      <c r="AF482" s="52"/>
      <c r="AG482" s="53"/>
      <c r="AH482" s="52"/>
      <c r="AI482" s="53"/>
      <c r="AJ482" s="53"/>
      <c r="AK482" s="54"/>
      <c r="AL482" s="52"/>
      <c r="AM482" s="52"/>
      <c r="AN482" s="52"/>
      <c r="AO482" s="52"/>
      <c r="AP482" s="52"/>
      <c r="AQ482" s="55"/>
      <c r="AR482" s="52"/>
      <c r="AS482" s="52"/>
      <c r="AT482" s="52"/>
      <c r="AU482" s="52"/>
      <c r="AV482" s="52"/>
      <c r="AW482" s="56"/>
      <c r="AX482" s="52"/>
      <c r="AY482" s="52"/>
      <c r="AZ482" s="52"/>
      <c r="BA482" s="52"/>
      <c r="BB482" s="52"/>
      <c r="BC482" s="25" t="str">
        <f t="shared" si="51"/>
        <v/>
      </c>
      <c r="BD482" s="25" t="str">
        <f t="shared" si="52"/>
        <v/>
      </c>
      <c r="BE482" s="25" t="str">
        <f t="shared" si="53"/>
        <v/>
      </c>
      <c r="BF482" s="25" t="str">
        <f>IF($U482="","",IFERROR(INDEX(Referències!$F$5:$F$9,MATCH(IF(I482="",$U482,IFERROR(INDEX(Referències!$D$5:$D$9,SUMPRODUCT(MAX((($I$5:$I$504=I482)*($I$5:$I$504&lt;&gt;""))*(IFERROR(MATCH($U$5:$U$504,Referències!$D$5:$D$9,0),0))))),$U482)),Referències!$D$5:$D$9,0)),""))</f>
        <v/>
      </c>
      <c r="BG482" s="25" t="str">
        <f>IF($U482="","",IFERROR(INDEX(Referències!$G$5:$G$9,MATCH(IF(I482="",$U482,IFERROR(INDEX(Referències!$D$5:$D$9,SUMPRODUCT(MAX((($I$5:$I$504=I482)*($I$5:$I$504&lt;&gt;""))*(IFERROR(MATCH($U$5:$U$504,Referències!$D$5:$D$9,0),0))))),$U482)),Referències!$D$5:$D$9,0)),""))</f>
        <v/>
      </c>
      <c r="BH482" s="25" t="str">
        <f>IF($U482="","",IFERROR(INDEX(Referències!$H$5:$H$9,MATCH(IF(I482="",$U482,IFERROR(INDEX(Referències!$D$5:$D$9,SUMPRODUCT(MAX((($I$5:$I$504=I482)*($I$5:$I$504&lt;&gt;""))*(IFERROR(MATCH($U$5:$U$504,Referències!$D$5:$D$9,0),0))))),$U482)),Referències!$D$5:$D$9,0)),""))</f>
        <v/>
      </c>
      <c r="BI482" s="18" t="str">
        <f t="shared" si="54"/>
        <v/>
      </c>
      <c r="BJ482" s="26" t="str">
        <f t="shared" si="55"/>
        <v/>
      </c>
      <c r="BK482" s="52"/>
      <c r="BL482" s="27"/>
    </row>
    <row r="483" spans="1:64" x14ac:dyDescent="0.25">
      <c r="A483" s="27"/>
      <c r="B483" s="27"/>
      <c r="C483" s="27"/>
      <c r="D483" s="27"/>
      <c r="E483" s="53"/>
      <c r="F483" s="28"/>
      <c r="G483" s="27"/>
      <c r="H483" s="52"/>
      <c r="I483" s="28"/>
      <c r="J483" s="27"/>
      <c r="K483" s="28"/>
      <c r="L483" s="28"/>
      <c r="M483" s="28"/>
      <c r="N483" s="52"/>
      <c r="O483" s="18" t="str">
        <f t="shared" si="49"/>
        <v/>
      </c>
      <c r="P483" s="29"/>
      <c r="Q483" s="30"/>
      <c r="R483" s="31"/>
      <c r="S483" s="32"/>
      <c r="T483" s="33"/>
      <c r="U483" s="18" t="str">
        <f t="shared" si="50"/>
        <v/>
      </c>
      <c r="V483" s="28"/>
      <c r="W483" s="51"/>
      <c r="X483" s="52"/>
      <c r="Y483" s="53"/>
      <c r="Z483" s="52"/>
      <c r="AA483" s="53"/>
      <c r="AB483" s="53"/>
      <c r="AC483" s="52"/>
      <c r="AD483" s="53"/>
      <c r="AE483" s="53"/>
      <c r="AF483" s="52"/>
      <c r="AG483" s="53"/>
      <c r="AH483" s="52"/>
      <c r="AI483" s="53"/>
      <c r="AJ483" s="53"/>
      <c r="AK483" s="54"/>
      <c r="AL483" s="52"/>
      <c r="AM483" s="52"/>
      <c r="AN483" s="52"/>
      <c r="AO483" s="52"/>
      <c r="AP483" s="52"/>
      <c r="AQ483" s="55"/>
      <c r="AR483" s="52"/>
      <c r="AS483" s="52"/>
      <c r="AT483" s="52"/>
      <c r="AU483" s="52"/>
      <c r="AV483" s="52"/>
      <c r="AW483" s="56"/>
      <c r="AX483" s="52"/>
      <c r="AY483" s="52"/>
      <c r="AZ483" s="52"/>
      <c r="BA483" s="52"/>
      <c r="BB483" s="52"/>
      <c r="BC483" s="25" t="str">
        <f t="shared" si="51"/>
        <v/>
      </c>
      <c r="BD483" s="25" t="str">
        <f t="shared" si="52"/>
        <v/>
      </c>
      <c r="BE483" s="25" t="str">
        <f t="shared" si="53"/>
        <v/>
      </c>
      <c r="BF483" s="25" t="str">
        <f>IF($U483="","",IFERROR(INDEX(Referències!$F$5:$F$9,MATCH(IF(I483="",$U483,IFERROR(INDEX(Referències!$D$5:$D$9,SUMPRODUCT(MAX((($I$5:$I$504=I483)*($I$5:$I$504&lt;&gt;""))*(IFERROR(MATCH($U$5:$U$504,Referències!$D$5:$D$9,0),0))))),$U483)),Referències!$D$5:$D$9,0)),""))</f>
        <v/>
      </c>
      <c r="BG483" s="25" t="str">
        <f>IF($U483="","",IFERROR(INDEX(Referències!$G$5:$G$9,MATCH(IF(I483="",$U483,IFERROR(INDEX(Referències!$D$5:$D$9,SUMPRODUCT(MAX((($I$5:$I$504=I483)*($I$5:$I$504&lt;&gt;""))*(IFERROR(MATCH($U$5:$U$504,Referències!$D$5:$D$9,0),0))))),$U483)),Referències!$D$5:$D$9,0)),""))</f>
        <v/>
      </c>
      <c r="BH483" s="25" t="str">
        <f>IF($U483="","",IFERROR(INDEX(Referències!$H$5:$H$9,MATCH(IF(I483="",$U483,IFERROR(INDEX(Referències!$D$5:$D$9,SUMPRODUCT(MAX((($I$5:$I$504=I483)*($I$5:$I$504&lt;&gt;""))*(IFERROR(MATCH($U$5:$U$504,Referències!$D$5:$D$9,0),0))))),$U483)),Referències!$D$5:$D$9,0)),""))</f>
        <v/>
      </c>
      <c r="BI483" s="18" t="str">
        <f t="shared" si="54"/>
        <v/>
      </c>
      <c r="BJ483" s="26" t="str">
        <f t="shared" si="55"/>
        <v/>
      </c>
      <c r="BK483" s="52"/>
      <c r="BL483" s="27"/>
    </row>
    <row r="484" spans="1:64" x14ac:dyDescent="0.25">
      <c r="A484" s="27"/>
      <c r="B484" s="27"/>
      <c r="C484" s="27"/>
      <c r="D484" s="27"/>
      <c r="E484" s="53"/>
      <c r="F484" s="28"/>
      <c r="G484" s="27"/>
      <c r="H484" s="52"/>
      <c r="I484" s="28"/>
      <c r="J484" s="27"/>
      <c r="K484" s="28"/>
      <c r="L484" s="28"/>
      <c r="M484" s="28"/>
      <c r="N484" s="52"/>
      <c r="O484" s="18" t="str">
        <f t="shared" si="49"/>
        <v/>
      </c>
      <c r="P484" s="29"/>
      <c r="Q484" s="30"/>
      <c r="R484" s="31"/>
      <c r="S484" s="32"/>
      <c r="T484" s="33"/>
      <c r="U484" s="18" t="str">
        <f t="shared" si="50"/>
        <v/>
      </c>
      <c r="V484" s="28"/>
      <c r="W484" s="51"/>
      <c r="X484" s="52"/>
      <c r="Y484" s="53"/>
      <c r="Z484" s="52"/>
      <c r="AA484" s="53"/>
      <c r="AB484" s="53"/>
      <c r="AC484" s="52"/>
      <c r="AD484" s="53"/>
      <c r="AE484" s="53"/>
      <c r="AF484" s="52"/>
      <c r="AG484" s="53"/>
      <c r="AH484" s="52"/>
      <c r="AI484" s="53"/>
      <c r="AJ484" s="53"/>
      <c r="AK484" s="54"/>
      <c r="AL484" s="52"/>
      <c r="AM484" s="52"/>
      <c r="AN484" s="52"/>
      <c r="AO484" s="52"/>
      <c r="AP484" s="52"/>
      <c r="AQ484" s="55"/>
      <c r="AR484" s="52"/>
      <c r="AS484" s="52"/>
      <c r="AT484" s="52"/>
      <c r="AU484" s="52"/>
      <c r="AV484" s="52"/>
      <c r="AW484" s="56"/>
      <c r="AX484" s="52"/>
      <c r="AY484" s="52"/>
      <c r="AZ484" s="52"/>
      <c r="BA484" s="52"/>
      <c r="BB484" s="52"/>
      <c r="BC484" s="25" t="str">
        <f t="shared" si="51"/>
        <v/>
      </c>
      <c r="BD484" s="25" t="str">
        <f t="shared" si="52"/>
        <v/>
      </c>
      <c r="BE484" s="25" t="str">
        <f t="shared" si="53"/>
        <v/>
      </c>
      <c r="BF484" s="25" t="str">
        <f>IF($U484="","",IFERROR(INDEX(Referències!$F$5:$F$9,MATCH(IF(I484="",$U484,IFERROR(INDEX(Referències!$D$5:$D$9,SUMPRODUCT(MAX((($I$5:$I$504=I484)*($I$5:$I$504&lt;&gt;""))*(IFERROR(MATCH($U$5:$U$504,Referències!$D$5:$D$9,0),0))))),$U484)),Referències!$D$5:$D$9,0)),""))</f>
        <v/>
      </c>
      <c r="BG484" s="25" t="str">
        <f>IF($U484="","",IFERROR(INDEX(Referències!$G$5:$G$9,MATCH(IF(I484="",$U484,IFERROR(INDEX(Referències!$D$5:$D$9,SUMPRODUCT(MAX((($I$5:$I$504=I484)*($I$5:$I$504&lt;&gt;""))*(IFERROR(MATCH($U$5:$U$504,Referències!$D$5:$D$9,0),0))))),$U484)),Referències!$D$5:$D$9,0)),""))</f>
        <v/>
      </c>
      <c r="BH484" s="25" t="str">
        <f>IF($U484="","",IFERROR(INDEX(Referències!$H$5:$H$9,MATCH(IF(I484="",$U484,IFERROR(INDEX(Referències!$D$5:$D$9,SUMPRODUCT(MAX((($I$5:$I$504=I484)*($I$5:$I$504&lt;&gt;""))*(IFERROR(MATCH($U$5:$U$504,Referències!$D$5:$D$9,0),0))))),$U484)),Referències!$D$5:$D$9,0)),""))</f>
        <v/>
      </c>
      <c r="BI484" s="18" t="str">
        <f t="shared" si="54"/>
        <v/>
      </c>
      <c r="BJ484" s="26" t="str">
        <f t="shared" si="55"/>
        <v/>
      </c>
      <c r="BK484" s="52"/>
      <c r="BL484" s="27"/>
    </row>
    <row r="485" spans="1:64" x14ac:dyDescent="0.25">
      <c r="A485" s="27"/>
      <c r="B485" s="27"/>
      <c r="C485" s="27"/>
      <c r="D485" s="27"/>
      <c r="E485" s="53"/>
      <c r="F485" s="28"/>
      <c r="G485" s="27"/>
      <c r="H485" s="52"/>
      <c r="I485" s="28"/>
      <c r="J485" s="27"/>
      <c r="K485" s="28"/>
      <c r="L485" s="28"/>
      <c r="M485" s="28"/>
      <c r="N485" s="52"/>
      <c r="O485" s="18" t="str">
        <f t="shared" si="49"/>
        <v/>
      </c>
      <c r="P485" s="29"/>
      <c r="Q485" s="30"/>
      <c r="R485" s="31"/>
      <c r="S485" s="32"/>
      <c r="T485" s="33"/>
      <c r="U485" s="18" t="str">
        <f t="shared" si="50"/>
        <v/>
      </c>
      <c r="V485" s="28"/>
      <c r="W485" s="51"/>
      <c r="X485" s="52"/>
      <c r="Y485" s="53"/>
      <c r="Z485" s="52"/>
      <c r="AA485" s="53"/>
      <c r="AB485" s="53"/>
      <c r="AC485" s="52"/>
      <c r="AD485" s="53"/>
      <c r="AE485" s="53"/>
      <c r="AF485" s="52"/>
      <c r="AG485" s="53"/>
      <c r="AH485" s="52"/>
      <c r="AI485" s="53"/>
      <c r="AJ485" s="53"/>
      <c r="AK485" s="54"/>
      <c r="AL485" s="52"/>
      <c r="AM485" s="52"/>
      <c r="AN485" s="52"/>
      <c r="AO485" s="52"/>
      <c r="AP485" s="52"/>
      <c r="AQ485" s="55"/>
      <c r="AR485" s="52"/>
      <c r="AS485" s="52"/>
      <c r="AT485" s="52"/>
      <c r="AU485" s="52"/>
      <c r="AV485" s="52"/>
      <c r="AW485" s="56"/>
      <c r="AX485" s="52"/>
      <c r="AY485" s="52"/>
      <c r="AZ485" s="52"/>
      <c r="BA485" s="52"/>
      <c r="BB485" s="52"/>
      <c r="BC485" s="25" t="str">
        <f t="shared" si="51"/>
        <v/>
      </c>
      <c r="BD485" s="25" t="str">
        <f t="shared" si="52"/>
        <v/>
      </c>
      <c r="BE485" s="25" t="str">
        <f t="shared" si="53"/>
        <v/>
      </c>
      <c r="BF485" s="25" t="str">
        <f>IF($U485="","",IFERROR(INDEX(Referències!$F$5:$F$9,MATCH(IF(I485="",$U485,IFERROR(INDEX(Referències!$D$5:$D$9,SUMPRODUCT(MAX((($I$5:$I$504=I485)*($I$5:$I$504&lt;&gt;""))*(IFERROR(MATCH($U$5:$U$504,Referències!$D$5:$D$9,0),0))))),$U485)),Referències!$D$5:$D$9,0)),""))</f>
        <v/>
      </c>
      <c r="BG485" s="25" t="str">
        <f>IF($U485="","",IFERROR(INDEX(Referències!$G$5:$G$9,MATCH(IF(I485="",$U485,IFERROR(INDEX(Referències!$D$5:$D$9,SUMPRODUCT(MAX((($I$5:$I$504=I485)*($I$5:$I$504&lt;&gt;""))*(IFERROR(MATCH($U$5:$U$504,Referències!$D$5:$D$9,0),0))))),$U485)),Referències!$D$5:$D$9,0)),""))</f>
        <v/>
      </c>
      <c r="BH485" s="25" t="str">
        <f>IF($U485="","",IFERROR(INDEX(Referències!$H$5:$H$9,MATCH(IF(I485="",$U485,IFERROR(INDEX(Referències!$D$5:$D$9,SUMPRODUCT(MAX((($I$5:$I$504=I485)*($I$5:$I$504&lt;&gt;""))*(IFERROR(MATCH($U$5:$U$504,Referències!$D$5:$D$9,0),0))))),$U485)),Referències!$D$5:$D$9,0)),""))</f>
        <v/>
      </c>
      <c r="BI485" s="18" t="str">
        <f t="shared" si="54"/>
        <v/>
      </c>
      <c r="BJ485" s="26" t="str">
        <f t="shared" si="55"/>
        <v/>
      </c>
      <c r="BK485" s="52"/>
      <c r="BL485" s="27"/>
    </row>
    <row r="486" spans="1:64" x14ac:dyDescent="0.25">
      <c r="A486" s="27"/>
      <c r="B486" s="27"/>
      <c r="C486" s="27"/>
      <c r="D486" s="27"/>
      <c r="E486" s="53"/>
      <c r="F486" s="28"/>
      <c r="G486" s="27"/>
      <c r="H486" s="52"/>
      <c r="I486" s="28"/>
      <c r="J486" s="27"/>
      <c r="K486" s="28"/>
      <c r="L486" s="28"/>
      <c r="M486" s="28"/>
      <c r="N486" s="52"/>
      <c r="O486" s="18" t="str">
        <f t="shared" si="49"/>
        <v/>
      </c>
      <c r="P486" s="29"/>
      <c r="Q486" s="30"/>
      <c r="R486" s="31"/>
      <c r="S486" s="32"/>
      <c r="T486" s="33"/>
      <c r="U486" s="18" t="str">
        <f t="shared" si="50"/>
        <v/>
      </c>
      <c r="V486" s="28"/>
      <c r="W486" s="51"/>
      <c r="X486" s="52"/>
      <c r="Y486" s="53"/>
      <c r="Z486" s="52"/>
      <c r="AA486" s="53"/>
      <c r="AB486" s="53"/>
      <c r="AC486" s="52"/>
      <c r="AD486" s="53"/>
      <c r="AE486" s="53"/>
      <c r="AF486" s="52"/>
      <c r="AG486" s="53"/>
      <c r="AH486" s="52"/>
      <c r="AI486" s="53"/>
      <c r="AJ486" s="53"/>
      <c r="AK486" s="54"/>
      <c r="AL486" s="52"/>
      <c r="AM486" s="52"/>
      <c r="AN486" s="52"/>
      <c r="AO486" s="52"/>
      <c r="AP486" s="52"/>
      <c r="AQ486" s="55"/>
      <c r="AR486" s="52"/>
      <c r="AS486" s="52"/>
      <c r="AT486" s="52"/>
      <c r="AU486" s="52"/>
      <c r="AV486" s="52"/>
      <c r="AW486" s="56"/>
      <c r="AX486" s="52"/>
      <c r="AY486" s="52"/>
      <c r="AZ486" s="52"/>
      <c r="BA486" s="52"/>
      <c r="BB486" s="52"/>
      <c r="BC486" s="25" t="str">
        <f t="shared" si="51"/>
        <v/>
      </c>
      <c r="BD486" s="25" t="str">
        <f t="shared" si="52"/>
        <v/>
      </c>
      <c r="BE486" s="25" t="str">
        <f t="shared" si="53"/>
        <v/>
      </c>
      <c r="BF486" s="25" t="str">
        <f>IF($U486="","",IFERROR(INDEX(Referències!$F$5:$F$9,MATCH(IF(I486="",$U486,IFERROR(INDEX(Referències!$D$5:$D$9,SUMPRODUCT(MAX((($I$5:$I$504=I486)*($I$5:$I$504&lt;&gt;""))*(IFERROR(MATCH($U$5:$U$504,Referències!$D$5:$D$9,0),0))))),$U486)),Referències!$D$5:$D$9,0)),""))</f>
        <v/>
      </c>
      <c r="BG486" s="25" t="str">
        <f>IF($U486="","",IFERROR(INDEX(Referències!$G$5:$G$9,MATCH(IF(I486="",$U486,IFERROR(INDEX(Referències!$D$5:$D$9,SUMPRODUCT(MAX((($I$5:$I$504=I486)*($I$5:$I$504&lt;&gt;""))*(IFERROR(MATCH($U$5:$U$504,Referències!$D$5:$D$9,0),0))))),$U486)),Referències!$D$5:$D$9,0)),""))</f>
        <v/>
      </c>
      <c r="BH486" s="25" t="str">
        <f>IF($U486="","",IFERROR(INDEX(Referències!$H$5:$H$9,MATCH(IF(I486="",$U486,IFERROR(INDEX(Referències!$D$5:$D$9,SUMPRODUCT(MAX((($I$5:$I$504=I486)*($I$5:$I$504&lt;&gt;""))*(IFERROR(MATCH($U$5:$U$504,Referències!$D$5:$D$9,0),0))))),$U486)),Referències!$D$5:$D$9,0)),""))</f>
        <v/>
      </c>
      <c r="BI486" s="18" t="str">
        <f t="shared" si="54"/>
        <v/>
      </c>
      <c r="BJ486" s="26" t="str">
        <f t="shared" si="55"/>
        <v/>
      </c>
      <c r="BK486" s="52"/>
      <c r="BL486" s="27"/>
    </row>
    <row r="487" spans="1:64" x14ac:dyDescent="0.25">
      <c r="A487" s="27"/>
      <c r="B487" s="27"/>
      <c r="C487" s="27"/>
      <c r="D487" s="27"/>
      <c r="E487" s="53"/>
      <c r="F487" s="28"/>
      <c r="G487" s="27"/>
      <c r="H487" s="52"/>
      <c r="I487" s="28"/>
      <c r="J487" s="27"/>
      <c r="K487" s="28"/>
      <c r="L487" s="28"/>
      <c r="M487" s="28"/>
      <c r="N487" s="52"/>
      <c r="O487" s="18" t="str">
        <f t="shared" si="49"/>
        <v/>
      </c>
      <c r="P487" s="29"/>
      <c r="Q487" s="30"/>
      <c r="R487" s="31"/>
      <c r="S487" s="32"/>
      <c r="T487" s="33"/>
      <c r="U487" s="18" t="str">
        <f t="shared" si="50"/>
        <v/>
      </c>
      <c r="V487" s="28"/>
      <c r="W487" s="51"/>
      <c r="X487" s="52"/>
      <c r="Y487" s="53"/>
      <c r="Z487" s="52"/>
      <c r="AA487" s="53"/>
      <c r="AB487" s="53"/>
      <c r="AC487" s="52"/>
      <c r="AD487" s="53"/>
      <c r="AE487" s="53"/>
      <c r="AF487" s="52"/>
      <c r="AG487" s="53"/>
      <c r="AH487" s="52"/>
      <c r="AI487" s="53"/>
      <c r="AJ487" s="53"/>
      <c r="AK487" s="54"/>
      <c r="AL487" s="52"/>
      <c r="AM487" s="52"/>
      <c r="AN487" s="52"/>
      <c r="AO487" s="52"/>
      <c r="AP487" s="52"/>
      <c r="AQ487" s="55"/>
      <c r="AR487" s="52"/>
      <c r="AS487" s="52"/>
      <c r="AT487" s="52"/>
      <c r="AU487" s="52"/>
      <c r="AV487" s="52"/>
      <c r="AW487" s="56"/>
      <c r="AX487" s="52"/>
      <c r="AY487" s="52"/>
      <c r="AZ487" s="52"/>
      <c r="BA487" s="52"/>
      <c r="BB487" s="52"/>
      <c r="BC487" s="25" t="str">
        <f t="shared" si="51"/>
        <v/>
      </c>
      <c r="BD487" s="25" t="str">
        <f t="shared" si="52"/>
        <v/>
      </c>
      <c r="BE487" s="25" t="str">
        <f t="shared" si="53"/>
        <v/>
      </c>
      <c r="BF487" s="25" t="str">
        <f>IF($U487="","",IFERROR(INDEX(Referències!$F$5:$F$9,MATCH(IF(I487="",$U487,IFERROR(INDEX(Referències!$D$5:$D$9,SUMPRODUCT(MAX((($I$5:$I$504=I487)*($I$5:$I$504&lt;&gt;""))*(IFERROR(MATCH($U$5:$U$504,Referències!$D$5:$D$9,0),0))))),$U487)),Referències!$D$5:$D$9,0)),""))</f>
        <v/>
      </c>
      <c r="BG487" s="25" t="str">
        <f>IF($U487="","",IFERROR(INDEX(Referències!$G$5:$G$9,MATCH(IF(I487="",$U487,IFERROR(INDEX(Referències!$D$5:$D$9,SUMPRODUCT(MAX((($I$5:$I$504=I487)*($I$5:$I$504&lt;&gt;""))*(IFERROR(MATCH($U$5:$U$504,Referències!$D$5:$D$9,0),0))))),$U487)),Referències!$D$5:$D$9,0)),""))</f>
        <v/>
      </c>
      <c r="BH487" s="25" t="str">
        <f>IF($U487="","",IFERROR(INDEX(Referències!$H$5:$H$9,MATCH(IF(I487="",$U487,IFERROR(INDEX(Referències!$D$5:$D$9,SUMPRODUCT(MAX((($I$5:$I$504=I487)*($I$5:$I$504&lt;&gt;""))*(IFERROR(MATCH($U$5:$U$504,Referències!$D$5:$D$9,0),0))))),$U487)),Referències!$D$5:$D$9,0)),""))</f>
        <v/>
      </c>
      <c r="BI487" s="18" t="str">
        <f t="shared" si="54"/>
        <v/>
      </c>
      <c r="BJ487" s="26" t="str">
        <f t="shared" si="55"/>
        <v/>
      </c>
      <c r="BK487" s="52"/>
      <c r="BL487" s="27"/>
    </row>
    <row r="488" spans="1:64" x14ac:dyDescent="0.25">
      <c r="A488" s="27"/>
      <c r="B488" s="27"/>
      <c r="C488" s="27"/>
      <c r="D488" s="27"/>
      <c r="E488" s="53"/>
      <c r="F488" s="28"/>
      <c r="G488" s="27"/>
      <c r="H488" s="52"/>
      <c r="I488" s="28"/>
      <c r="J488" s="27"/>
      <c r="K488" s="28"/>
      <c r="L488" s="28"/>
      <c r="M488" s="28"/>
      <c r="N488" s="52"/>
      <c r="O488" s="18" t="str">
        <f t="shared" si="49"/>
        <v/>
      </c>
      <c r="P488" s="29"/>
      <c r="Q488" s="30"/>
      <c r="R488" s="31"/>
      <c r="S488" s="32"/>
      <c r="T488" s="33"/>
      <c r="U488" s="18" t="str">
        <f t="shared" si="50"/>
        <v/>
      </c>
      <c r="V488" s="28"/>
      <c r="W488" s="51"/>
      <c r="X488" s="52"/>
      <c r="Y488" s="53"/>
      <c r="Z488" s="52"/>
      <c r="AA488" s="53"/>
      <c r="AB488" s="53"/>
      <c r="AC488" s="52"/>
      <c r="AD488" s="53"/>
      <c r="AE488" s="53"/>
      <c r="AF488" s="52"/>
      <c r="AG488" s="53"/>
      <c r="AH488" s="52"/>
      <c r="AI488" s="53"/>
      <c r="AJ488" s="53"/>
      <c r="AK488" s="54"/>
      <c r="AL488" s="52"/>
      <c r="AM488" s="52"/>
      <c r="AN488" s="52"/>
      <c r="AO488" s="52"/>
      <c r="AP488" s="52"/>
      <c r="AQ488" s="55"/>
      <c r="AR488" s="52"/>
      <c r="AS488" s="52"/>
      <c r="AT488" s="52"/>
      <c r="AU488" s="52"/>
      <c r="AV488" s="52"/>
      <c r="AW488" s="56"/>
      <c r="AX488" s="52"/>
      <c r="AY488" s="52"/>
      <c r="AZ488" s="52"/>
      <c r="BA488" s="52"/>
      <c r="BB488" s="52"/>
      <c r="BC488" s="25" t="str">
        <f t="shared" si="51"/>
        <v/>
      </c>
      <c r="BD488" s="25" t="str">
        <f t="shared" si="52"/>
        <v/>
      </c>
      <c r="BE488" s="25" t="str">
        <f t="shared" si="53"/>
        <v/>
      </c>
      <c r="BF488" s="25" t="str">
        <f>IF($U488="","",IFERROR(INDEX(Referències!$F$5:$F$9,MATCH(IF(I488="",$U488,IFERROR(INDEX(Referències!$D$5:$D$9,SUMPRODUCT(MAX((($I$5:$I$504=I488)*($I$5:$I$504&lt;&gt;""))*(IFERROR(MATCH($U$5:$U$504,Referències!$D$5:$D$9,0),0))))),$U488)),Referències!$D$5:$D$9,0)),""))</f>
        <v/>
      </c>
      <c r="BG488" s="25" t="str">
        <f>IF($U488="","",IFERROR(INDEX(Referències!$G$5:$G$9,MATCH(IF(I488="",$U488,IFERROR(INDEX(Referències!$D$5:$D$9,SUMPRODUCT(MAX((($I$5:$I$504=I488)*($I$5:$I$504&lt;&gt;""))*(IFERROR(MATCH($U$5:$U$504,Referències!$D$5:$D$9,0),0))))),$U488)),Referències!$D$5:$D$9,0)),""))</f>
        <v/>
      </c>
      <c r="BH488" s="25" t="str">
        <f>IF($U488="","",IFERROR(INDEX(Referències!$H$5:$H$9,MATCH(IF(I488="",$U488,IFERROR(INDEX(Referències!$D$5:$D$9,SUMPRODUCT(MAX((($I$5:$I$504=I488)*($I$5:$I$504&lt;&gt;""))*(IFERROR(MATCH($U$5:$U$504,Referències!$D$5:$D$9,0),0))))),$U488)),Referències!$D$5:$D$9,0)),""))</f>
        <v/>
      </c>
      <c r="BI488" s="18" t="str">
        <f t="shared" si="54"/>
        <v/>
      </c>
      <c r="BJ488" s="26" t="str">
        <f t="shared" si="55"/>
        <v/>
      </c>
      <c r="BK488" s="52"/>
      <c r="BL488" s="27"/>
    </row>
    <row r="489" spans="1:64" x14ac:dyDescent="0.25">
      <c r="A489" s="27"/>
      <c r="B489" s="27"/>
      <c r="C489" s="27"/>
      <c r="D489" s="27"/>
      <c r="E489" s="53"/>
      <c r="F489" s="28"/>
      <c r="G489" s="27"/>
      <c r="H489" s="52"/>
      <c r="I489" s="28"/>
      <c r="J489" s="27"/>
      <c r="K489" s="28"/>
      <c r="L489" s="28"/>
      <c r="M489" s="28"/>
      <c r="N489" s="52"/>
      <c r="O489" s="18" t="str">
        <f t="shared" si="49"/>
        <v/>
      </c>
      <c r="P489" s="29"/>
      <c r="Q489" s="30"/>
      <c r="R489" s="31"/>
      <c r="S489" s="32"/>
      <c r="T489" s="33"/>
      <c r="U489" s="18" t="str">
        <f t="shared" si="50"/>
        <v/>
      </c>
      <c r="V489" s="28"/>
      <c r="W489" s="51"/>
      <c r="X489" s="52"/>
      <c r="Y489" s="53"/>
      <c r="Z489" s="52"/>
      <c r="AA489" s="53"/>
      <c r="AB489" s="53"/>
      <c r="AC489" s="52"/>
      <c r="AD489" s="53"/>
      <c r="AE489" s="53"/>
      <c r="AF489" s="52"/>
      <c r="AG489" s="53"/>
      <c r="AH489" s="52"/>
      <c r="AI489" s="53"/>
      <c r="AJ489" s="53"/>
      <c r="AK489" s="54"/>
      <c r="AL489" s="52"/>
      <c r="AM489" s="52"/>
      <c r="AN489" s="52"/>
      <c r="AO489" s="52"/>
      <c r="AP489" s="52"/>
      <c r="AQ489" s="55"/>
      <c r="AR489" s="52"/>
      <c r="AS489" s="52"/>
      <c r="AT489" s="52"/>
      <c r="AU489" s="52"/>
      <c r="AV489" s="52"/>
      <c r="AW489" s="56"/>
      <c r="AX489" s="52"/>
      <c r="AY489" s="52"/>
      <c r="AZ489" s="52"/>
      <c r="BA489" s="52"/>
      <c r="BB489" s="52"/>
      <c r="BC489" s="25" t="str">
        <f t="shared" si="51"/>
        <v/>
      </c>
      <c r="BD489" s="25" t="str">
        <f t="shared" si="52"/>
        <v/>
      </c>
      <c r="BE489" s="25" t="str">
        <f t="shared" si="53"/>
        <v/>
      </c>
      <c r="BF489" s="25" t="str">
        <f>IF($U489="","",IFERROR(INDEX(Referències!$F$5:$F$9,MATCH(IF(I489="",$U489,IFERROR(INDEX(Referències!$D$5:$D$9,SUMPRODUCT(MAX((($I$5:$I$504=I489)*($I$5:$I$504&lt;&gt;""))*(IFERROR(MATCH($U$5:$U$504,Referències!$D$5:$D$9,0),0))))),$U489)),Referències!$D$5:$D$9,0)),""))</f>
        <v/>
      </c>
      <c r="BG489" s="25" t="str">
        <f>IF($U489="","",IFERROR(INDEX(Referències!$G$5:$G$9,MATCH(IF(I489="",$U489,IFERROR(INDEX(Referències!$D$5:$D$9,SUMPRODUCT(MAX((($I$5:$I$504=I489)*($I$5:$I$504&lt;&gt;""))*(IFERROR(MATCH($U$5:$U$504,Referències!$D$5:$D$9,0),0))))),$U489)),Referències!$D$5:$D$9,0)),""))</f>
        <v/>
      </c>
      <c r="BH489" s="25" t="str">
        <f>IF($U489="","",IFERROR(INDEX(Referències!$H$5:$H$9,MATCH(IF(I489="",$U489,IFERROR(INDEX(Referències!$D$5:$D$9,SUMPRODUCT(MAX((($I$5:$I$504=I489)*($I$5:$I$504&lt;&gt;""))*(IFERROR(MATCH($U$5:$U$504,Referències!$D$5:$D$9,0),0))))),$U489)),Referències!$D$5:$D$9,0)),""))</f>
        <v/>
      </c>
      <c r="BI489" s="18" t="str">
        <f t="shared" si="54"/>
        <v/>
      </c>
      <c r="BJ489" s="26" t="str">
        <f t="shared" si="55"/>
        <v/>
      </c>
      <c r="BK489" s="52"/>
      <c r="BL489" s="27"/>
    </row>
    <row r="490" spans="1:64" x14ac:dyDescent="0.25">
      <c r="A490" s="27"/>
      <c r="B490" s="27"/>
      <c r="C490" s="27"/>
      <c r="D490" s="27"/>
      <c r="E490" s="53"/>
      <c r="F490" s="28"/>
      <c r="G490" s="27"/>
      <c r="H490" s="52"/>
      <c r="I490" s="28"/>
      <c r="J490" s="27"/>
      <c r="K490" s="28"/>
      <c r="L490" s="28"/>
      <c r="M490" s="28"/>
      <c r="N490" s="52"/>
      <c r="O490" s="18" t="str">
        <f t="shared" si="49"/>
        <v/>
      </c>
      <c r="P490" s="29"/>
      <c r="Q490" s="30"/>
      <c r="R490" s="31"/>
      <c r="S490" s="32"/>
      <c r="T490" s="33"/>
      <c r="U490" s="18" t="str">
        <f t="shared" si="50"/>
        <v/>
      </c>
      <c r="V490" s="28"/>
      <c r="W490" s="51"/>
      <c r="X490" s="52"/>
      <c r="Y490" s="53"/>
      <c r="Z490" s="52"/>
      <c r="AA490" s="53"/>
      <c r="AB490" s="53"/>
      <c r="AC490" s="52"/>
      <c r="AD490" s="53"/>
      <c r="AE490" s="53"/>
      <c r="AF490" s="52"/>
      <c r="AG490" s="53"/>
      <c r="AH490" s="52"/>
      <c r="AI490" s="53"/>
      <c r="AJ490" s="53"/>
      <c r="AK490" s="54"/>
      <c r="AL490" s="52"/>
      <c r="AM490" s="52"/>
      <c r="AN490" s="52"/>
      <c r="AO490" s="52"/>
      <c r="AP490" s="52"/>
      <c r="AQ490" s="55"/>
      <c r="AR490" s="52"/>
      <c r="AS490" s="52"/>
      <c r="AT490" s="52"/>
      <c r="AU490" s="52"/>
      <c r="AV490" s="52"/>
      <c r="AW490" s="56"/>
      <c r="AX490" s="52"/>
      <c r="AY490" s="52"/>
      <c r="AZ490" s="52"/>
      <c r="BA490" s="52"/>
      <c r="BB490" s="52"/>
      <c r="BC490" s="25" t="str">
        <f t="shared" si="51"/>
        <v/>
      </c>
      <c r="BD490" s="25" t="str">
        <f t="shared" si="52"/>
        <v/>
      </c>
      <c r="BE490" s="25" t="str">
        <f t="shared" si="53"/>
        <v/>
      </c>
      <c r="BF490" s="25" t="str">
        <f>IF($U490="","",IFERROR(INDEX(Referències!$F$5:$F$9,MATCH(IF(I490="",$U490,IFERROR(INDEX(Referències!$D$5:$D$9,SUMPRODUCT(MAX((($I$5:$I$504=I490)*($I$5:$I$504&lt;&gt;""))*(IFERROR(MATCH($U$5:$U$504,Referències!$D$5:$D$9,0),0))))),$U490)),Referències!$D$5:$D$9,0)),""))</f>
        <v/>
      </c>
      <c r="BG490" s="25" t="str">
        <f>IF($U490="","",IFERROR(INDEX(Referències!$G$5:$G$9,MATCH(IF(I490="",$U490,IFERROR(INDEX(Referències!$D$5:$D$9,SUMPRODUCT(MAX((($I$5:$I$504=I490)*($I$5:$I$504&lt;&gt;""))*(IFERROR(MATCH($U$5:$U$504,Referències!$D$5:$D$9,0),0))))),$U490)),Referències!$D$5:$D$9,0)),""))</f>
        <v/>
      </c>
      <c r="BH490" s="25" t="str">
        <f>IF($U490="","",IFERROR(INDEX(Referències!$H$5:$H$9,MATCH(IF(I490="",$U490,IFERROR(INDEX(Referències!$D$5:$D$9,SUMPRODUCT(MAX((($I$5:$I$504=I490)*($I$5:$I$504&lt;&gt;""))*(IFERROR(MATCH($U$5:$U$504,Referències!$D$5:$D$9,0),0))))),$U490)),Referències!$D$5:$D$9,0)),""))</f>
        <v/>
      </c>
      <c r="BI490" s="18" t="str">
        <f t="shared" si="54"/>
        <v/>
      </c>
      <c r="BJ490" s="26" t="str">
        <f t="shared" si="55"/>
        <v/>
      </c>
      <c r="BK490" s="52"/>
      <c r="BL490" s="27"/>
    </row>
    <row r="491" spans="1:64" x14ac:dyDescent="0.25">
      <c r="A491" s="27"/>
      <c r="B491" s="27"/>
      <c r="C491" s="27"/>
      <c r="D491" s="27"/>
      <c r="E491" s="53"/>
      <c r="F491" s="28"/>
      <c r="G491" s="27"/>
      <c r="H491" s="52"/>
      <c r="I491" s="28"/>
      <c r="J491" s="27"/>
      <c r="K491" s="28"/>
      <c r="L491" s="28"/>
      <c r="M491" s="28"/>
      <c r="N491" s="52"/>
      <c r="O491" s="18" t="str">
        <f t="shared" si="49"/>
        <v/>
      </c>
      <c r="P491" s="29"/>
      <c r="Q491" s="30"/>
      <c r="R491" s="31"/>
      <c r="S491" s="32"/>
      <c r="T491" s="33"/>
      <c r="U491" s="18" t="str">
        <f t="shared" si="50"/>
        <v/>
      </c>
      <c r="V491" s="28"/>
      <c r="W491" s="51"/>
      <c r="X491" s="52"/>
      <c r="Y491" s="53"/>
      <c r="Z491" s="52"/>
      <c r="AA491" s="53"/>
      <c r="AB491" s="53"/>
      <c r="AC491" s="52"/>
      <c r="AD491" s="53"/>
      <c r="AE491" s="53"/>
      <c r="AF491" s="52"/>
      <c r="AG491" s="53"/>
      <c r="AH491" s="52"/>
      <c r="AI491" s="53"/>
      <c r="AJ491" s="53"/>
      <c r="AK491" s="54"/>
      <c r="AL491" s="52"/>
      <c r="AM491" s="52"/>
      <c r="AN491" s="52"/>
      <c r="AO491" s="52"/>
      <c r="AP491" s="52"/>
      <c r="AQ491" s="55"/>
      <c r="AR491" s="52"/>
      <c r="AS491" s="52"/>
      <c r="AT491" s="52"/>
      <c r="AU491" s="52"/>
      <c r="AV491" s="52"/>
      <c r="AW491" s="56"/>
      <c r="AX491" s="52"/>
      <c r="AY491" s="52"/>
      <c r="AZ491" s="52"/>
      <c r="BA491" s="52"/>
      <c r="BB491" s="52"/>
      <c r="BC491" s="25" t="str">
        <f t="shared" si="51"/>
        <v/>
      </c>
      <c r="BD491" s="25" t="str">
        <f t="shared" si="52"/>
        <v/>
      </c>
      <c r="BE491" s="25" t="str">
        <f t="shared" si="53"/>
        <v/>
      </c>
      <c r="BF491" s="25" t="str">
        <f>IF($U491="","",IFERROR(INDEX(Referències!$F$5:$F$9,MATCH(IF(I491="",$U491,IFERROR(INDEX(Referències!$D$5:$D$9,SUMPRODUCT(MAX((($I$5:$I$504=I491)*($I$5:$I$504&lt;&gt;""))*(IFERROR(MATCH($U$5:$U$504,Referències!$D$5:$D$9,0),0))))),$U491)),Referències!$D$5:$D$9,0)),""))</f>
        <v/>
      </c>
      <c r="BG491" s="25" t="str">
        <f>IF($U491="","",IFERROR(INDEX(Referències!$G$5:$G$9,MATCH(IF(I491="",$U491,IFERROR(INDEX(Referències!$D$5:$D$9,SUMPRODUCT(MAX((($I$5:$I$504=I491)*($I$5:$I$504&lt;&gt;""))*(IFERROR(MATCH($U$5:$U$504,Referències!$D$5:$D$9,0),0))))),$U491)),Referències!$D$5:$D$9,0)),""))</f>
        <v/>
      </c>
      <c r="BH491" s="25" t="str">
        <f>IF($U491="","",IFERROR(INDEX(Referències!$H$5:$H$9,MATCH(IF(I491="",$U491,IFERROR(INDEX(Referències!$D$5:$D$9,SUMPRODUCT(MAX((($I$5:$I$504=I491)*($I$5:$I$504&lt;&gt;""))*(IFERROR(MATCH($U$5:$U$504,Referències!$D$5:$D$9,0),0))))),$U491)),Referències!$D$5:$D$9,0)),""))</f>
        <v/>
      </c>
      <c r="BI491" s="18" t="str">
        <f t="shared" si="54"/>
        <v/>
      </c>
      <c r="BJ491" s="26" t="str">
        <f t="shared" si="55"/>
        <v/>
      </c>
      <c r="BK491" s="52"/>
      <c r="BL491" s="27"/>
    </row>
    <row r="492" spans="1:64" x14ac:dyDescent="0.25">
      <c r="A492" s="27"/>
      <c r="B492" s="27"/>
      <c r="C492" s="27"/>
      <c r="D492" s="27"/>
      <c r="E492" s="53"/>
      <c r="F492" s="28"/>
      <c r="G492" s="27"/>
      <c r="H492" s="52"/>
      <c r="I492" s="28"/>
      <c r="J492" s="27"/>
      <c r="K492" s="28"/>
      <c r="L492" s="28"/>
      <c r="M492" s="28"/>
      <c r="N492" s="52"/>
      <c r="O492" s="18" t="str">
        <f t="shared" si="49"/>
        <v/>
      </c>
      <c r="P492" s="29"/>
      <c r="Q492" s="30"/>
      <c r="R492" s="31"/>
      <c r="S492" s="32"/>
      <c r="T492" s="33"/>
      <c r="U492" s="18" t="str">
        <f t="shared" si="50"/>
        <v/>
      </c>
      <c r="V492" s="28"/>
      <c r="W492" s="51"/>
      <c r="X492" s="52"/>
      <c r="Y492" s="53"/>
      <c r="Z492" s="52"/>
      <c r="AA492" s="53"/>
      <c r="AB492" s="53"/>
      <c r="AC492" s="52"/>
      <c r="AD492" s="53"/>
      <c r="AE492" s="53"/>
      <c r="AF492" s="52"/>
      <c r="AG492" s="53"/>
      <c r="AH492" s="52"/>
      <c r="AI492" s="53"/>
      <c r="AJ492" s="53"/>
      <c r="AK492" s="54"/>
      <c r="AL492" s="52"/>
      <c r="AM492" s="52"/>
      <c r="AN492" s="52"/>
      <c r="AO492" s="52"/>
      <c r="AP492" s="52"/>
      <c r="AQ492" s="55"/>
      <c r="AR492" s="52"/>
      <c r="AS492" s="52"/>
      <c r="AT492" s="52"/>
      <c r="AU492" s="52"/>
      <c r="AV492" s="52"/>
      <c r="AW492" s="56"/>
      <c r="AX492" s="52"/>
      <c r="AY492" s="52"/>
      <c r="AZ492" s="52"/>
      <c r="BA492" s="52"/>
      <c r="BB492" s="52"/>
      <c r="BC492" s="25" t="str">
        <f t="shared" si="51"/>
        <v/>
      </c>
      <c r="BD492" s="25" t="str">
        <f t="shared" si="52"/>
        <v/>
      </c>
      <c r="BE492" s="25" t="str">
        <f t="shared" si="53"/>
        <v/>
      </c>
      <c r="BF492" s="25" t="str">
        <f>IF($U492="","",IFERROR(INDEX(Referències!$F$5:$F$9,MATCH(IF(I492="",$U492,IFERROR(INDEX(Referències!$D$5:$D$9,SUMPRODUCT(MAX((($I$5:$I$504=I492)*($I$5:$I$504&lt;&gt;""))*(IFERROR(MATCH($U$5:$U$504,Referències!$D$5:$D$9,0),0))))),$U492)),Referències!$D$5:$D$9,0)),""))</f>
        <v/>
      </c>
      <c r="BG492" s="25" t="str">
        <f>IF($U492="","",IFERROR(INDEX(Referències!$G$5:$G$9,MATCH(IF(I492="",$U492,IFERROR(INDEX(Referències!$D$5:$D$9,SUMPRODUCT(MAX((($I$5:$I$504=I492)*($I$5:$I$504&lt;&gt;""))*(IFERROR(MATCH($U$5:$U$504,Referències!$D$5:$D$9,0),0))))),$U492)),Referències!$D$5:$D$9,0)),""))</f>
        <v/>
      </c>
      <c r="BH492" s="25" t="str">
        <f>IF($U492="","",IFERROR(INDEX(Referències!$H$5:$H$9,MATCH(IF(I492="",$U492,IFERROR(INDEX(Referències!$D$5:$D$9,SUMPRODUCT(MAX((($I$5:$I$504=I492)*($I$5:$I$504&lt;&gt;""))*(IFERROR(MATCH($U$5:$U$504,Referències!$D$5:$D$9,0),0))))),$U492)),Referències!$D$5:$D$9,0)),""))</f>
        <v/>
      </c>
      <c r="BI492" s="18" t="str">
        <f t="shared" si="54"/>
        <v/>
      </c>
      <c r="BJ492" s="26" t="str">
        <f t="shared" si="55"/>
        <v/>
      </c>
      <c r="BK492" s="52"/>
      <c r="BL492" s="27"/>
    </row>
    <row r="493" spans="1:64" x14ac:dyDescent="0.25">
      <c r="A493" s="27"/>
      <c r="B493" s="27"/>
      <c r="C493" s="27"/>
      <c r="D493" s="27"/>
      <c r="E493" s="53"/>
      <c r="F493" s="28"/>
      <c r="G493" s="27"/>
      <c r="H493" s="52"/>
      <c r="I493" s="28"/>
      <c r="J493" s="27"/>
      <c r="K493" s="28"/>
      <c r="L493" s="28"/>
      <c r="M493" s="28"/>
      <c r="N493" s="52"/>
      <c r="O493" s="18" t="str">
        <f t="shared" si="49"/>
        <v/>
      </c>
      <c r="P493" s="29"/>
      <c r="Q493" s="30"/>
      <c r="R493" s="31"/>
      <c r="S493" s="32"/>
      <c r="T493" s="33"/>
      <c r="U493" s="18" t="str">
        <f t="shared" si="50"/>
        <v/>
      </c>
      <c r="V493" s="28"/>
      <c r="W493" s="51"/>
      <c r="X493" s="52"/>
      <c r="Y493" s="53"/>
      <c r="Z493" s="52"/>
      <c r="AA493" s="53"/>
      <c r="AB493" s="53"/>
      <c r="AC493" s="52"/>
      <c r="AD493" s="53"/>
      <c r="AE493" s="53"/>
      <c r="AF493" s="52"/>
      <c r="AG493" s="53"/>
      <c r="AH493" s="52"/>
      <c r="AI493" s="53"/>
      <c r="AJ493" s="53"/>
      <c r="AK493" s="54"/>
      <c r="AL493" s="52"/>
      <c r="AM493" s="52"/>
      <c r="AN493" s="52"/>
      <c r="AO493" s="52"/>
      <c r="AP493" s="52"/>
      <c r="AQ493" s="55"/>
      <c r="AR493" s="52"/>
      <c r="AS493" s="52"/>
      <c r="AT493" s="52"/>
      <c r="AU493" s="52"/>
      <c r="AV493" s="52"/>
      <c r="AW493" s="56"/>
      <c r="AX493" s="52"/>
      <c r="AY493" s="52"/>
      <c r="AZ493" s="52"/>
      <c r="BA493" s="52"/>
      <c r="BB493" s="52"/>
      <c r="BC493" s="25" t="str">
        <f t="shared" si="51"/>
        <v/>
      </c>
      <c r="BD493" s="25" t="str">
        <f t="shared" si="52"/>
        <v/>
      </c>
      <c r="BE493" s="25" t="str">
        <f t="shared" si="53"/>
        <v/>
      </c>
      <c r="BF493" s="25" t="str">
        <f>IF($U493="","",IFERROR(INDEX(Referències!$F$5:$F$9,MATCH(IF(I493="",$U493,IFERROR(INDEX(Referències!$D$5:$D$9,SUMPRODUCT(MAX((($I$5:$I$504=I493)*($I$5:$I$504&lt;&gt;""))*(IFERROR(MATCH($U$5:$U$504,Referències!$D$5:$D$9,0),0))))),$U493)),Referències!$D$5:$D$9,0)),""))</f>
        <v/>
      </c>
      <c r="BG493" s="25" t="str">
        <f>IF($U493="","",IFERROR(INDEX(Referències!$G$5:$G$9,MATCH(IF(I493="",$U493,IFERROR(INDEX(Referències!$D$5:$D$9,SUMPRODUCT(MAX((($I$5:$I$504=I493)*($I$5:$I$504&lt;&gt;""))*(IFERROR(MATCH($U$5:$U$504,Referències!$D$5:$D$9,0),0))))),$U493)),Referències!$D$5:$D$9,0)),""))</f>
        <v/>
      </c>
      <c r="BH493" s="25" t="str">
        <f>IF($U493="","",IFERROR(INDEX(Referències!$H$5:$H$9,MATCH(IF(I493="",$U493,IFERROR(INDEX(Referències!$D$5:$D$9,SUMPRODUCT(MAX((($I$5:$I$504=I493)*($I$5:$I$504&lt;&gt;""))*(IFERROR(MATCH($U$5:$U$504,Referències!$D$5:$D$9,0),0))))),$U493)),Referències!$D$5:$D$9,0)),""))</f>
        <v/>
      </c>
      <c r="BI493" s="18" t="str">
        <f t="shared" si="54"/>
        <v/>
      </c>
      <c r="BJ493" s="26" t="str">
        <f t="shared" si="55"/>
        <v/>
      </c>
      <c r="BK493" s="52"/>
      <c r="BL493" s="27"/>
    </row>
    <row r="494" spans="1:64" x14ac:dyDescent="0.25">
      <c r="A494" s="27"/>
      <c r="B494" s="27"/>
      <c r="C494" s="27"/>
      <c r="D494" s="27"/>
      <c r="E494" s="53"/>
      <c r="F494" s="28"/>
      <c r="G494" s="27"/>
      <c r="H494" s="52"/>
      <c r="I494" s="28"/>
      <c r="J494" s="27"/>
      <c r="K494" s="28"/>
      <c r="L494" s="28"/>
      <c r="M494" s="28"/>
      <c r="N494" s="52"/>
      <c r="O494" s="18" t="str">
        <f t="shared" si="49"/>
        <v/>
      </c>
      <c r="P494" s="29"/>
      <c r="Q494" s="30"/>
      <c r="R494" s="31"/>
      <c r="S494" s="32"/>
      <c r="T494" s="33"/>
      <c r="U494" s="18" t="str">
        <f t="shared" si="50"/>
        <v/>
      </c>
      <c r="V494" s="28"/>
      <c r="W494" s="51"/>
      <c r="X494" s="52"/>
      <c r="Y494" s="53"/>
      <c r="Z494" s="52"/>
      <c r="AA494" s="53"/>
      <c r="AB494" s="53"/>
      <c r="AC494" s="52"/>
      <c r="AD494" s="53"/>
      <c r="AE494" s="53"/>
      <c r="AF494" s="52"/>
      <c r="AG494" s="53"/>
      <c r="AH494" s="52"/>
      <c r="AI494" s="53"/>
      <c r="AJ494" s="53"/>
      <c r="AK494" s="54"/>
      <c r="AL494" s="52"/>
      <c r="AM494" s="52"/>
      <c r="AN494" s="52"/>
      <c r="AO494" s="52"/>
      <c r="AP494" s="52"/>
      <c r="AQ494" s="55"/>
      <c r="AR494" s="52"/>
      <c r="AS494" s="52"/>
      <c r="AT494" s="52"/>
      <c r="AU494" s="52"/>
      <c r="AV494" s="52"/>
      <c r="AW494" s="56"/>
      <c r="AX494" s="52"/>
      <c r="AY494" s="52"/>
      <c r="AZ494" s="52"/>
      <c r="BA494" s="52"/>
      <c r="BB494" s="52"/>
      <c r="BC494" s="25" t="str">
        <f t="shared" si="51"/>
        <v/>
      </c>
      <c r="BD494" s="25" t="str">
        <f t="shared" si="52"/>
        <v/>
      </c>
      <c r="BE494" s="25" t="str">
        <f t="shared" si="53"/>
        <v/>
      </c>
      <c r="BF494" s="25" t="str">
        <f>IF($U494="","",IFERROR(INDEX(Referències!$F$5:$F$9,MATCH(IF(I494="",$U494,IFERROR(INDEX(Referències!$D$5:$D$9,SUMPRODUCT(MAX((($I$5:$I$504=I494)*($I$5:$I$504&lt;&gt;""))*(IFERROR(MATCH($U$5:$U$504,Referències!$D$5:$D$9,0),0))))),$U494)),Referències!$D$5:$D$9,0)),""))</f>
        <v/>
      </c>
      <c r="BG494" s="25" t="str">
        <f>IF($U494="","",IFERROR(INDEX(Referències!$G$5:$G$9,MATCH(IF(I494="",$U494,IFERROR(INDEX(Referències!$D$5:$D$9,SUMPRODUCT(MAX((($I$5:$I$504=I494)*($I$5:$I$504&lt;&gt;""))*(IFERROR(MATCH($U$5:$U$504,Referències!$D$5:$D$9,0),0))))),$U494)),Referències!$D$5:$D$9,0)),""))</f>
        <v/>
      </c>
      <c r="BH494" s="25" t="str">
        <f>IF($U494="","",IFERROR(INDEX(Referències!$H$5:$H$9,MATCH(IF(I494="",$U494,IFERROR(INDEX(Referències!$D$5:$D$9,SUMPRODUCT(MAX((($I$5:$I$504=I494)*($I$5:$I$504&lt;&gt;""))*(IFERROR(MATCH($U$5:$U$504,Referències!$D$5:$D$9,0),0))))),$U494)),Referències!$D$5:$D$9,0)),""))</f>
        <v/>
      </c>
      <c r="BI494" s="18" t="str">
        <f t="shared" si="54"/>
        <v/>
      </c>
      <c r="BJ494" s="26" t="str">
        <f t="shared" si="55"/>
        <v/>
      </c>
      <c r="BK494" s="52"/>
      <c r="BL494" s="27"/>
    </row>
    <row r="495" spans="1:64" x14ac:dyDescent="0.25">
      <c r="A495" s="27"/>
      <c r="B495" s="27"/>
      <c r="C495" s="27"/>
      <c r="D495" s="27"/>
      <c r="E495" s="53"/>
      <c r="F495" s="28"/>
      <c r="G495" s="27"/>
      <c r="H495" s="52"/>
      <c r="I495" s="28"/>
      <c r="J495" s="27"/>
      <c r="K495" s="28"/>
      <c r="L495" s="28"/>
      <c r="M495" s="28"/>
      <c r="N495" s="52"/>
      <c r="O495" s="18" t="str">
        <f t="shared" si="49"/>
        <v/>
      </c>
      <c r="P495" s="29"/>
      <c r="Q495" s="30"/>
      <c r="R495" s="31"/>
      <c r="S495" s="32"/>
      <c r="T495" s="33"/>
      <c r="U495" s="18" t="str">
        <f t="shared" si="50"/>
        <v/>
      </c>
      <c r="V495" s="28"/>
      <c r="W495" s="51"/>
      <c r="X495" s="52"/>
      <c r="Y495" s="53"/>
      <c r="Z495" s="52"/>
      <c r="AA495" s="53"/>
      <c r="AB495" s="53"/>
      <c r="AC495" s="52"/>
      <c r="AD495" s="53"/>
      <c r="AE495" s="53"/>
      <c r="AF495" s="52"/>
      <c r="AG495" s="53"/>
      <c r="AH495" s="52"/>
      <c r="AI495" s="53"/>
      <c r="AJ495" s="53"/>
      <c r="AK495" s="54"/>
      <c r="AL495" s="52"/>
      <c r="AM495" s="52"/>
      <c r="AN495" s="52"/>
      <c r="AO495" s="52"/>
      <c r="AP495" s="52"/>
      <c r="AQ495" s="55"/>
      <c r="AR495" s="52"/>
      <c r="AS495" s="52"/>
      <c r="AT495" s="52"/>
      <c r="AU495" s="52"/>
      <c r="AV495" s="52"/>
      <c r="AW495" s="56"/>
      <c r="AX495" s="52"/>
      <c r="AY495" s="52"/>
      <c r="AZ495" s="52"/>
      <c r="BA495" s="52"/>
      <c r="BB495" s="52"/>
      <c r="BC495" s="25" t="str">
        <f t="shared" si="51"/>
        <v/>
      </c>
      <c r="BD495" s="25" t="str">
        <f t="shared" si="52"/>
        <v/>
      </c>
      <c r="BE495" s="25" t="str">
        <f t="shared" si="53"/>
        <v/>
      </c>
      <c r="BF495" s="25" t="str">
        <f>IF($U495="","",IFERROR(INDEX(Referències!$F$5:$F$9,MATCH(IF(I495="",$U495,IFERROR(INDEX(Referències!$D$5:$D$9,SUMPRODUCT(MAX((($I$5:$I$504=I495)*($I$5:$I$504&lt;&gt;""))*(IFERROR(MATCH($U$5:$U$504,Referències!$D$5:$D$9,0),0))))),$U495)),Referències!$D$5:$D$9,0)),""))</f>
        <v/>
      </c>
      <c r="BG495" s="25" t="str">
        <f>IF($U495="","",IFERROR(INDEX(Referències!$G$5:$G$9,MATCH(IF(I495="",$U495,IFERROR(INDEX(Referències!$D$5:$D$9,SUMPRODUCT(MAX((($I$5:$I$504=I495)*($I$5:$I$504&lt;&gt;""))*(IFERROR(MATCH($U$5:$U$504,Referències!$D$5:$D$9,0),0))))),$U495)),Referències!$D$5:$D$9,0)),""))</f>
        <v/>
      </c>
      <c r="BH495" s="25" t="str">
        <f>IF($U495="","",IFERROR(INDEX(Referències!$H$5:$H$9,MATCH(IF(I495="",$U495,IFERROR(INDEX(Referències!$D$5:$D$9,SUMPRODUCT(MAX((($I$5:$I$504=I495)*($I$5:$I$504&lt;&gt;""))*(IFERROR(MATCH($U$5:$U$504,Referències!$D$5:$D$9,0),0))))),$U495)),Referències!$D$5:$D$9,0)),""))</f>
        <v/>
      </c>
      <c r="BI495" s="18" t="str">
        <f t="shared" si="54"/>
        <v/>
      </c>
      <c r="BJ495" s="26" t="str">
        <f t="shared" si="55"/>
        <v/>
      </c>
      <c r="BK495" s="52"/>
      <c r="BL495" s="27"/>
    </row>
    <row r="496" spans="1:64" x14ac:dyDescent="0.25">
      <c r="A496" s="27"/>
      <c r="B496" s="27"/>
      <c r="C496" s="27"/>
      <c r="D496" s="27"/>
      <c r="E496" s="53"/>
      <c r="F496" s="28"/>
      <c r="G496" s="27"/>
      <c r="H496" s="52"/>
      <c r="I496" s="28"/>
      <c r="J496" s="27"/>
      <c r="K496" s="28"/>
      <c r="L496" s="28"/>
      <c r="M496" s="28"/>
      <c r="N496" s="52"/>
      <c r="O496" s="18" t="str">
        <f t="shared" si="49"/>
        <v/>
      </c>
      <c r="P496" s="29"/>
      <c r="Q496" s="30"/>
      <c r="R496" s="31"/>
      <c r="S496" s="32"/>
      <c r="T496" s="33"/>
      <c r="U496" s="18" t="str">
        <f t="shared" si="50"/>
        <v/>
      </c>
      <c r="V496" s="28"/>
      <c r="W496" s="51"/>
      <c r="X496" s="52"/>
      <c r="Y496" s="53"/>
      <c r="Z496" s="52"/>
      <c r="AA496" s="53"/>
      <c r="AB496" s="53"/>
      <c r="AC496" s="52"/>
      <c r="AD496" s="53"/>
      <c r="AE496" s="53"/>
      <c r="AF496" s="52"/>
      <c r="AG496" s="53"/>
      <c r="AH496" s="52"/>
      <c r="AI496" s="53"/>
      <c r="AJ496" s="53"/>
      <c r="AK496" s="54"/>
      <c r="AL496" s="52"/>
      <c r="AM496" s="52"/>
      <c r="AN496" s="52"/>
      <c r="AO496" s="52"/>
      <c r="AP496" s="52"/>
      <c r="AQ496" s="55"/>
      <c r="AR496" s="52"/>
      <c r="AS496" s="52"/>
      <c r="AT496" s="52"/>
      <c r="AU496" s="52"/>
      <c r="AV496" s="52"/>
      <c r="AW496" s="56"/>
      <c r="AX496" s="52"/>
      <c r="AY496" s="52"/>
      <c r="AZ496" s="52"/>
      <c r="BA496" s="52"/>
      <c r="BB496" s="52"/>
      <c r="BC496" s="25" t="str">
        <f t="shared" si="51"/>
        <v/>
      </c>
      <c r="BD496" s="25" t="str">
        <f t="shared" si="52"/>
        <v/>
      </c>
      <c r="BE496" s="25" t="str">
        <f t="shared" si="53"/>
        <v/>
      </c>
      <c r="BF496" s="25" t="str">
        <f>IF($U496="","",IFERROR(INDEX(Referències!$F$5:$F$9,MATCH(IF(I496="",$U496,IFERROR(INDEX(Referències!$D$5:$D$9,SUMPRODUCT(MAX((($I$5:$I$504=I496)*($I$5:$I$504&lt;&gt;""))*(IFERROR(MATCH($U$5:$U$504,Referències!$D$5:$D$9,0),0))))),$U496)),Referències!$D$5:$D$9,0)),""))</f>
        <v/>
      </c>
      <c r="BG496" s="25" t="str">
        <f>IF($U496="","",IFERROR(INDEX(Referències!$G$5:$G$9,MATCH(IF(I496="",$U496,IFERROR(INDEX(Referències!$D$5:$D$9,SUMPRODUCT(MAX((($I$5:$I$504=I496)*($I$5:$I$504&lt;&gt;""))*(IFERROR(MATCH($U$5:$U$504,Referències!$D$5:$D$9,0),0))))),$U496)),Referències!$D$5:$D$9,0)),""))</f>
        <v/>
      </c>
      <c r="BH496" s="25" t="str">
        <f>IF($U496="","",IFERROR(INDEX(Referències!$H$5:$H$9,MATCH(IF(I496="",$U496,IFERROR(INDEX(Referències!$D$5:$D$9,SUMPRODUCT(MAX((($I$5:$I$504=I496)*($I$5:$I$504&lt;&gt;""))*(IFERROR(MATCH($U$5:$U$504,Referències!$D$5:$D$9,0),0))))),$U496)),Referències!$D$5:$D$9,0)),""))</f>
        <v/>
      </c>
      <c r="BI496" s="18" t="str">
        <f t="shared" si="54"/>
        <v/>
      </c>
      <c r="BJ496" s="26" t="str">
        <f t="shared" si="55"/>
        <v/>
      </c>
      <c r="BK496" s="52"/>
      <c r="BL496" s="27"/>
    </row>
    <row r="497" spans="1:64" x14ac:dyDescent="0.25">
      <c r="A497" s="27"/>
      <c r="B497" s="27"/>
      <c r="C497" s="27"/>
      <c r="D497" s="27"/>
      <c r="E497" s="53"/>
      <c r="F497" s="28"/>
      <c r="G497" s="27"/>
      <c r="H497" s="52"/>
      <c r="I497" s="28"/>
      <c r="J497" s="27"/>
      <c r="K497" s="28"/>
      <c r="L497" s="28"/>
      <c r="M497" s="28"/>
      <c r="N497" s="52"/>
      <c r="O497" s="18" t="str">
        <f t="shared" si="49"/>
        <v/>
      </c>
      <c r="P497" s="29"/>
      <c r="Q497" s="30"/>
      <c r="R497" s="31"/>
      <c r="S497" s="32"/>
      <c r="T497" s="33"/>
      <c r="U497" s="18" t="str">
        <f t="shared" si="50"/>
        <v/>
      </c>
      <c r="V497" s="28"/>
      <c r="W497" s="51"/>
      <c r="X497" s="52"/>
      <c r="Y497" s="53"/>
      <c r="Z497" s="52"/>
      <c r="AA497" s="53"/>
      <c r="AB497" s="53"/>
      <c r="AC497" s="52"/>
      <c r="AD497" s="53"/>
      <c r="AE497" s="53"/>
      <c r="AF497" s="52"/>
      <c r="AG497" s="53"/>
      <c r="AH497" s="52"/>
      <c r="AI497" s="53"/>
      <c r="AJ497" s="53"/>
      <c r="AK497" s="54"/>
      <c r="AL497" s="52"/>
      <c r="AM497" s="52"/>
      <c r="AN497" s="52"/>
      <c r="AO497" s="52"/>
      <c r="AP497" s="52"/>
      <c r="AQ497" s="55"/>
      <c r="AR497" s="52"/>
      <c r="AS497" s="52"/>
      <c r="AT497" s="52"/>
      <c r="AU497" s="52"/>
      <c r="AV497" s="52"/>
      <c r="AW497" s="56"/>
      <c r="AX497" s="52"/>
      <c r="AY497" s="52"/>
      <c r="AZ497" s="52"/>
      <c r="BA497" s="52"/>
      <c r="BB497" s="52"/>
      <c r="BC497" s="25" t="str">
        <f t="shared" si="51"/>
        <v/>
      </c>
      <c r="BD497" s="25" t="str">
        <f t="shared" si="52"/>
        <v/>
      </c>
      <c r="BE497" s="25" t="str">
        <f t="shared" si="53"/>
        <v/>
      </c>
      <c r="BF497" s="25" t="str">
        <f>IF($U497="","",IFERROR(INDEX(Referències!$F$5:$F$9,MATCH(IF(I497="",$U497,IFERROR(INDEX(Referències!$D$5:$D$9,SUMPRODUCT(MAX((($I$5:$I$504=I497)*($I$5:$I$504&lt;&gt;""))*(IFERROR(MATCH($U$5:$U$504,Referències!$D$5:$D$9,0),0))))),$U497)),Referències!$D$5:$D$9,0)),""))</f>
        <v/>
      </c>
      <c r="BG497" s="25" t="str">
        <f>IF($U497="","",IFERROR(INDEX(Referències!$G$5:$G$9,MATCH(IF(I497="",$U497,IFERROR(INDEX(Referències!$D$5:$D$9,SUMPRODUCT(MAX((($I$5:$I$504=I497)*($I$5:$I$504&lt;&gt;""))*(IFERROR(MATCH($U$5:$U$504,Referències!$D$5:$D$9,0),0))))),$U497)),Referències!$D$5:$D$9,0)),""))</f>
        <v/>
      </c>
      <c r="BH497" s="25" t="str">
        <f>IF($U497="","",IFERROR(INDEX(Referències!$H$5:$H$9,MATCH(IF(I497="",$U497,IFERROR(INDEX(Referències!$D$5:$D$9,SUMPRODUCT(MAX((($I$5:$I$504=I497)*($I$5:$I$504&lt;&gt;""))*(IFERROR(MATCH($U$5:$U$504,Referències!$D$5:$D$9,0),0))))),$U497)),Referències!$D$5:$D$9,0)),""))</f>
        <v/>
      </c>
      <c r="BI497" s="18" t="str">
        <f t="shared" si="54"/>
        <v/>
      </c>
      <c r="BJ497" s="26" t="str">
        <f t="shared" si="55"/>
        <v/>
      </c>
      <c r="BK497" s="52"/>
      <c r="BL497" s="27"/>
    </row>
    <row r="498" spans="1:64" x14ac:dyDescent="0.25">
      <c r="A498" s="27"/>
      <c r="B498" s="27"/>
      <c r="C498" s="27"/>
      <c r="D498" s="27"/>
      <c r="E498" s="53"/>
      <c r="F498" s="28"/>
      <c r="G498" s="27"/>
      <c r="H498" s="52"/>
      <c r="I498" s="28"/>
      <c r="J498" s="27"/>
      <c r="K498" s="28"/>
      <c r="L498" s="28"/>
      <c r="M498" s="28"/>
      <c r="N498" s="52"/>
      <c r="O498" s="18" t="str">
        <f t="shared" si="49"/>
        <v/>
      </c>
      <c r="P498" s="29"/>
      <c r="Q498" s="30"/>
      <c r="R498" s="31"/>
      <c r="S498" s="32"/>
      <c r="T498" s="33"/>
      <c r="U498" s="18" t="str">
        <f t="shared" si="50"/>
        <v/>
      </c>
      <c r="V498" s="28"/>
      <c r="W498" s="51"/>
      <c r="X498" s="52"/>
      <c r="Y498" s="53"/>
      <c r="Z498" s="52"/>
      <c r="AA498" s="53"/>
      <c r="AB498" s="53"/>
      <c r="AC498" s="52"/>
      <c r="AD498" s="53"/>
      <c r="AE498" s="53"/>
      <c r="AF498" s="52"/>
      <c r="AG498" s="53"/>
      <c r="AH498" s="52"/>
      <c r="AI498" s="53"/>
      <c r="AJ498" s="53"/>
      <c r="AK498" s="54"/>
      <c r="AL498" s="52"/>
      <c r="AM498" s="52"/>
      <c r="AN498" s="52"/>
      <c r="AO498" s="52"/>
      <c r="AP498" s="52"/>
      <c r="AQ498" s="55"/>
      <c r="AR498" s="52"/>
      <c r="AS498" s="52"/>
      <c r="AT498" s="52"/>
      <c r="AU498" s="52"/>
      <c r="AV498" s="52"/>
      <c r="AW498" s="56"/>
      <c r="AX498" s="52"/>
      <c r="AY498" s="52"/>
      <c r="AZ498" s="52"/>
      <c r="BA498" s="52"/>
      <c r="BB498" s="52"/>
      <c r="BC498" s="25" t="str">
        <f t="shared" si="51"/>
        <v/>
      </c>
      <c r="BD498" s="25" t="str">
        <f t="shared" si="52"/>
        <v/>
      </c>
      <c r="BE498" s="25" t="str">
        <f t="shared" si="53"/>
        <v/>
      </c>
      <c r="BF498" s="25" t="str">
        <f>IF($U498="","",IFERROR(INDEX(Referències!$F$5:$F$9,MATCH(IF(I498="",$U498,IFERROR(INDEX(Referències!$D$5:$D$9,SUMPRODUCT(MAX((($I$5:$I$504=I498)*($I$5:$I$504&lt;&gt;""))*(IFERROR(MATCH($U$5:$U$504,Referències!$D$5:$D$9,0),0))))),$U498)),Referències!$D$5:$D$9,0)),""))</f>
        <v/>
      </c>
      <c r="BG498" s="25" t="str">
        <f>IF($U498="","",IFERROR(INDEX(Referències!$G$5:$G$9,MATCH(IF(I498="",$U498,IFERROR(INDEX(Referències!$D$5:$D$9,SUMPRODUCT(MAX((($I$5:$I$504=I498)*($I$5:$I$504&lt;&gt;""))*(IFERROR(MATCH($U$5:$U$504,Referències!$D$5:$D$9,0),0))))),$U498)),Referències!$D$5:$D$9,0)),""))</f>
        <v/>
      </c>
      <c r="BH498" s="25" t="str">
        <f>IF($U498="","",IFERROR(INDEX(Referències!$H$5:$H$9,MATCH(IF(I498="",$U498,IFERROR(INDEX(Referències!$D$5:$D$9,SUMPRODUCT(MAX((($I$5:$I$504=I498)*($I$5:$I$504&lt;&gt;""))*(IFERROR(MATCH($U$5:$U$504,Referències!$D$5:$D$9,0),0))))),$U498)),Referències!$D$5:$D$9,0)),""))</f>
        <v/>
      </c>
      <c r="BI498" s="18" t="str">
        <f t="shared" si="54"/>
        <v/>
      </c>
      <c r="BJ498" s="26" t="str">
        <f t="shared" si="55"/>
        <v/>
      </c>
      <c r="BK498" s="52"/>
      <c r="BL498" s="27"/>
    </row>
    <row r="499" spans="1:64" x14ac:dyDescent="0.25">
      <c r="A499" s="27"/>
      <c r="B499" s="27"/>
      <c r="C499" s="27"/>
      <c r="D499" s="27"/>
      <c r="E499" s="53"/>
      <c r="F499" s="28"/>
      <c r="G499" s="27"/>
      <c r="H499" s="52"/>
      <c r="I499" s="28"/>
      <c r="J499" s="27"/>
      <c r="K499" s="28"/>
      <c r="L499" s="28"/>
      <c r="M499" s="28"/>
      <c r="N499" s="52"/>
      <c r="O499" s="18" t="str">
        <f t="shared" si="49"/>
        <v/>
      </c>
      <c r="P499" s="29"/>
      <c r="Q499" s="30"/>
      <c r="R499" s="31"/>
      <c r="S499" s="32"/>
      <c r="T499" s="33"/>
      <c r="U499" s="18" t="str">
        <f t="shared" si="50"/>
        <v/>
      </c>
      <c r="V499" s="28"/>
      <c r="W499" s="51"/>
      <c r="X499" s="52"/>
      <c r="Y499" s="53"/>
      <c r="Z499" s="52"/>
      <c r="AA499" s="53"/>
      <c r="AB499" s="53"/>
      <c r="AC499" s="52"/>
      <c r="AD499" s="53"/>
      <c r="AE499" s="53"/>
      <c r="AF499" s="52"/>
      <c r="AG499" s="53"/>
      <c r="AH499" s="52"/>
      <c r="AI499" s="53"/>
      <c r="AJ499" s="53"/>
      <c r="AK499" s="54"/>
      <c r="AL499" s="52"/>
      <c r="AM499" s="52"/>
      <c r="AN499" s="52"/>
      <c r="AO499" s="52"/>
      <c r="AP499" s="52"/>
      <c r="AQ499" s="55"/>
      <c r="AR499" s="52"/>
      <c r="AS499" s="52"/>
      <c r="AT499" s="52"/>
      <c r="AU499" s="52"/>
      <c r="AV499" s="52"/>
      <c r="AW499" s="56"/>
      <c r="AX499" s="52"/>
      <c r="AY499" s="52"/>
      <c r="AZ499" s="52"/>
      <c r="BA499" s="52"/>
      <c r="BB499" s="52"/>
      <c r="BC499" s="25" t="str">
        <f t="shared" si="51"/>
        <v/>
      </c>
      <c r="BD499" s="25" t="str">
        <f t="shared" si="52"/>
        <v/>
      </c>
      <c r="BE499" s="25" t="str">
        <f t="shared" si="53"/>
        <v/>
      </c>
      <c r="BF499" s="25" t="str">
        <f>IF($U499="","",IFERROR(INDEX(Referències!$F$5:$F$9,MATCH(IF(I499="",$U499,IFERROR(INDEX(Referències!$D$5:$D$9,SUMPRODUCT(MAX((($I$5:$I$504=I499)*($I$5:$I$504&lt;&gt;""))*(IFERROR(MATCH($U$5:$U$504,Referències!$D$5:$D$9,0),0))))),$U499)),Referències!$D$5:$D$9,0)),""))</f>
        <v/>
      </c>
      <c r="BG499" s="25" t="str">
        <f>IF($U499="","",IFERROR(INDEX(Referències!$G$5:$G$9,MATCH(IF(I499="",$U499,IFERROR(INDEX(Referències!$D$5:$D$9,SUMPRODUCT(MAX((($I$5:$I$504=I499)*($I$5:$I$504&lt;&gt;""))*(IFERROR(MATCH($U$5:$U$504,Referències!$D$5:$D$9,0),0))))),$U499)),Referències!$D$5:$D$9,0)),""))</f>
        <v/>
      </c>
      <c r="BH499" s="25" t="str">
        <f>IF($U499="","",IFERROR(INDEX(Referències!$H$5:$H$9,MATCH(IF(I499="",$U499,IFERROR(INDEX(Referències!$D$5:$D$9,SUMPRODUCT(MAX((($I$5:$I$504=I499)*($I$5:$I$504&lt;&gt;""))*(IFERROR(MATCH($U$5:$U$504,Referències!$D$5:$D$9,0),0))))),$U499)),Referències!$D$5:$D$9,0)),""))</f>
        <v/>
      </c>
      <c r="BI499" s="18" t="str">
        <f t="shared" si="54"/>
        <v/>
      </c>
      <c r="BJ499" s="26" t="str">
        <f t="shared" si="55"/>
        <v/>
      </c>
      <c r="BK499" s="52"/>
      <c r="BL499" s="27"/>
    </row>
    <row r="500" spans="1:64" x14ac:dyDescent="0.25">
      <c r="A500" s="27"/>
      <c r="B500" s="27"/>
      <c r="C500" s="27"/>
      <c r="D500" s="27"/>
      <c r="E500" s="53"/>
      <c r="F500" s="28"/>
      <c r="G500" s="27"/>
      <c r="H500" s="52"/>
      <c r="I500" s="28"/>
      <c r="J500" s="27"/>
      <c r="K500" s="28"/>
      <c r="L500" s="28"/>
      <c r="M500" s="28"/>
      <c r="N500" s="52"/>
      <c r="O500" s="18" t="str">
        <f t="shared" si="49"/>
        <v/>
      </c>
      <c r="P500" s="29"/>
      <c r="Q500" s="30"/>
      <c r="R500" s="31"/>
      <c r="S500" s="32"/>
      <c r="T500" s="33"/>
      <c r="U500" s="18" t="str">
        <f t="shared" si="50"/>
        <v/>
      </c>
      <c r="V500" s="28"/>
      <c r="W500" s="51"/>
      <c r="X500" s="52"/>
      <c r="Y500" s="53"/>
      <c r="Z500" s="52"/>
      <c r="AA500" s="53"/>
      <c r="AB500" s="53"/>
      <c r="AC500" s="52"/>
      <c r="AD500" s="53"/>
      <c r="AE500" s="53"/>
      <c r="AF500" s="52"/>
      <c r="AG500" s="53"/>
      <c r="AH500" s="52"/>
      <c r="AI500" s="53"/>
      <c r="AJ500" s="53"/>
      <c r="AK500" s="54"/>
      <c r="AL500" s="52"/>
      <c r="AM500" s="52"/>
      <c r="AN500" s="52"/>
      <c r="AO500" s="52"/>
      <c r="AP500" s="52"/>
      <c r="AQ500" s="55"/>
      <c r="AR500" s="52"/>
      <c r="AS500" s="52"/>
      <c r="AT500" s="52"/>
      <c r="AU500" s="52"/>
      <c r="AV500" s="52"/>
      <c r="AW500" s="56"/>
      <c r="AX500" s="52"/>
      <c r="AY500" s="52"/>
      <c r="AZ500" s="52"/>
      <c r="BA500" s="52"/>
      <c r="BB500" s="52"/>
      <c r="BC500" s="25" t="str">
        <f t="shared" si="51"/>
        <v/>
      </c>
      <c r="BD500" s="25" t="str">
        <f t="shared" si="52"/>
        <v/>
      </c>
      <c r="BE500" s="25" t="str">
        <f t="shared" si="53"/>
        <v/>
      </c>
      <c r="BF500" s="25" t="str">
        <f>IF($U500="","",IFERROR(INDEX(Referències!$F$5:$F$9,MATCH(IF(I500="",$U500,IFERROR(INDEX(Referències!$D$5:$D$9,SUMPRODUCT(MAX((($I$5:$I$504=I500)*($I$5:$I$504&lt;&gt;""))*(IFERROR(MATCH($U$5:$U$504,Referències!$D$5:$D$9,0),0))))),$U500)),Referències!$D$5:$D$9,0)),""))</f>
        <v/>
      </c>
      <c r="BG500" s="25" t="str">
        <f>IF($U500="","",IFERROR(INDEX(Referències!$G$5:$G$9,MATCH(IF(I500="",$U500,IFERROR(INDEX(Referències!$D$5:$D$9,SUMPRODUCT(MAX((($I$5:$I$504=I500)*($I$5:$I$504&lt;&gt;""))*(IFERROR(MATCH($U$5:$U$504,Referències!$D$5:$D$9,0),0))))),$U500)),Referències!$D$5:$D$9,0)),""))</f>
        <v/>
      </c>
      <c r="BH500" s="25" t="str">
        <f>IF($U500="","",IFERROR(INDEX(Referències!$H$5:$H$9,MATCH(IF(I500="",$U500,IFERROR(INDEX(Referències!$D$5:$D$9,SUMPRODUCT(MAX((($I$5:$I$504=I500)*($I$5:$I$504&lt;&gt;""))*(IFERROR(MATCH($U$5:$U$504,Referències!$D$5:$D$9,0),0))))),$U500)),Referències!$D$5:$D$9,0)),""))</f>
        <v/>
      </c>
      <c r="BI500" s="18" t="str">
        <f t="shared" si="54"/>
        <v/>
      </c>
      <c r="BJ500" s="26" t="str">
        <f t="shared" si="55"/>
        <v/>
      </c>
      <c r="BK500" s="52"/>
      <c r="BL500" s="27"/>
    </row>
    <row r="501" spans="1:64" x14ac:dyDescent="0.25">
      <c r="A501" s="27"/>
      <c r="B501" s="27"/>
      <c r="C501" s="27"/>
      <c r="D501" s="27"/>
      <c r="E501" s="53"/>
      <c r="F501" s="28"/>
      <c r="G501" s="27"/>
      <c r="H501" s="52"/>
      <c r="I501" s="28"/>
      <c r="J501" s="27"/>
      <c r="K501" s="28"/>
      <c r="L501" s="28"/>
      <c r="M501" s="28"/>
      <c r="N501" s="52"/>
      <c r="O501" s="18" t="str">
        <f t="shared" si="49"/>
        <v/>
      </c>
      <c r="P501" s="29"/>
      <c r="Q501" s="30"/>
      <c r="R501" s="31"/>
      <c r="S501" s="32"/>
      <c r="T501" s="33"/>
      <c r="U501" s="18" t="str">
        <f t="shared" si="50"/>
        <v/>
      </c>
      <c r="V501" s="28"/>
      <c r="W501" s="51"/>
      <c r="X501" s="52"/>
      <c r="Y501" s="53"/>
      <c r="Z501" s="52"/>
      <c r="AA501" s="53"/>
      <c r="AB501" s="53"/>
      <c r="AC501" s="52"/>
      <c r="AD501" s="53"/>
      <c r="AE501" s="53"/>
      <c r="AF501" s="52"/>
      <c r="AG501" s="53"/>
      <c r="AH501" s="52"/>
      <c r="AI501" s="53"/>
      <c r="AJ501" s="53"/>
      <c r="AK501" s="54"/>
      <c r="AL501" s="52"/>
      <c r="AM501" s="52"/>
      <c r="AN501" s="52"/>
      <c r="AO501" s="52"/>
      <c r="AP501" s="52"/>
      <c r="AQ501" s="55"/>
      <c r="AR501" s="52"/>
      <c r="AS501" s="52"/>
      <c r="AT501" s="52"/>
      <c r="AU501" s="52"/>
      <c r="AV501" s="52"/>
      <c r="AW501" s="56"/>
      <c r="AX501" s="52"/>
      <c r="AY501" s="52"/>
      <c r="AZ501" s="52"/>
      <c r="BA501" s="52"/>
      <c r="BB501" s="52"/>
      <c r="BC501" s="25" t="str">
        <f t="shared" si="51"/>
        <v/>
      </c>
      <c r="BD501" s="25" t="str">
        <f t="shared" si="52"/>
        <v/>
      </c>
      <c r="BE501" s="25" t="str">
        <f t="shared" si="53"/>
        <v/>
      </c>
      <c r="BF501" s="25" t="str">
        <f>IF($U501="","",IFERROR(INDEX(Referències!$F$5:$F$9,MATCH(IF(I501="",$U501,IFERROR(INDEX(Referències!$D$5:$D$9,SUMPRODUCT(MAX((($I$5:$I$504=I501)*($I$5:$I$504&lt;&gt;""))*(IFERROR(MATCH($U$5:$U$504,Referències!$D$5:$D$9,0),0))))),$U501)),Referències!$D$5:$D$9,0)),""))</f>
        <v/>
      </c>
      <c r="BG501" s="25" t="str">
        <f>IF($U501="","",IFERROR(INDEX(Referències!$G$5:$G$9,MATCH(IF(I501="",$U501,IFERROR(INDEX(Referències!$D$5:$D$9,SUMPRODUCT(MAX((($I$5:$I$504=I501)*($I$5:$I$504&lt;&gt;""))*(IFERROR(MATCH($U$5:$U$504,Referències!$D$5:$D$9,0),0))))),$U501)),Referències!$D$5:$D$9,0)),""))</f>
        <v/>
      </c>
      <c r="BH501" s="25" t="str">
        <f>IF($U501="","",IFERROR(INDEX(Referències!$H$5:$H$9,MATCH(IF(I501="",$U501,IFERROR(INDEX(Referències!$D$5:$D$9,SUMPRODUCT(MAX((($I$5:$I$504=I501)*($I$5:$I$504&lt;&gt;""))*(IFERROR(MATCH($U$5:$U$504,Referències!$D$5:$D$9,0),0))))),$U501)),Referències!$D$5:$D$9,0)),""))</f>
        <v/>
      </c>
      <c r="BI501" s="18" t="str">
        <f t="shared" si="54"/>
        <v/>
      </c>
      <c r="BJ501" s="26" t="str">
        <f t="shared" si="55"/>
        <v/>
      </c>
      <c r="BK501" s="52"/>
      <c r="BL501" s="27"/>
    </row>
    <row r="502" spans="1:64" x14ac:dyDescent="0.25">
      <c r="A502" s="27"/>
      <c r="B502" s="27"/>
      <c r="C502" s="27"/>
      <c r="D502" s="27"/>
      <c r="E502" s="53"/>
      <c r="F502" s="28"/>
      <c r="G502" s="27"/>
      <c r="H502" s="52"/>
      <c r="I502" s="28"/>
      <c r="J502" s="27"/>
      <c r="K502" s="28"/>
      <c r="L502" s="28"/>
      <c r="M502" s="28"/>
      <c r="N502" s="52"/>
      <c r="O502" s="18" t="str">
        <f t="shared" si="49"/>
        <v/>
      </c>
      <c r="P502" s="29"/>
      <c r="Q502" s="30"/>
      <c r="R502" s="31"/>
      <c r="S502" s="32"/>
      <c r="T502" s="33"/>
      <c r="U502" s="18" t="str">
        <f t="shared" si="50"/>
        <v/>
      </c>
      <c r="V502" s="28"/>
      <c r="W502" s="51"/>
      <c r="X502" s="52"/>
      <c r="Y502" s="53"/>
      <c r="Z502" s="52"/>
      <c r="AA502" s="53"/>
      <c r="AB502" s="53"/>
      <c r="AC502" s="52"/>
      <c r="AD502" s="53"/>
      <c r="AE502" s="53"/>
      <c r="AF502" s="52"/>
      <c r="AG502" s="53"/>
      <c r="AH502" s="52"/>
      <c r="AI502" s="53"/>
      <c r="AJ502" s="53"/>
      <c r="AK502" s="54"/>
      <c r="AL502" s="52"/>
      <c r="AM502" s="52"/>
      <c r="AN502" s="52"/>
      <c r="AO502" s="52"/>
      <c r="AP502" s="52"/>
      <c r="AQ502" s="55"/>
      <c r="AR502" s="52"/>
      <c r="AS502" s="52"/>
      <c r="AT502" s="52"/>
      <c r="AU502" s="52"/>
      <c r="AV502" s="52"/>
      <c r="AW502" s="56"/>
      <c r="AX502" s="52"/>
      <c r="AY502" s="52"/>
      <c r="AZ502" s="52"/>
      <c r="BA502" s="52"/>
      <c r="BB502" s="52"/>
      <c r="BC502" s="25" t="str">
        <f t="shared" si="51"/>
        <v/>
      </c>
      <c r="BD502" s="25" t="str">
        <f t="shared" si="52"/>
        <v/>
      </c>
      <c r="BE502" s="25" t="str">
        <f t="shared" si="53"/>
        <v/>
      </c>
      <c r="BF502" s="25" t="str">
        <f>IF($U502="","",IFERROR(INDEX(Referències!$F$5:$F$9,MATCH(IF(I502="",$U502,IFERROR(INDEX(Referències!$D$5:$D$9,SUMPRODUCT(MAX((($I$5:$I$504=I502)*($I$5:$I$504&lt;&gt;""))*(IFERROR(MATCH($U$5:$U$504,Referències!$D$5:$D$9,0),0))))),$U502)),Referències!$D$5:$D$9,0)),""))</f>
        <v/>
      </c>
      <c r="BG502" s="25" t="str">
        <f>IF($U502="","",IFERROR(INDEX(Referències!$G$5:$G$9,MATCH(IF(I502="",$U502,IFERROR(INDEX(Referències!$D$5:$D$9,SUMPRODUCT(MAX((($I$5:$I$504=I502)*($I$5:$I$504&lt;&gt;""))*(IFERROR(MATCH($U$5:$U$504,Referències!$D$5:$D$9,0),0))))),$U502)),Referències!$D$5:$D$9,0)),""))</f>
        <v/>
      </c>
      <c r="BH502" s="25" t="str">
        <f>IF($U502="","",IFERROR(INDEX(Referències!$H$5:$H$9,MATCH(IF(I502="",$U502,IFERROR(INDEX(Referències!$D$5:$D$9,SUMPRODUCT(MAX((($I$5:$I$504=I502)*($I$5:$I$504&lt;&gt;""))*(IFERROR(MATCH($U$5:$U$504,Referències!$D$5:$D$9,0),0))))),$U502)),Referències!$D$5:$D$9,0)),""))</f>
        <v/>
      </c>
      <c r="BI502" s="18" t="str">
        <f t="shared" si="54"/>
        <v/>
      </c>
      <c r="BJ502" s="26" t="str">
        <f t="shared" si="55"/>
        <v/>
      </c>
      <c r="BK502" s="52"/>
      <c r="BL502" s="27"/>
    </row>
    <row r="503" spans="1:64" x14ac:dyDescent="0.25">
      <c r="A503" s="27"/>
      <c r="B503" s="27"/>
      <c r="C503" s="27"/>
      <c r="D503" s="27"/>
      <c r="E503" s="53"/>
      <c r="F503" s="28"/>
      <c r="G503" s="27"/>
      <c r="H503" s="52"/>
      <c r="I503" s="28"/>
      <c r="J503" s="27"/>
      <c r="K503" s="28"/>
      <c r="L503" s="28"/>
      <c r="M503" s="28"/>
      <c r="N503" s="52"/>
      <c r="O503" s="18" t="str">
        <f t="shared" si="49"/>
        <v/>
      </c>
      <c r="P503" s="29"/>
      <c r="Q503" s="30"/>
      <c r="R503" s="31"/>
      <c r="S503" s="32"/>
      <c r="T503" s="33"/>
      <c r="U503" s="18" t="str">
        <f t="shared" si="50"/>
        <v/>
      </c>
      <c r="V503" s="28"/>
      <c r="W503" s="51"/>
      <c r="X503" s="52"/>
      <c r="Y503" s="53"/>
      <c r="Z503" s="52"/>
      <c r="AA503" s="53"/>
      <c r="AB503" s="53"/>
      <c r="AC503" s="52"/>
      <c r="AD503" s="53"/>
      <c r="AE503" s="53"/>
      <c r="AF503" s="52"/>
      <c r="AG503" s="53"/>
      <c r="AH503" s="52"/>
      <c r="AI503" s="53"/>
      <c r="AJ503" s="53"/>
      <c r="AK503" s="54"/>
      <c r="AL503" s="52"/>
      <c r="AM503" s="52"/>
      <c r="AN503" s="52"/>
      <c r="AO503" s="52"/>
      <c r="AP503" s="52"/>
      <c r="AQ503" s="55"/>
      <c r="AR503" s="52"/>
      <c r="AS503" s="52"/>
      <c r="AT503" s="52"/>
      <c r="AU503" s="52"/>
      <c r="AV503" s="52"/>
      <c r="AW503" s="56"/>
      <c r="AX503" s="52"/>
      <c r="AY503" s="52"/>
      <c r="AZ503" s="52"/>
      <c r="BA503" s="52"/>
      <c r="BB503" s="52"/>
      <c r="BC503" s="25" t="str">
        <f t="shared" si="51"/>
        <v/>
      </c>
      <c r="BD503" s="25" t="str">
        <f t="shared" si="52"/>
        <v/>
      </c>
      <c r="BE503" s="25" t="str">
        <f t="shared" si="53"/>
        <v/>
      </c>
      <c r="BF503" s="25" t="str">
        <f>IF($U503="","",IFERROR(INDEX(Referències!$F$5:$F$9,MATCH(IF(I503="",$U503,IFERROR(INDEX(Referències!$D$5:$D$9,SUMPRODUCT(MAX((($I$5:$I$504=I503)*($I$5:$I$504&lt;&gt;""))*(IFERROR(MATCH($U$5:$U$504,Referències!$D$5:$D$9,0),0))))),$U503)),Referències!$D$5:$D$9,0)),""))</f>
        <v/>
      </c>
      <c r="BG503" s="25" t="str">
        <f>IF($U503="","",IFERROR(INDEX(Referències!$G$5:$G$9,MATCH(IF(I503="",$U503,IFERROR(INDEX(Referències!$D$5:$D$9,SUMPRODUCT(MAX((($I$5:$I$504=I503)*($I$5:$I$504&lt;&gt;""))*(IFERROR(MATCH($U$5:$U$504,Referències!$D$5:$D$9,0),0))))),$U503)),Referències!$D$5:$D$9,0)),""))</f>
        <v/>
      </c>
      <c r="BH503" s="25" t="str">
        <f>IF($U503="","",IFERROR(INDEX(Referències!$H$5:$H$9,MATCH(IF(I503="",$U503,IFERROR(INDEX(Referències!$D$5:$D$9,SUMPRODUCT(MAX((($I$5:$I$504=I503)*($I$5:$I$504&lt;&gt;""))*(IFERROR(MATCH($U$5:$U$504,Referències!$D$5:$D$9,0),0))))),$U503)),Referències!$D$5:$D$9,0)),""))</f>
        <v/>
      </c>
      <c r="BI503" s="18" t="str">
        <f t="shared" si="54"/>
        <v/>
      </c>
      <c r="BJ503" s="26" t="str">
        <f t="shared" si="55"/>
        <v/>
      </c>
      <c r="BK503" s="52"/>
      <c r="BL503" s="27"/>
    </row>
    <row r="504" spans="1:64" x14ac:dyDescent="0.25">
      <c r="A504" s="27"/>
      <c r="B504" s="27"/>
      <c r="C504" s="27"/>
      <c r="D504" s="27"/>
      <c r="E504" s="53"/>
      <c r="F504" s="28"/>
      <c r="G504" s="27"/>
      <c r="H504" s="52"/>
      <c r="I504" s="28"/>
      <c r="J504" s="27"/>
      <c r="K504" s="28"/>
      <c r="L504" s="28"/>
      <c r="M504" s="28"/>
      <c r="N504" s="52"/>
      <c r="O504" s="18" t="str">
        <f t="shared" si="49"/>
        <v/>
      </c>
      <c r="P504" s="29"/>
      <c r="Q504" s="30"/>
      <c r="R504" s="31"/>
      <c r="S504" s="32"/>
      <c r="T504" s="33"/>
      <c r="U504" s="18" t="str">
        <f t="shared" si="50"/>
        <v/>
      </c>
      <c r="V504" s="28"/>
      <c r="W504" s="51"/>
      <c r="X504" s="52"/>
      <c r="Y504" s="53"/>
      <c r="Z504" s="52"/>
      <c r="AA504" s="53"/>
      <c r="AB504" s="53"/>
      <c r="AC504" s="52"/>
      <c r="AD504" s="53"/>
      <c r="AE504" s="53"/>
      <c r="AF504" s="52"/>
      <c r="AG504" s="53"/>
      <c r="AH504" s="52"/>
      <c r="AI504" s="53"/>
      <c r="AJ504" s="53"/>
      <c r="AK504" s="54"/>
      <c r="AL504" s="52"/>
      <c r="AM504" s="52"/>
      <c r="AN504" s="52"/>
      <c r="AO504" s="52"/>
      <c r="AP504" s="52"/>
      <c r="AQ504" s="55"/>
      <c r="AR504" s="52"/>
      <c r="AS504" s="52"/>
      <c r="AT504" s="52"/>
      <c r="AU504" s="52"/>
      <c r="AV504" s="52"/>
      <c r="AW504" s="56"/>
      <c r="AX504" s="52"/>
      <c r="AY504" s="52"/>
      <c r="AZ504" s="52"/>
      <c r="BA504" s="52"/>
      <c r="BB504" s="52"/>
      <c r="BC504" s="25" t="str">
        <f t="shared" si="51"/>
        <v/>
      </c>
      <c r="BD504" s="25" t="str">
        <f t="shared" si="52"/>
        <v/>
      </c>
      <c r="BE504" s="25" t="str">
        <f t="shared" si="53"/>
        <v/>
      </c>
      <c r="BF504" s="25" t="str">
        <f>IF($U504="","",IFERROR(INDEX(Referències!$F$5:$F$9,MATCH(IF(I504="",$U504,IFERROR(INDEX(Referències!$D$5:$D$9,SUMPRODUCT(MAX((($I$5:$I$504=I504)*($I$5:$I$504&lt;&gt;""))*(IFERROR(MATCH($U$5:$U$504,Referències!$D$5:$D$9,0),0))))),$U504)),Referències!$D$5:$D$9,0)),""))</f>
        <v/>
      </c>
      <c r="BG504" s="25" t="str">
        <f>IF($U504="","",IFERROR(INDEX(Referències!$G$5:$G$9,MATCH(IF(I504="",$U504,IFERROR(INDEX(Referències!$D$5:$D$9,SUMPRODUCT(MAX((($I$5:$I$504=I504)*($I$5:$I$504&lt;&gt;""))*(IFERROR(MATCH($U$5:$U$504,Referències!$D$5:$D$9,0),0))))),$U504)),Referències!$D$5:$D$9,0)),""))</f>
        <v/>
      </c>
      <c r="BH504" s="25" t="str">
        <f>IF($U504="","",IFERROR(INDEX(Referències!$H$5:$H$9,MATCH(IF(I504="",$U504,IFERROR(INDEX(Referències!$D$5:$D$9,SUMPRODUCT(MAX((($I$5:$I$504=I504)*($I$5:$I$504&lt;&gt;""))*(IFERROR(MATCH($U$5:$U$504,Referències!$D$5:$D$9,0),0))))),$U504)),Referències!$D$5:$D$9,0)),""))</f>
        <v/>
      </c>
      <c r="BI504" s="18" t="str">
        <f t="shared" si="54"/>
        <v/>
      </c>
      <c r="BJ504" s="26" t="str">
        <f t="shared" si="55"/>
        <v/>
      </c>
      <c r="BK504" s="52"/>
      <c r="BL504" s="27"/>
    </row>
  </sheetData>
  <sheetProtection algorithmName="SHA-512" hashValue="jjeXxNROPEFbgkNzI3GuLcvOtm3I9IfXBPuzurKmBMYmpwlB1RWmzgBSM/tfoM/eY3cSiwIBoPLoPl9WFCitKg==" saltValue="wBPuFmNI6NxD8Uvup7mBEA==" spinCount="100000" sheet="1" objects="1" scenarios="1" autoFilter="0"/>
  <autoFilter ref="A4:BL504"/>
  <mergeCells count="8">
    <mergeCell ref="A3:N3"/>
    <mergeCell ref="AK3:AP3"/>
    <mergeCell ref="O3:V3"/>
    <mergeCell ref="AQ3:AV3"/>
    <mergeCell ref="BK3:BL3"/>
    <mergeCell ref="AW3:BB3"/>
    <mergeCell ref="BC3:BJ3"/>
    <mergeCell ref="W3:AJ3"/>
  </mergeCells>
  <conditionalFormatting sqref="BI5:BI504">
    <cfRule type="cellIs" dxfId="6" priority="1" operator="equal">
      <formula>"COMPLEIX"</formula>
    </cfRule>
    <cfRule type="cellIs" dxfId="5" priority="2" operator="equal">
      <formula>"NO COMPLEIX"</formula>
    </cfRule>
    <cfRule type="cellIs" dxfId="4" priority="3" operator="equal">
      <formula>"Falta anàlisi"</formula>
    </cfRule>
    <cfRule type="cellIs" dxfId="3" priority="4" operator="equal">
      <formula>"NO ENTRA AL PLA"</formula>
    </cfRule>
  </conditionalFormatting>
  <conditionalFormatting sqref="W5:BB504">
    <cfRule type="expression" dxfId="2" priority="5">
      <formula>$U5="NP"</formula>
    </cfRule>
  </conditionalFormatting>
  <conditionalFormatting sqref="AI5:AI504">
    <cfRule type="expression" dxfId="1" priority="6">
      <formula>AND($AI5&lt;&gt;"",$AJ5&lt;&gt;"",OR(NOT(OR(MONTH($AI5)=7,MONTH($AI5)=8)),NOT(OR(MONTH($AJ5)=7,MONTH($AJ5)=8)),($AJ5-$AI5)&lt;30-1))</formula>
    </cfRule>
  </conditionalFormatting>
  <conditionalFormatting sqref="AJ5:AJ504">
    <cfRule type="expression" dxfId="0" priority="7">
      <formula>AND($AI5&lt;&gt;"",$AJ5&lt;&gt;"",OR(NOT(OR(MONTH($AI5)=7,MONTH($AI5)=8)),NOT(OR(MONTH($AJ5)=7,MONTH($AJ5)=8)),($AJ5-$AI5)&lt;30-1))</formula>
    </cfRule>
  </conditionalFormatting>
  <dataValidations count="4">
    <dataValidation type="list" allowBlank="1" sqref="W5:W504 BK5:BK504 BB5:BB504 AV5:AW504 AP5:AQ504 AK5:AK504 AH5:AH504">
      <formula1>"Sí,No"</formula1>
    </dataValidation>
    <dataValidation type="list" allowBlank="1" sqref="X5:X504 AX5:AX504 AR5:AR504 AL5:AL504">
      <formula1>"Exportació (nov-abr),Mitja estació (gen/feb-jun/jul),Hivern (jul-des),No escau"</formula1>
    </dataValidation>
    <dataValidation type="list" allowBlank="1" sqref="Z5:Z504 AY5:AY504 AS5:AS504 AM5:AM504">
      <formula1>"No,S. sisymbriifolium,Parany alternatiu"</formula1>
    </dataValidation>
    <dataValidation type="list" allowBlank="1" sqref="AC5:AC504 AZ5:AZ504 AT5:AT504 AN5:AN504">
      <formula1>"No,Cereal/lleguminosa,Crucífera/bràssica"</formula1>
    </dataValidation>
  </dataValidations>
  <hyperlinks>
    <hyperlink ref="C5" r:id="rId1" display="tecnico@illacamp.com"/>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8"/>
  <sheetViews>
    <sheetView showGridLines="0" workbookViewId="0">
      <pane xSplit="1" ySplit="18" topLeftCell="B19" activePane="bottomRight" state="frozen"/>
      <selection pane="topRight"/>
      <selection pane="bottomLeft"/>
      <selection pane="bottomRight" activeCell="B11" sqref="B11:D12"/>
    </sheetView>
  </sheetViews>
  <sheetFormatPr baseColWidth="10" defaultColWidth="9.140625" defaultRowHeight="15" x14ac:dyDescent="0.25"/>
  <cols>
    <col min="1" max="1" width="3" style="59" customWidth="1"/>
    <col min="2" max="2" width="15.7109375" style="59" customWidth="1"/>
    <col min="3" max="3" width="56.42578125" style="59" customWidth="1"/>
    <col min="4" max="13" width="15.7109375" style="59" customWidth="1"/>
  </cols>
  <sheetData>
    <row r="1" spans="2:4" ht="18.75" customHeight="1" x14ac:dyDescent="0.35">
      <c r="B1" s="9" t="s">
        <v>132</v>
      </c>
    </row>
    <row r="2" spans="2:4" ht="15.75" customHeight="1" x14ac:dyDescent="0.3">
      <c r="B2" s="34" t="s">
        <v>133</v>
      </c>
    </row>
    <row r="4" spans="2:4" ht="16.5" customHeight="1" x14ac:dyDescent="0.3">
      <c r="B4" s="35" t="s">
        <v>134</v>
      </c>
    </row>
    <row r="5" spans="2:4" ht="20.100000000000001" customHeight="1" x14ac:dyDescent="0.25">
      <c r="B5" s="36">
        <f>COUNTIF(SOL·LICITUD!$BI$5:$BI$504,"COMPLEIX")</f>
        <v>1</v>
      </c>
      <c r="C5" s="71" t="s">
        <v>135</v>
      </c>
      <c r="D5" s="66"/>
    </row>
    <row r="6" spans="2:4" ht="20.100000000000001" customHeight="1" x14ac:dyDescent="0.25">
      <c r="B6" s="36">
        <f>COUNTIF(SOL·LICITUD!$BI$5:$BI$504,"NO COMPLEIX")</f>
        <v>0</v>
      </c>
      <c r="C6" s="71" t="s">
        <v>136</v>
      </c>
      <c r="D6" s="66"/>
    </row>
    <row r="7" spans="2:4" ht="20.100000000000001" customHeight="1" x14ac:dyDescent="0.25">
      <c r="B7" s="36">
        <f>COUNTIF(SOL·LICITUD!$BI$5:$BI$504,"NO ENTRA AL PLA")</f>
        <v>0</v>
      </c>
      <c r="C7" s="71" t="s">
        <v>137</v>
      </c>
      <c r="D7" s="66"/>
    </row>
    <row r="8" spans="2:4" ht="20.100000000000001" customHeight="1" x14ac:dyDescent="0.25">
      <c r="B8" s="36">
        <f>COUNTIF(SOL·LICITUD!$BI$5:$BI$504,"Falta anàlisi")</f>
        <v>0</v>
      </c>
      <c r="C8" s="71" t="s">
        <v>138</v>
      </c>
      <c r="D8" s="66"/>
    </row>
    <row r="9" spans="2:4" ht="20.100000000000001" customHeight="1" x14ac:dyDescent="0.25">
      <c r="B9" s="36">
        <f>SUMPRODUCT((SOL·LICITUD!$I$5:$I$504&lt;&gt;"")*(COUNTIF(SOL·LICITUD!$I$5:$I$504,SOL·LICITUD!$I$5:$I$504)&gt;1))</f>
        <v>0</v>
      </c>
      <c r="C9" s="71" t="s">
        <v>139</v>
      </c>
      <c r="D9" s="66"/>
    </row>
    <row r="10" spans="2:4" ht="20.100000000000001" customHeight="1" x14ac:dyDescent="0.25">
      <c r="B10" s="36">
        <f>COUNTIF(SOL·LICITUD!$N$5:$N$504,"?*")</f>
        <v>0</v>
      </c>
      <c r="C10" s="71" t="s">
        <v>140</v>
      </c>
      <c r="D10" s="66"/>
    </row>
    <row r="11" spans="2:4" x14ac:dyDescent="0.25">
      <c r="B11" s="70" t="s">
        <v>141</v>
      </c>
      <c r="C11" s="66"/>
      <c r="D11" s="66"/>
    </row>
    <row r="12" spans="2:4" x14ac:dyDescent="0.25">
      <c r="B12" s="66"/>
      <c r="C12" s="66"/>
      <c r="D12" s="66"/>
    </row>
    <row r="15" spans="2:4" ht="16.5" customHeight="1" x14ac:dyDescent="0.3">
      <c r="B15" s="35" t="s">
        <v>142</v>
      </c>
    </row>
    <row r="16" spans="2:4" ht="15.75" customHeight="1" x14ac:dyDescent="0.3">
      <c r="B16" s="34" t="s">
        <v>143</v>
      </c>
    </row>
    <row r="18" spans="2:13" x14ac:dyDescent="0.25">
      <c r="B18" s="37" t="s">
        <v>60</v>
      </c>
      <c r="C18" s="37" t="s">
        <v>59</v>
      </c>
      <c r="D18" s="37" t="s">
        <v>144</v>
      </c>
      <c r="E18" s="37" t="s">
        <v>145</v>
      </c>
      <c r="F18" s="37" t="s">
        <v>146</v>
      </c>
      <c r="G18" s="37" t="s">
        <v>147</v>
      </c>
      <c r="H18" s="37" t="s">
        <v>148</v>
      </c>
      <c r="I18" s="37" t="s">
        <v>149</v>
      </c>
      <c r="J18" s="37" t="s">
        <v>150</v>
      </c>
      <c r="K18" s="37" t="s">
        <v>151</v>
      </c>
      <c r="L18" s="37" t="s">
        <v>152</v>
      </c>
      <c r="M18" s="37" t="s">
        <v>153</v>
      </c>
    </row>
    <row r="19" spans="2:13" x14ac:dyDescent="0.25">
      <c r="B19" s="38" t="str">
        <f>IF(OR(SOL·LICITUD!$H$5="",COUNTIF(SOL·LICITUD!$H$5:$H$504,SOL·LICITUD!$H$5)&lt;&gt;COUNTIF(SOL·LICITUD!$H$5:'SOL·LICITUD'!$H$5,SOL·LICITUD!$H$5)),"",SOL·LICITUD!$H$5)</f>
        <v>XXXXXXXX</v>
      </c>
      <c r="C19" s="58" t="str">
        <f>IF($B19="","",INDEX(SOL·LICITUD!$G$5:$G$504,MATCH($B19,SOL·LICITUD!$H$5:$H$504,0)))</f>
        <v>Son Prova SAT</v>
      </c>
      <c r="D19" s="38">
        <f>IF($B19="","",COUNTIF(SOL·LICITUD!$H$5:$H$504,$B19))</f>
        <v>1</v>
      </c>
      <c r="E19" s="39">
        <f>IF($B19="","",SUMIF(SOL·LICITUD!$H$5:$H$504,$B19,SOL·LICITUD!$P$5:$P$504))</f>
        <v>3.11</v>
      </c>
      <c r="F19" s="40">
        <f>IF($B19="","",COUNTIFS(SOL·LICITUD!$H$5:$H$504,$B19,SOL·LICITUD!$U$5:$U$504,"B1"))</f>
        <v>0</v>
      </c>
      <c r="G19" s="41">
        <f>IF($B19="","",SUMIFS(SOL·LICITUD!$P$5:$P$504,SOL·LICITUD!$H$5:$H$504,$B19,SOL·LICITUD!$U$5:$U$504,"B1"))</f>
        <v>0</v>
      </c>
      <c r="H19" s="42">
        <f>IF($B19="","",COUNTIFS(SOL·LICITUD!$H$5:$H$504,$B19,SOL·LICITUD!$U$5:$U$504,"B2"))</f>
        <v>0</v>
      </c>
      <c r="I19" s="43">
        <f>IF($B19="","",SUMIFS(SOL·LICITUD!$P$5:$P$504,SOL·LICITUD!$H$5:$H$504,$B19,SOL·LICITUD!$U$5:$U$504,"B2"))</f>
        <v>0</v>
      </c>
      <c r="J19" s="44">
        <f>IF($B19="","",COUNTIFS(SOL·LICITUD!$H$5:$H$504,$B19,SOL·LICITUD!$U$5:$U$504,"Mitjà"))</f>
        <v>1</v>
      </c>
      <c r="K19" s="45">
        <f>IF($B19="","",SUMIFS(SOL·LICITUD!$P$5:$P$504,SOL·LICITUD!$H$5:$H$504,$B19,SOL·LICITUD!$U$5:$U$504,"Mitjà"))</f>
        <v>3.11</v>
      </c>
      <c r="L19" s="46">
        <f>IF($B19="","",COUNTIFS(SOL·LICITUD!$H$5:$H$504,$B19,SOL·LICITUD!$U$5:$U$504,"Alt"))</f>
        <v>0</v>
      </c>
      <c r="M19" s="47">
        <f>IF($B19="","",SUMIFS(SOL·LICITUD!$P$5:$P$504,SOL·LICITUD!$H$5:$H$504,$B19,SOL·LICITUD!$U$5:$U$504,"Alt"))</f>
        <v>0</v>
      </c>
    </row>
    <row r="20" spans="2:13" x14ac:dyDescent="0.25">
      <c r="B20" s="38" t="str">
        <f>IF(OR(SOL·LICITUD!$H$6="",COUNTIF(SOL·LICITUD!$H$5:$H$504,SOL·LICITUD!$H$6)&lt;&gt;COUNTIF(SOL·LICITUD!$H$5:'SOL·LICITUD'!$H$6,SOL·LICITUD!$H$6)),"",SOL·LICITUD!$H$6)</f>
        <v/>
      </c>
      <c r="C20" s="38" t="str">
        <f>IF($B20="","",INDEX(SOL·LICITUD!$G$5:$G$504,MATCH($B20,SOL·LICITUD!$H$5:$H$504,0)))</f>
        <v/>
      </c>
      <c r="D20" s="38" t="str">
        <f>IF($B20="","",COUNTIF(SOL·LICITUD!$H$5:$H$504,$B20))</f>
        <v/>
      </c>
      <c r="E20" s="39" t="str">
        <f>IF($B20="","",SUMIF(SOL·LICITUD!$H$5:$H$504,$B20,SOL·LICITUD!$P$5:$P$504))</f>
        <v/>
      </c>
      <c r="F20" s="40" t="str">
        <f>IF($B20="","",COUNTIFS(SOL·LICITUD!$H$5:$H$504,$B20,SOL·LICITUD!$U$5:$U$504,"B1"))</f>
        <v/>
      </c>
      <c r="G20" s="41" t="str">
        <f>IF($B20="","",SUMIFS(SOL·LICITUD!$P$5:$P$504,SOL·LICITUD!$H$5:$H$504,$B20,SOL·LICITUD!$U$5:$U$504,"B1"))</f>
        <v/>
      </c>
      <c r="H20" s="42" t="str">
        <f>IF($B20="","",COUNTIFS(SOL·LICITUD!$H$5:$H$504,$B20,SOL·LICITUD!$U$5:$U$504,"B2"))</f>
        <v/>
      </c>
      <c r="I20" s="43" t="str">
        <f>IF($B20="","",SUMIFS(SOL·LICITUD!$P$5:$P$504,SOL·LICITUD!$H$5:$H$504,$B20,SOL·LICITUD!$U$5:$U$504,"B2"))</f>
        <v/>
      </c>
      <c r="J20" s="44" t="str">
        <f>IF($B20="","",COUNTIFS(SOL·LICITUD!$H$5:$H$504,$B20,SOL·LICITUD!$U$5:$U$504,"Mitjà"))</f>
        <v/>
      </c>
      <c r="K20" s="45" t="str">
        <f>IF($B20="","",SUMIFS(SOL·LICITUD!$P$5:$P$504,SOL·LICITUD!$H$5:$H$504,$B20,SOL·LICITUD!$U$5:$U$504,"Mitjà"))</f>
        <v/>
      </c>
      <c r="L20" s="46" t="str">
        <f>IF($B20="","",COUNTIFS(SOL·LICITUD!$H$5:$H$504,$B20,SOL·LICITUD!$U$5:$U$504,"Alt"))</f>
        <v/>
      </c>
      <c r="M20" s="47" t="str">
        <f>IF($B20="","",SUMIFS(SOL·LICITUD!$P$5:$P$504,SOL·LICITUD!$H$5:$H$504,$B20,SOL·LICITUD!$U$5:$U$504,"Alt"))</f>
        <v/>
      </c>
    </row>
    <row r="21" spans="2:13" x14ac:dyDescent="0.25">
      <c r="B21" s="38" t="str">
        <f>IF(OR(SOL·LICITUD!$H$7="",COUNTIF(SOL·LICITUD!$H$5:$H$504,SOL·LICITUD!$H$7)&lt;&gt;COUNTIF(SOL·LICITUD!$H$5:'SOL·LICITUD'!$H$7,SOL·LICITUD!$H$7)),"",SOL·LICITUD!$H$7)</f>
        <v/>
      </c>
      <c r="C21" s="38" t="str">
        <f>IF($B21="","",INDEX(SOL·LICITUD!$G$5:$G$504,MATCH($B21,SOL·LICITUD!$H$5:$H$504,0)))</f>
        <v/>
      </c>
      <c r="D21" s="38" t="str">
        <f>IF($B21="","",COUNTIF(SOL·LICITUD!$H$5:$H$504,$B21))</f>
        <v/>
      </c>
      <c r="E21" s="39" t="str">
        <f>IF($B21="","",SUMIF(SOL·LICITUD!$H$5:$H$504,$B21,SOL·LICITUD!$P$5:$P$504))</f>
        <v/>
      </c>
      <c r="F21" s="40" t="str">
        <f>IF($B21="","",COUNTIFS(SOL·LICITUD!$H$5:$H$504,$B21,SOL·LICITUD!$U$5:$U$504,"B1"))</f>
        <v/>
      </c>
      <c r="G21" s="41" t="str">
        <f>IF($B21="","",SUMIFS(SOL·LICITUD!$P$5:$P$504,SOL·LICITUD!$H$5:$H$504,$B21,SOL·LICITUD!$U$5:$U$504,"B1"))</f>
        <v/>
      </c>
      <c r="H21" s="42" t="str">
        <f>IF($B21="","",COUNTIFS(SOL·LICITUD!$H$5:$H$504,$B21,SOL·LICITUD!$U$5:$U$504,"B2"))</f>
        <v/>
      </c>
      <c r="I21" s="43" t="str">
        <f>IF($B21="","",SUMIFS(SOL·LICITUD!$P$5:$P$504,SOL·LICITUD!$H$5:$H$504,$B21,SOL·LICITUD!$U$5:$U$504,"B2"))</f>
        <v/>
      </c>
      <c r="J21" s="44" t="str">
        <f>IF($B21="","",COUNTIFS(SOL·LICITUD!$H$5:$H$504,$B21,SOL·LICITUD!$U$5:$U$504,"Mitjà"))</f>
        <v/>
      </c>
      <c r="K21" s="45" t="str">
        <f>IF($B21="","",SUMIFS(SOL·LICITUD!$P$5:$P$504,SOL·LICITUD!$H$5:$H$504,$B21,SOL·LICITUD!$U$5:$U$504,"Mitjà"))</f>
        <v/>
      </c>
      <c r="L21" s="46" t="str">
        <f>IF($B21="","",COUNTIFS(SOL·LICITUD!$H$5:$H$504,$B21,SOL·LICITUD!$U$5:$U$504,"Alt"))</f>
        <v/>
      </c>
      <c r="M21" s="47" t="str">
        <f>IF($B21="","",SUMIFS(SOL·LICITUD!$P$5:$P$504,SOL·LICITUD!$H$5:$H$504,$B21,SOL·LICITUD!$U$5:$U$504,"Alt"))</f>
        <v/>
      </c>
    </row>
    <row r="22" spans="2:13" x14ac:dyDescent="0.25">
      <c r="B22" s="38" t="str">
        <f>IF(OR(SOL·LICITUD!$H$8="",COUNTIF(SOL·LICITUD!$H$5:$H$504,SOL·LICITUD!$H$8)&lt;&gt;COUNTIF(SOL·LICITUD!$H$5:'SOL·LICITUD'!$H$8,SOL·LICITUD!$H$8)),"",SOL·LICITUD!$H$8)</f>
        <v/>
      </c>
      <c r="C22" s="38" t="str">
        <f>IF($B22="","",INDEX(SOL·LICITUD!$G$5:$G$504,MATCH($B22,SOL·LICITUD!$H$5:$H$504,0)))</f>
        <v/>
      </c>
      <c r="D22" s="38" t="str">
        <f>IF($B22="","",COUNTIF(SOL·LICITUD!$H$5:$H$504,$B22))</f>
        <v/>
      </c>
      <c r="E22" s="39" t="str">
        <f>IF($B22="","",SUMIF(SOL·LICITUD!$H$5:$H$504,$B22,SOL·LICITUD!$P$5:$P$504))</f>
        <v/>
      </c>
      <c r="F22" s="40" t="str">
        <f>IF($B22="","",COUNTIFS(SOL·LICITUD!$H$5:$H$504,$B22,SOL·LICITUD!$U$5:$U$504,"B1"))</f>
        <v/>
      </c>
      <c r="G22" s="41" t="str">
        <f>IF($B22="","",SUMIFS(SOL·LICITUD!$P$5:$P$504,SOL·LICITUD!$H$5:$H$504,$B22,SOL·LICITUD!$U$5:$U$504,"B1"))</f>
        <v/>
      </c>
      <c r="H22" s="42" t="str">
        <f>IF($B22="","",COUNTIFS(SOL·LICITUD!$H$5:$H$504,$B22,SOL·LICITUD!$U$5:$U$504,"B2"))</f>
        <v/>
      </c>
      <c r="I22" s="43" t="str">
        <f>IF($B22="","",SUMIFS(SOL·LICITUD!$P$5:$P$504,SOL·LICITUD!$H$5:$H$504,$B22,SOL·LICITUD!$U$5:$U$504,"B2"))</f>
        <v/>
      </c>
      <c r="J22" s="44" t="str">
        <f>IF($B22="","",COUNTIFS(SOL·LICITUD!$H$5:$H$504,$B22,SOL·LICITUD!$U$5:$U$504,"Mitjà"))</f>
        <v/>
      </c>
      <c r="K22" s="45" t="str">
        <f>IF($B22="","",SUMIFS(SOL·LICITUD!$P$5:$P$504,SOL·LICITUD!$H$5:$H$504,$B22,SOL·LICITUD!$U$5:$U$504,"Mitjà"))</f>
        <v/>
      </c>
      <c r="L22" s="46" t="str">
        <f>IF($B22="","",COUNTIFS(SOL·LICITUD!$H$5:$H$504,$B22,SOL·LICITUD!$U$5:$U$504,"Alt"))</f>
        <v/>
      </c>
      <c r="M22" s="47" t="str">
        <f>IF($B22="","",SUMIFS(SOL·LICITUD!$P$5:$P$504,SOL·LICITUD!$H$5:$H$504,$B22,SOL·LICITUD!$U$5:$U$504,"Alt"))</f>
        <v/>
      </c>
    </row>
    <row r="23" spans="2:13" x14ac:dyDescent="0.25">
      <c r="B23" s="38" t="str">
        <f>IF(OR(SOL·LICITUD!$H$9="",COUNTIF(SOL·LICITUD!$H$5:$H$504,SOL·LICITUD!$H$9)&lt;&gt;COUNTIF(SOL·LICITUD!$H$5:'SOL·LICITUD'!$H$9,SOL·LICITUD!$H$9)),"",SOL·LICITUD!$H$9)</f>
        <v/>
      </c>
      <c r="C23" s="38" t="str">
        <f>IF($B23="","",INDEX(SOL·LICITUD!$G$5:$G$504,MATCH($B23,SOL·LICITUD!$H$5:$H$504,0)))</f>
        <v/>
      </c>
      <c r="D23" s="38" t="str">
        <f>IF($B23="","",COUNTIF(SOL·LICITUD!$H$5:$H$504,$B23))</f>
        <v/>
      </c>
      <c r="E23" s="39" t="str">
        <f>IF($B23="","",SUMIF(SOL·LICITUD!$H$5:$H$504,$B23,SOL·LICITUD!$P$5:$P$504))</f>
        <v/>
      </c>
      <c r="F23" s="40" t="str">
        <f>IF($B23="","",COUNTIFS(SOL·LICITUD!$H$5:$H$504,$B23,SOL·LICITUD!$U$5:$U$504,"B1"))</f>
        <v/>
      </c>
      <c r="G23" s="41" t="str">
        <f>IF($B23="","",SUMIFS(SOL·LICITUD!$P$5:$P$504,SOL·LICITUD!$H$5:$H$504,$B23,SOL·LICITUD!$U$5:$U$504,"B1"))</f>
        <v/>
      </c>
      <c r="H23" s="42" t="str">
        <f>IF($B23="","",COUNTIFS(SOL·LICITUD!$H$5:$H$504,$B23,SOL·LICITUD!$U$5:$U$504,"B2"))</f>
        <v/>
      </c>
      <c r="I23" s="43" t="str">
        <f>IF($B23="","",SUMIFS(SOL·LICITUD!$P$5:$P$504,SOL·LICITUD!$H$5:$H$504,$B23,SOL·LICITUD!$U$5:$U$504,"B2"))</f>
        <v/>
      </c>
      <c r="J23" s="44" t="str">
        <f>IF($B23="","",COUNTIFS(SOL·LICITUD!$H$5:$H$504,$B23,SOL·LICITUD!$U$5:$U$504,"Mitjà"))</f>
        <v/>
      </c>
      <c r="K23" s="45" t="str">
        <f>IF($B23="","",SUMIFS(SOL·LICITUD!$P$5:$P$504,SOL·LICITUD!$H$5:$H$504,$B23,SOL·LICITUD!$U$5:$U$504,"Mitjà"))</f>
        <v/>
      </c>
      <c r="L23" s="46" t="str">
        <f>IF($B23="","",COUNTIFS(SOL·LICITUD!$H$5:$H$504,$B23,SOL·LICITUD!$U$5:$U$504,"Alt"))</f>
        <v/>
      </c>
      <c r="M23" s="47" t="str">
        <f>IF($B23="","",SUMIFS(SOL·LICITUD!$P$5:$P$504,SOL·LICITUD!$H$5:$H$504,$B23,SOL·LICITUD!$U$5:$U$504,"Alt"))</f>
        <v/>
      </c>
    </row>
    <row r="24" spans="2:13" x14ac:dyDescent="0.25">
      <c r="B24" s="38" t="str">
        <f>IF(OR(SOL·LICITUD!$H$10="",COUNTIF(SOL·LICITUD!$H$5:$H$504,SOL·LICITUD!$H$10)&lt;&gt;COUNTIF(SOL·LICITUD!$H$5:'SOL·LICITUD'!$H$10,SOL·LICITUD!$H$10)),"",SOL·LICITUD!$H$10)</f>
        <v/>
      </c>
      <c r="C24" s="38" t="str">
        <f>IF($B24="","",INDEX(SOL·LICITUD!$G$5:$G$504,MATCH($B24,SOL·LICITUD!$H$5:$H$504,0)))</f>
        <v/>
      </c>
      <c r="D24" s="38" t="str">
        <f>IF($B24="","",COUNTIF(SOL·LICITUD!$H$5:$H$504,$B24))</f>
        <v/>
      </c>
      <c r="E24" s="39" t="str">
        <f>IF($B24="","",SUMIF(SOL·LICITUD!$H$5:$H$504,$B24,SOL·LICITUD!$P$5:$P$504))</f>
        <v/>
      </c>
      <c r="F24" s="40" t="str">
        <f>IF($B24="","",COUNTIFS(SOL·LICITUD!$H$5:$H$504,$B24,SOL·LICITUD!$U$5:$U$504,"B1"))</f>
        <v/>
      </c>
      <c r="G24" s="41" t="str">
        <f>IF($B24="","",SUMIFS(SOL·LICITUD!$P$5:$P$504,SOL·LICITUD!$H$5:$H$504,$B24,SOL·LICITUD!$U$5:$U$504,"B1"))</f>
        <v/>
      </c>
      <c r="H24" s="42" t="str">
        <f>IF($B24="","",COUNTIFS(SOL·LICITUD!$H$5:$H$504,$B24,SOL·LICITUD!$U$5:$U$504,"B2"))</f>
        <v/>
      </c>
      <c r="I24" s="43" t="str">
        <f>IF($B24="","",SUMIFS(SOL·LICITUD!$P$5:$P$504,SOL·LICITUD!$H$5:$H$504,$B24,SOL·LICITUD!$U$5:$U$504,"B2"))</f>
        <v/>
      </c>
      <c r="J24" s="44" t="str">
        <f>IF($B24="","",COUNTIFS(SOL·LICITUD!$H$5:$H$504,$B24,SOL·LICITUD!$U$5:$U$504,"Mitjà"))</f>
        <v/>
      </c>
      <c r="K24" s="45" t="str">
        <f>IF($B24="","",SUMIFS(SOL·LICITUD!$P$5:$P$504,SOL·LICITUD!$H$5:$H$504,$B24,SOL·LICITUD!$U$5:$U$504,"Mitjà"))</f>
        <v/>
      </c>
      <c r="L24" s="46" t="str">
        <f>IF($B24="","",COUNTIFS(SOL·LICITUD!$H$5:$H$504,$B24,SOL·LICITUD!$U$5:$U$504,"Alt"))</f>
        <v/>
      </c>
      <c r="M24" s="47" t="str">
        <f>IF($B24="","",SUMIFS(SOL·LICITUD!$P$5:$P$504,SOL·LICITUD!$H$5:$H$504,$B24,SOL·LICITUD!$U$5:$U$504,"Alt"))</f>
        <v/>
      </c>
    </row>
    <row r="25" spans="2:13" x14ac:dyDescent="0.25">
      <c r="B25" s="38" t="str">
        <f>IF(OR(SOL·LICITUD!$H$11="",COUNTIF(SOL·LICITUD!$H$5:$H$504,SOL·LICITUD!$H$11)&lt;&gt;COUNTIF(SOL·LICITUD!$H$5:'SOL·LICITUD'!$H$11,SOL·LICITUD!$H$11)),"",SOL·LICITUD!$H$11)</f>
        <v/>
      </c>
      <c r="C25" s="38" t="str">
        <f>IF($B25="","",INDEX(SOL·LICITUD!$G$5:$G$504,MATCH($B25,SOL·LICITUD!$H$5:$H$504,0)))</f>
        <v/>
      </c>
      <c r="D25" s="38" t="str">
        <f>IF($B25="","",COUNTIF(SOL·LICITUD!$H$5:$H$504,$B25))</f>
        <v/>
      </c>
      <c r="E25" s="39" t="str">
        <f>IF($B25="","",SUMIF(SOL·LICITUD!$H$5:$H$504,$B25,SOL·LICITUD!$P$5:$P$504))</f>
        <v/>
      </c>
      <c r="F25" s="40" t="str">
        <f>IF($B25="","",COUNTIFS(SOL·LICITUD!$H$5:$H$504,$B25,SOL·LICITUD!$U$5:$U$504,"B1"))</f>
        <v/>
      </c>
      <c r="G25" s="41" t="str">
        <f>IF($B25="","",SUMIFS(SOL·LICITUD!$P$5:$P$504,SOL·LICITUD!$H$5:$H$504,$B25,SOL·LICITUD!$U$5:$U$504,"B1"))</f>
        <v/>
      </c>
      <c r="H25" s="42" t="str">
        <f>IF($B25="","",COUNTIFS(SOL·LICITUD!$H$5:$H$504,$B25,SOL·LICITUD!$U$5:$U$504,"B2"))</f>
        <v/>
      </c>
      <c r="I25" s="43" t="str">
        <f>IF($B25="","",SUMIFS(SOL·LICITUD!$P$5:$P$504,SOL·LICITUD!$H$5:$H$504,$B25,SOL·LICITUD!$U$5:$U$504,"B2"))</f>
        <v/>
      </c>
      <c r="J25" s="44" t="str">
        <f>IF($B25="","",COUNTIFS(SOL·LICITUD!$H$5:$H$504,$B25,SOL·LICITUD!$U$5:$U$504,"Mitjà"))</f>
        <v/>
      </c>
      <c r="K25" s="45" t="str">
        <f>IF($B25="","",SUMIFS(SOL·LICITUD!$P$5:$P$504,SOL·LICITUD!$H$5:$H$504,$B25,SOL·LICITUD!$U$5:$U$504,"Mitjà"))</f>
        <v/>
      </c>
      <c r="L25" s="46" t="str">
        <f>IF($B25="","",COUNTIFS(SOL·LICITUD!$H$5:$H$504,$B25,SOL·LICITUD!$U$5:$U$504,"Alt"))</f>
        <v/>
      </c>
      <c r="M25" s="47" t="str">
        <f>IF($B25="","",SUMIFS(SOL·LICITUD!$P$5:$P$504,SOL·LICITUD!$H$5:$H$504,$B25,SOL·LICITUD!$U$5:$U$504,"Alt"))</f>
        <v/>
      </c>
    </row>
    <row r="26" spans="2:13" x14ac:dyDescent="0.25">
      <c r="B26" s="38" t="str">
        <f>IF(OR(SOL·LICITUD!$H$12="",COUNTIF(SOL·LICITUD!$H$5:$H$504,SOL·LICITUD!$H$12)&lt;&gt;COUNTIF(SOL·LICITUD!$H$5:'SOL·LICITUD'!$H$12,SOL·LICITUD!$H$12)),"",SOL·LICITUD!$H$12)</f>
        <v/>
      </c>
      <c r="C26" s="38" t="str">
        <f>IF($B26="","",INDEX(SOL·LICITUD!$G$5:$G$504,MATCH($B26,SOL·LICITUD!$H$5:$H$504,0)))</f>
        <v/>
      </c>
      <c r="D26" s="38" t="str">
        <f>IF($B26="","",COUNTIF(SOL·LICITUD!$H$5:$H$504,$B26))</f>
        <v/>
      </c>
      <c r="E26" s="39" t="str">
        <f>IF($B26="","",SUMIF(SOL·LICITUD!$H$5:$H$504,$B26,SOL·LICITUD!$P$5:$P$504))</f>
        <v/>
      </c>
      <c r="F26" s="40" t="str">
        <f>IF($B26="","",COUNTIFS(SOL·LICITUD!$H$5:$H$504,$B26,SOL·LICITUD!$U$5:$U$504,"B1"))</f>
        <v/>
      </c>
      <c r="G26" s="41" t="str">
        <f>IF($B26="","",SUMIFS(SOL·LICITUD!$P$5:$P$504,SOL·LICITUD!$H$5:$H$504,$B26,SOL·LICITUD!$U$5:$U$504,"B1"))</f>
        <v/>
      </c>
      <c r="H26" s="42" t="str">
        <f>IF($B26="","",COUNTIFS(SOL·LICITUD!$H$5:$H$504,$B26,SOL·LICITUD!$U$5:$U$504,"B2"))</f>
        <v/>
      </c>
      <c r="I26" s="43" t="str">
        <f>IF($B26="","",SUMIFS(SOL·LICITUD!$P$5:$P$504,SOL·LICITUD!$H$5:$H$504,$B26,SOL·LICITUD!$U$5:$U$504,"B2"))</f>
        <v/>
      </c>
      <c r="J26" s="44" t="str">
        <f>IF($B26="","",COUNTIFS(SOL·LICITUD!$H$5:$H$504,$B26,SOL·LICITUD!$U$5:$U$504,"Mitjà"))</f>
        <v/>
      </c>
      <c r="K26" s="45" t="str">
        <f>IF($B26="","",SUMIFS(SOL·LICITUD!$P$5:$P$504,SOL·LICITUD!$H$5:$H$504,$B26,SOL·LICITUD!$U$5:$U$504,"Mitjà"))</f>
        <v/>
      </c>
      <c r="L26" s="46" t="str">
        <f>IF($B26="","",COUNTIFS(SOL·LICITUD!$H$5:$H$504,$B26,SOL·LICITUD!$U$5:$U$504,"Alt"))</f>
        <v/>
      </c>
      <c r="M26" s="47" t="str">
        <f>IF($B26="","",SUMIFS(SOL·LICITUD!$P$5:$P$504,SOL·LICITUD!$H$5:$H$504,$B26,SOL·LICITUD!$U$5:$U$504,"Alt"))</f>
        <v/>
      </c>
    </row>
    <row r="27" spans="2:13" x14ac:dyDescent="0.25">
      <c r="B27" s="38" t="str">
        <f>IF(OR(SOL·LICITUD!$H$13="",COUNTIF(SOL·LICITUD!$H$5:$H$504,SOL·LICITUD!$H$13)&lt;&gt;COUNTIF(SOL·LICITUD!$H$5:'SOL·LICITUD'!$H$13,SOL·LICITUD!$H$13)),"",SOL·LICITUD!$H$13)</f>
        <v/>
      </c>
      <c r="C27" s="38" t="str">
        <f>IF($B27="","",INDEX(SOL·LICITUD!$G$5:$G$504,MATCH($B27,SOL·LICITUD!$H$5:$H$504,0)))</f>
        <v/>
      </c>
      <c r="D27" s="38" t="str">
        <f>IF($B27="","",COUNTIF(SOL·LICITUD!$H$5:$H$504,$B27))</f>
        <v/>
      </c>
      <c r="E27" s="39" t="str">
        <f>IF($B27="","",SUMIF(SOL·LICITUD!$H$5:$H$504,$B27,SOL·LICITUD!$P$5:$P$504))</f>
        <v/>
      </c>
      <c r="F27" s="40" t="str">
        <f>IF($B27="","",COUNTIFS(SOL·LICITUD!$H$5:$H$504,$B27,SOL·LICITUD!$U$5:$U$504,"B1"))</f>
        <v/>
      </c>
      <c r="G27" s="41" t="str">
        <f>IF($B27="","",SUMIFS(SOL·LICITUD!$P$5:$P$504,SOL·LICITUD!$H$5:$H$504,$B27,SOL·LICITUD!$U$5:$U$504,"B1"))</f>
        <v/>
      </c>
      <c r="H27" s="42" t="str">
        <f>IF($B27="","",COUNTIFS(SOL·LICITUD!$H$5:$H$504,$B27,SOL·LICITUD!$U$5:$U$504,"B2"))</f>
        <v/>
      </c>
      <c r="I27" s="43" t="str">
        <f>IF($B27="","",SUMIFS(SOL·LICITUD!$P$5:$P$504,SOL·LICITUD!$H$5:$H$504,$B27,SOL·LICITUD!$U$5:$U$504,"B2"))</f>
        <v/>
      </c>
      <c r="J27" s="44" t="str">
        <f>IF($B27="","",COUNTIFS(SOL·LICITUD!$H$5:$H$504,$B27,SOL·LICITUD!$U$5:$U$504,"Mitjà"))</f>
        <v/>
      </c>
      <c r="K27" s="45" t="str">
        <f>IF($B27="","",SUMIFS(SOL·LICITUD!$P$5:$P$504,SOL·LICITUD!$H$5:$H$504,$B27,SOL·LICITUD!$U$5:$U$504,"Mitjà"))</f>
        <v/>
      </c>
      <c r="L27" s="46" t="str">
        <f>IF($B27="","",COUNTIFS(SOL·LICITUD!$H$5:$H$504,$B27,SOL·LICITUD!$U$5:$U$504,"Alt"))</f>
        <v/>
      </c>
      <c r="M27" s="47" t="str">
        <f>IF($B27="","",SUMIFS(SOL·LICITUD!$P$5:$P$504,SOL·LICITUD!$H$5:$H$504,$B27,SOL·LICITUD!$U$5:$U$504,"Alt"))</f>
        <v/>
      </c>
    </row>
    <row r="28" spans="2:13" x14ac:dyDescent="0.25">
      <c r="B28" s="38" t="str">
        <f>IF(OR(SOL·LICITUD!$H$14="",COUNTIF(SOL·LICITUD!$H$5:$H$504,SOL·LICITUD!$H$14)&lt;&gt;COUNTIF(SOL·LICITUD!$H$5:'SOL·LICITUD'!$H$14,SOL·LICITUD!$H$14)),"",SOL·LICITUD!$H$14)</f>
        <v/>
      </c>
      <c r="C28" s="38" t="str">
        <f>IF($B28="","",INDEX(SOL·LICITUD!$G$5:$G$504,MATCH($B28,SOL·LICITUD!$H$5:$H$504,0)))</f>
        <v/>
      </c>
      <c r="D28" s="38" t="str">
        <f>IF($B28="","",COUNTIF(SOL·LICITUD!$H$5:$H$504,$B28))</f>
        <v/>
      </c>
      <c r="E28" s="39" t="str">
        <f>IF($B28="","",SUMIF(SOL·LICITUD!$H$5:$H$504,$B28,SOL·LICITUD!$P$5:$P$504))</f>
        <v/>
      </c>
      <c r="F28" s="40" t="str">
        <f>IF($B28="","",COUNTIFS(SOL·LICITUD!$H$5:$H$504,$B28,SOL·LICITUD!$U$5:$U$504,"B1"))</f>
        <v/>
      </c>
      <c r="G28" s="41" t="str">
        <f>IF($B28="","",SUMIFS(SOL·LICITUD!$P$5:$P$504,SOL·LICITUD!$H$5:$H$504,$B28,SOL·LICITUD!$U$5:$U$504,"B1"))</f>
        <v/>
      </c>
      <c r="H28" s="42" t="str">
        <f>IF($B28="","",COUNTIFS(SOL·LICITUD!$H$5:$H$504,$B28,SOL·LICITUD!$U$5:$U$504,"B2"))</f>
        <v/>
      </c>
      <c r="I28" s="43" t="str">
        <f>IF($B28="","",SUMIFS(SOL·LICITUD!$P$5:$P$504,SOL·LICITUD!$H$5:$H$504,$B28,SOL·LICITUD!$U$5:$U$504,"B2"))</f>
        <v/>
      </c>
      <c r="J28" s="44" t="str">
        <f>IF($B28="","",COUNTIFS(SOL·LICITUD!$H$5:$H$504,$B28,SOL·LICITUD!$U$5:$U$504,"Mitjà"))</f>
        <v/>
      </c>
      <c r="K28" s="45" t="str">
        <f>IF($B28="","",SUMIFS(SOL·LICITUD!$P$5:$P$504,SOL·LICITUD!$H$5:$H$504,$B28,SOL·LICITUD!$U$5:$U$504,"Mitjà"))</f>
        <v/>
      </c>
      <c r="L28" s="46" t="str">
        <f>IF($B28="","",COUNTIFS(SOL·LICITUD!$H$5:$H$504,$B28,SOL·LICITUD!$U$5:$U$504,"Alt"))</f>
        <v/>
      </c>
      <c r="M28" s="47" t="str">
        <f>IF($B28="","",SUMIFS(SOL·LICITUD!$P$5:$P$504,SOL·LICITUD!$H$5:$H$504,$B28,SOL·LICITUD!$U$5:$U$504,"Alt"))</f>
        <v/>
      </c>
    </row>
    <row r="29" spans="2:13" x14ac:dyDescent="0.25">
      <c r="B29" s="38" t="str">
        <f>IF(OR(SOL·LICITUD!$H$15="",COUNTIF(SOL·LICITUD!$H$5:$H$504,SOL·LICITUD!$H$15)&lt;&gt;COUNTIF(SOL·LICITUD!$H$5:'SOL·LICITUD'!$H$15,SOL·LICITUD!$H$15)),"",SOL·LICITUD!$H$15)</f>
        <v/>
      </c>
      <c r="C29" s="38" t="str">
        <f>IF($B29="","",INDEX(SOL·LICITUD!$G$5:$G$504,MATCH($B29,SOL·LICITUD!$H$5:$H$504,0)))</f>
        <v/>
      </c>
      <c r="D29" s="38" t="str">
        <f>IF($B29="","",COUNTIF(SOL·LICITUD!$H$5:$H$504,$B29))</f>
        <v/>
      </c>
      <c r="E29" s="39" t="str">
        <f>IF($B29="","",SUMIF(SOL·LICITUD!$H$5:$H$504,$B29,SOL·LICITUD!$P$5:$P$504))</f>
        <v/>
      </c>
      <c r="F29" s="40" t="str">
        <f>IF($B29="","",COUNTIFS(SOL·LICITUD!$H$5:$H$504,$B29,SOL·LICITUD!$U$5:$U$504,"B1"))</f>
        <v/>
      </c>
      <c r="G29" s="41" t="str">
        <f>IF($B29="","",SUMIFS(SOL·LICITUD!$P$5:$P$504,SOL·LICITUD!$H$5:$H$504,$B29,SOL·LICITUD!$U$5:$U$504,"B1"))</f>
        <v/>
      </c>
      <c r="H29" s="42" t="str">
        <f>IF($B29="","",COUNTIFS(SOL·LICITUD!$H$5:$H$504,$B29,SOL·LICITUD!$U$5:$U$504,"B2"))</f>
        <v/>
      </c>
      <c r="I29" s="43" t="str">
        <f>IF($B29="","",SUMIFS(SOL·LICITUD!$P$5:$P$504,SOL·LICITUD!$H$5:$H$504,$B29,SOL·LICITUD!$U$5:$U$504,"B2"))</f>
        <v/>
      </c>
      <c r="J29" s="44" t="str">
        <f>IF($B29="","",COUNTIFS(SOL·LICITUD!$H$5:$H$504,$B29,SOL·LICITUD!$U$5:$U$504,"Mitjà"))</f>
        <v/>
      </c>
      <c r="K29" s="45" t="str">
        <f>IF($B29="","",SUMIFS(SOL·LICITUD!$P$5:$P$504,SOL·LICITUD!$H$5:$H$504,$B29,SOL·LICITUD!$U$5:$U$504,"Mitjà"))</f>
        <v/>
      </c>
      <c r="L29" s="46" t="str">
        <f>IF($B29="","",COUNTIFS(SOL·LICITUD!$H$5:$H$504,$B29,SOL·LICITUD!$U$5:$U$504,"Alt"))</f>
        <v/>
      </c>
      <c r="M29" s="47" t="str">
        <f>IF($B29="","",SUMIFS(SOL·LICITUD!$P$5:$P$504,SOL·LICITUD!$H$5:$H$504,$B29,SOL·LICITUD!$U$5:$U$504,"Alt"))</f>
        <v/>
      </c>
    </row>
    <row r="30" spans="2:13" x14ac:dyDescent="0.25">
      <c r="B30" s="38" t="str">
        <f>IF(OR(SOL·LICITUD!$H$16="",COUNTIF(SOL·LICITUD!$H$5:$H$504,SOL·LICITUD!$H$16)&lt;&gt;COUNTIF(SOL·LICITUD!$H$5:'SOL·LICITUD'!$H$16,SOL·LICITUD!$H$16)),"",SOL·LICITUD!$H$16)</f>
        <v/>
      </c>
      <c r="C30" s="38" t="str">
        <f>IF($B30="","",INDEX(SOL·LICITUD!$G$5:$G$504,MATCH($B30,SOL·LICITUD!$H$5:$H$504,0)))</f>
        <v/>
      </c>
      <c r="D30" s="38" t="str">
        <f>IF($B30="","",COUNTIF(SOL·LICITUD!$H$5:$H$504,$B30))</f>
        <v/>
      </c>
      <c r="E30" s="39" t="str">
        <f>IF($B30="","",SUMIF(SOL·LICITUD!$H$5:$H$504,$B30,SOL·LICITUD!$P$5:$P$504))</f>
        <v/>
      </c>
      <c r="F30" s="40" t="str">
        <f>IF($B30="","",COUNTIFS(SOL·LICITUD!$H$5:$H$504,$B30,SOL·LICITUD!$U$5:$U$504,"B1"))</f>
        <v/>
      </c>
      <c r="G30" s="41" t="str">
        <f>IF($B30="","",SUMIFS(SOL·LICITUD!$P$5:$P$504,SOL·LICITUD!$H$5:$H$504,$B30,SOL·LICITUD!$U$5:$U$504,"B1"))</f>
        <v/>
      </c>
      <c r="H30" s="42" t="str">
        <f>IF($B30="","",COUNTIFS(SOL·LICITUD!$H$5:$H$504,$B30,SOL·LICITUD!$U$5:$U$504,"B2"))</f>
        <v/>
      </c>
      <c r="I30" s="43" t="str">
        <f>IF($B30="","",SUMIFS(SOL·LICITUD!$P$5:$P$504,SOL·LICITUD!$H$5:$H$504,$B30,SOL·LICITUD!$U$5:$U$504,"B2"))</f>
        <v/>
      </c>
      <c r="J30" s="44" t="str">
        <f>IF($B30="","",COUNTIFS(SOL·LICITUD!$H$5:$H$504,$B30,SOL·LICITUD!$U$5:$U$504,"Mitjà"))</f>
        <v/>
      </c>
      <c r="K30" s="45" t="str">
        <f>IF($B30="","",SUMIFS(SOL·LICITUD!$P$5:$P$504,SOL·LICITUD!$H$5:$H$504,$B30,SOL·LICITUD!$U$5:$U$504,"Mitjà"))</f>
        <v/>
      </c>
      <c r="L30" s="46" t="str">
        <f>IF($B30="","",COUNTIFS(SOL·LICITUD!$H$5:$H$504,$B30,SOL·LICITUD!$U$5:$U$504,"Alt"))</f>
        <v/>
      </c>
      <c r="M30" s="47" t="str">
        <f>IF($B30="","",SUMIFS(SOL·LICITUD!$P$5:$P$504,SOL·LICITUD!$H$5:$H$504,$B30,SOL·LICITUD!$U$5:$U$504,"Alt"))</f>
        <v/>
      </c>
    </row>
    <row r="31" spans="2:13" x14ac:dyDescent="0.25">
      <c r="B31" s="38" t="str">
        <f>IF(OR(SOL·LICITUD!$H$17="",COUNTIF(SOL·LICITUD!$H$5:$H$504,SOL·LICITUD!$H$17)&lt;&gt;COUNTIF(SOL·LICITUD!$H$5:'SOL·LICITUD'!$H$17,SOL·LICITUD!$H$17)),"",SOL·LICITUD!$H$17)</f>
        <v/>
      </c>
      <c r="C31" s="38" t="str">
        <f>IF($B31="","",INDEX(SOL·LICITUD!$G$5:$G$504,MATCH($B31,SOL·LICITUD!$H$5:$H$504,0)))</f>
        <v/>
      </c>
      <c r="D31" s="38" t="str">
        <f>IF($B31="","",COUNTIF(SOL·LICITUD!$H$5:$H$504,$B31))</f>
        <v/>
      </c>
      <c r="E31" s="39" t="str">
        <f>IF($B31="","",SUMIF(SOL·LICITUD!$H$5:$H$504,$B31,SOL·LICITUD!$P$5:$P$504))</f>
        <v/>
      </c>
      <c r="F31" s="40" t="str">
        <f>IF($B31="","",COUNTIFS(SOL·LICITUD!$H$5:$H$504,$B31,SOL·LICITUD!$U$5:$U$504,"B1"))</f>
        <v/>
      </c>
      <c r="G31" s="41" t="str">
        <f>IF($B31="","",SUMIFS(SOL·LICITUD!$P$5:$P$504,SOL·LICITUD!$H$5:$H$504,$B31,SOL·LICITUD!$U$5:$U$504,"B1"))</f>
        <v/>
      </c>
      <c r="H31" s="42" t="str">
        <f>IF($B31="","",COUNTIFS(SOL·LICITUD!$H$5:$H$504,$B31,SOL·LICITUD!$U$5:$U$504,"B2"))</f>
        <v/>
      </c>
      <c r="I31" s="43" t="str">
        <f>IF($B31="","",SUMIFS(SOL·LICITUD!$P$5:$P$504,SOL·LICITUD!$H$5:$H$504,$B31,SOL·LICITUD!$U$5:$U$504,"B2"))</f>
        <v/>
      </c>
      <c r="J31" s="44" t="str">
        <f>IF($B31="","",COUNTIFS(SOL·LICITUD!$H$5:$H$504,$B31,SOL·LICITUD!$U$5:$U$504,"Mitjà"))</f>
        <v/>
      </c>
      <c r="K31" s="45" t="str">
        <f>IF($B31="","",SUMIFS(SOL·LICITUD!$P$5:$P$504,SOL·LICITUD!$H$5:$H$504,$B31,SOL·LICITUD!$U$5:$U$504,"Mitjà"))</f>
        <v/>
      </c>
      <c r="L31" s="46" t="str">
        <f>IF($B31="","",COUNTIFS(SOL·LICITUD!$H$5:$H$504,$B31,SOL·LICITUD!$U$5:$U$504,"Alt"))</f>
        <v/>
      </c>
      <c r="M31" s="47" t="str">
        <f>IF($B31="","",SUMIFS(SOL·LICITUD!$P$5:$P$504,SOL·LICITUD!$H$5:$H$504,$B31,SOL·LICITUD!$U$5:$U$504,"Alt"))</f>
        <v/>
      </c>
    </row>
    <row r="32" spans="2:13" x14ac:dyDescent="0.25">
      <c r="B32" s="38" t="str">
        <f>IF(OR(SOL·LICITUD!$H$18="",COUNTIF(SOL·LICITUD!$H$5:$H$504,SOL·LICITUD!$H$18)&lt;&gt;COUNTIF(SOL·LICITUD!$H$5:'SOL·LICITUD'!$H$18,SOL·LICITUD!$H$18)),"",SOL·LICITUD!$H$18)</f>
        <v/>
      </c>
      <c r="C32" s="38" t="str">
        <f>IF($B32="","",INDEX(SOL·LICITUD!$G$5:$G$504,MATCH($B32,SOL·LICITUD!$H$5:$H$504,0)))</f>
        <v/>
      </c>
      <c r="D32" s="38" t="str">
        <f>IF($B32="","",COUNTIF(SOL·LICITUD!$H$5:$H$504,$B32))</f>
        <v/>
      </c>
      <c r="E32" s="39" t="str">
        <f>IF($B32="","",SUMIF(SOL·LICITUD!$H$5:$H$504,$B32,SOL·LICITUD!$P$5:$P$504))</f>
        <v/>
      </c>
      <c r="F32" s="40" t="str">
        <f>IF($B32="","",COUNTIFS(SOL·LICITUD!$H$5:$H$504,$B32,SOL·LICITUD!$U$5:$U$504,"B1"))</f>
        <v/>
      </c>
      <c r="G32" s="41" t="str">
        <f>IF($B32="","",SUMIFS(SOL·LICITUD!$P$5:$P$504,SOL·LICITUD!$H$5:$H$504,$B32,SOL·LICITUD!$U$5:$U$504,"B1"))</f>
        <v/>
      </c>
      <c r="H32" s="42" t="str">
        <f>IF($B32="","",COUNTIFS(SOL·LICITUD!$H$5:$H$504,$B32,SOL·LICITUD!$U$5:$U$504,"B2"))</f>
        <v/>
      </c>
      <c r="I32" s="43" t="str">
        <f>IF($B32="","",SUMIFS(SOL·LICITUD!$P$5:$P$504,SOL·LICITUD!$H$5:$H$504,$B32,SOL·LICITUD!$U$5:$U$504,"B2"))</f>
        <v/>
      </c>
      <c r="J32" s="44" t="str">
        <f>IF($B32="","",COUNTIFS(SOL·LICITUD!$H$5:$H$504,$B32,SOL·LICITUD!$U$5:$U$504,"Mitjà"))</f>
        <v/>
      </c>
      <c r="K32" s="45" t="str">
        <f>IF($B32="","",SUMIFS(SOL·LICITUD!$P$5:$P$504,SOL·LICITUD!$H$5:$H$504,$B32,SOL·LICITUD!$U$5:$U$504,"Mitjà"))</f>
        <v/>
      </c>
      <c r="L32" s="46" t="str">
        <f>IF($B32="","",COUNTIFS(SOL·LICITUD!$H$5:$H$504,$B32,SOL·LICITUD!$U$5:$U$504,"Alt"))</f>
        <v/>
      </c>
      <c r="M32" s="47" t="str">
        <f>IF($B32="","",SUMIFS(SOL·LICITUD!$P$5:$P$504,SOL·LICITUD!$H$5:$H$504,$B32,SOL·LICITUD!$U$5:$U$504,"Alt"))</f>
        <v/>
      </c>
    </row>
    <row r="33" spans="2:13" x14ac:dyDescent="0.25">
      <c r="B33" s="38" t="str">
        <f>IF(OR(SOL·LICITUD!$H$19="",COUNTIF(SOL·LICITUD!$H$5:$H$504,SOL·LICITUD!$H$19)&lt;&gt;COUNTIF(SOL·LICITUD!$H$5:'SOL·LICITUD'!$H$19,SOL·LICITUD!$H$19)),"",SOL·LICITUD!$H$19)</f>
        <v/>
      </c>
      <c r="C33" s="38" t="str">
        <f>IF($B33="","",INDEX(SOL·LICITUD!$G$5:$G$504,MATCH($B33,SOL·LICITUD!$H$5:$H$504,0)))</f>
        <v/>
      </c>
      <c r="D33" s="38" t="str">
        <f>IF($B33="","",COUNTIF(SOL·LICITUD!$H$5:$H$504,$B33))</f>
        <v/>
      </c>
      <c r="E33" s="39" t="str">
        <f>IF($B33="","",SUMIF(SOL·LICITUD!$H$5:$H$504,$B33,SOL·LICITUD!$P$5:$P$504))</f>
        <v/>
      </c>
      <c r="F33" s="40" t="str">
        <f>IF($B33="","",COUNTIFS(SOL·LICITUD!$H$5:$H$504,$B33,SOL·LICITUD!$U$5:$U$504,"B1"))</f>
        <v/>
      </c>
      <c r="G33" s="41" t="str">
        <f>IF($B33="","",SUMIFS(SOL·LICITUD!$P$5:$P$504,SOL·LICITUD!$H$5:$H$504,$B33,SOL·LICITUD!$U$5:$U$504,"B1"))</f>
        <v/>
      </c>
      <c r="H33" s="42" t="str">
        <f>IF($B33="","",COUNTIFS(SOL·LICITUD!$H$5:$H$504,$B33,SOL·LICITUD!$U$5:$U$504,"B2"))</f>
        <v/>
      </c>
      <c r="I33" s="43" t="str">
        <f>IF($B33="","",SUMIFS(SOL·LICITUD!$P$5:$P$504,SOL·LICITUD!$H$5:$H$504,$B33,SOL·LICITUD!$U$5:$U$504,"B2"))</f>
        <v/>
      </c>
      <c r="J33" s="44" t="str">
        <f>IF($B33="","",COUNTIFS(SOL·LICITUD!$H$5:$H$504,$B33,SOL·LICITUD!$U$5:$U$504,"Mitjà"))</f>
        <v/>
      </c>
      <c r="K33" s="45" t="str">
        <f>IF($B33="","",SUMIFS(SOL·LICITUD!$P$5:$P$504,SOL·LICITUD!$H$5:$H$504,$B33,SOL·LICITUD!$U$5:$U$504,"Mitjà"))</f>
        <v/>
      </c>
      <c r="L33" s="46" t="str">
        <f>IF($B33="","",COUNTIFS(SOL·LICITUD!$H$5:$H$504,$B33,SOL·LICITUD!$U$5:$U$504,"Alt"))</f>
        <v/>
      </c>
      <c r="M33" s="47" t="str">
        <f>IF($B33="","",SUMIFS(SOL·LICITUD!$P$5:$P$504,SOL·LICITUD!$H$5:$H$504,$B33,SOL·LICITUD!$U$5:$U$504,"Alt"))</f>
        <v/>
      </c>
    </row>
    <row r="34" spans="2:13" x14ac:dyDescent="0.25">
      <c r="B34" s="38" t="str">
        <f>IF(OR(SOL·LICITUD!$H$20="",COUNTIF(SOL·LICITUD!$H$5:$H$504,SOL·LICITUD!$H$20)&lt;&gt;COUNTIF(SOL·LICITUD!$H$5:'SOL·LICITUD'!$H$20,SOL·LICITUD!$H$20)),"",SOL·LICITUD!$H$20)</f>
        <v/>
      </c>
      <c r="C34" s="38" t="str">
        <f>IF($B34="","",INDEX(SOL·LICITUD!$G$5:$G$504,MATCH($B34,SOL·LICITUD!$H$5:$H$504,0)))</f>
        <v/>
      </c>
      <c r="D34" s="38" t="str">
        <f>IF($B34="","",COUNTIF(SOL·LICITUD!$H$5:$H$504,$B34))</f>
        <v/>
      </c>
      <c r="E34" s="39" t="str">
        <f>IF($B34="","",SUMIF(SOL·LICITUD!$H$5:$H$504,$B34,SOL·LICITUD!$P$5:$P$504))</f>
        <v/>
      </c>
      <c r="F34" s="40" t="str">
        <f>IF($B34="","",COUNTIFS(SOL·LICITUD!$H$5:$H$504,$B34,SOL·LICITUD!$U$5:$U$504,"B1"))</f>
        <v/>
      </c>
      <c r="G34" s="41" t="str">
        <f>IF($B34="","",SUMIFS(SOL·LICITUD!$P$5:$P$504,SOL·LICITUD!$H$5:$H$504,$B34,SOL·LICITUD!$U$5:$U$504,"B1"))</f>
        <v/>
      </c>
      <c r="H34" s="42" t="str">
        <f>IF($B34="","",COUNTIFS(SOL·LICITUD!$H$5:$H$504,$B34,SOL·LICITUD!$U$5:$U$504,"B2"))</f>
        <v/>
      </c>
      <c r="I34" s="43" t="str">
        <f>IF($B34="","",SUMIFS(SOL·LICITUD!$P$5:$P$504,SOL·LICITUD!$H$5:$H$504,$B34,SOL·LICITUD!$U$5:$U$504,"B2"))</f>
        <v/>
      </c>
      <c r="J34" s="44" t="str">
        <f>IF($B34="","",COUNTIFS(SOL·LICITUD!$H$5:$H$504,$B34,SOL·LICITUD!$U$5:$U$504,"Mitjà"))</f>
        <v/>
      </c>
      <c r="K34" s="45" t="str">
        <f>IF($B34="","",SUMIFS(SOL·LICITUD!$P$5:$P$504,SOL·LICITUD!$H$5:$H$504,$B34,SOL·LICITUD!$U$5:$U$504,"Mitjà"))</f>
        <v/>
      </c>
      <c r="L34" s="46" t="str">
        <f>IF($B34="","",COUNTIFS(SOL·LICITUD!$H$5:$H$504,$B34,SOL·LICITUD!$U$5:$U$504,"Alt"))</f>
        <v/>
      </c>
      <c r="M34" s="47" t="str">
        <f>IF($B34="","",SUMIFS(SOL·LICITUD!$P$5:$P$504,SOL·LICITUD!$H$5:$H$504,$B34,SOL·LICITUD!$U$5:$U$504,"Alt"))</f>
        <v/>
      </c>
    </row>
    <row r="35" spans="2:13" x14ac:dyDescent="0.25">
      <c r="B35" s="38" t="str">
        <f>IF(OR(SOL·LICITUD!$H$21="",COUNTIF(SOL·LICITUD!$H$5:$H$504,SOL·LICITUD!$H$21)&lt;&gt;COUNTIF(SOL·LICITUD!$H$5:'SOL·LICITUD'!$H$21,SOL·LICITUD!$H$21)),"",SOL·LICITUD!$H$21)</f>
        <v/>
      </c>
      <c r="C35" s="38" t="str">
        <f>IF($B35="","",INDEX(SOL·LICITUD!$G$5:$G$504,MATCH($B35,SOL·LICITUD!$H$5:$H$504,0)))</f>
        <v/>
      </c>
      <c r="D35" s="38" t="str">
        <f>IF($B35="","",COUNTIF(SOL·LICITUD!$H$5:$H$504,$B35))</f>
        <v/>
      </c>
      <c r="E35" s="39" t="str">
        <f>IF($B35="","",SUMIF(SOL·LICITUD!$H$5:$H$504,$B35,SOL·LICITUD!$P$5:$P$504))</f>
        <v/>
      </c>
      <c r="F35" s="40" t="str">
        <f>IF($B35="","",COUNTIFS(SOL·LICITUD!$H$5:$H$504,$B35,SOL·LICITUD!$U$5:$U$504,"B1"))</f>
        <v/>
      </c>
      <c r="G35" s="41" t="str">
        <f>IF($B35="","",SUMIFS(SOL·LICITUD!$P$5:$P$504,SOL·LICITUD!$H$5:$H$504,$B35,SOL·LICITUD!$U$5:$U$504,"B1"))</f>
        <v/>
      </c>
      <c r="H35" s="42" t="str">
        <f>IF($B35="","",COUNTIFS(SOL·LICITUD!$H$5:$H$504,$B35,SOL·LICITUD!$U$5:$U$504,"B2"))</f>
        <v/>
      </c>
      <c r="I35" s="43" t="str">
        <f>IF($B35="","",SUMIFS(SOL·LICITUD!$P$5:$P$504,SOL·LICITUD!$H$5:$H$504,$B35,SOL·LICITUD!$U$5:$U$504,"B2"))</f>
        <v/>
      </c>
      <c r="J35" s="44" t="str">
        <f>IF($B35="","",COUNTIFS(SOL·LICITUD!$H$5:$H$504,$B35,SOL·LICITUD!$U$5:$U$504,"Mitjà"))</f>
        <v/>
      </c>
      <c r="K35" s="45" t="str">
        <f>IF($B35="","",SUMIFS(SOL·LICITUD!$P$5:$P$504,SOL·LICITUD!$H$5:$H$504,$B35,SOL·LICITUD!$U$5:$U$504,"Mitjà"))</f>
        <v/>
      </c>
      <c r="L35" s="46" t="str">
        <f>IF($B35="","",COUNTIFS(SOL·LICITUD!$H$5:$H$504,$B35,SOL·LICITUD!$U$5:$U$504,"Alt"))</f>
        <v/>
      </c>
      <c r="M35" s="47" t="str">
        <f>IF($B35="","",SUMIFS(SOL·LICITUD!$P$5:$P$504,SOL·LICITUD!$H$5:$H$504,$B35,SOL·LICITUD!$U$5:$U$504,"Alt"))</f>
        <v/>
      </c>
    </row>
    <row r="36" spans="2:13" x14ac:dyDescent="0.25">
      <c r="B36" s="38" t="str">
        <f>IF(OR(SOL·LICITUD!$H$22="",COUNTIF(SOL·LICITUD!$H$5:$H$504,SOL·LICITUD!$H$22)&lt;&gt;COUNTIF(SOL·LICITUD!$H$5:'SOL·LICITUD'!$H$22,SOL·LICITUD!$H$22)),"",SOL·LICITUD!$H$22)</f>
        <v/>
      </c>
      <c r="C36" s="38" t="str">
        <f>IF($B36="","",INDEX(SOL·LICITUD!$G$5:$G$504,MATCH($B36,SOL·LICITUD!$H$5:$H$504,0)))</f>
        <v/>
      </c>
      <c r="D36" s="38" t="str">
        <f>IF($B36="","",COUNTIF(SOL·LICITUD!$H$5:$H$504,$B36))</f>
        <v/>
      </c>
      <c r="E36" s="39" t="str">
        <f>IF($B36="","",SUMIF(SOL·LICITUD!$H$5:$H$504,$B36,SOL·LICITUD!$P$5:$P$504))</f>
        <v/>
      </c>
      <c r="F36" s="40" t="str">
        <f>IF($B36="","",COUNTIFS(SOL·LICITUD!$H$5:$H$504,$B36,SOL·LICITUD!$U$5:$U$504,"B1"))</f>
        <v/>
      </c>
      <c r="G36" s="41" t="str">
        <f>IF($B36="","",SUMIFS(SOL·LICITUD!$P$5:$P$504,SOL·LICITUD!$H$5:$H$504,$B36,SOL·LICITUD!$U$5:$U$504,"B1"))</f>
        <v/>
      </c>
      <c r="H36" s="42" t="str">
        <f>IF($B36="","",COUNTIFS(SOL·LICITUD!$H$5:$H$504,$B36,SOL·LICITUD!$U$5:$U$504,"B2"))</f>
        <v/>
      </c>
      <c r="I36" s="43" t="str">
        <f>IF($B36="","",SUMIFS(SOL·LICITUD!$P$5:$P$504,SOL·LICITUD!$H$5:$H$504,$B36,SOL·LICITUD!$U$5:$U$504,"B2"))</f>
        <v/>
      </c>
      <c r="J36" s="44" t="str">
        <f>IF($B36="","",COUNTIFS(SOL·LICITUD!$H$5:$H$504,$B36,SOL·LICITUD!$U$5:$U$504,"Mitjà"))</f>
        <v/>
      </c>
      <c r="K36" s="45" t="str">
        <f>IF($B36="","",SUMIFS(SOL·LICITUD!$P$5:$P$504,SOL·LICITUD!$H$5:$H$504,$B36,SOL·LICITUD!$U$5:$U$504,"Mitjà"))</f>
        <v/>
      </c>
      <c r="L36" s="46" t="str">
        <f>IF($B36="","",COUNTIFS(SOL·LICITUD!$H$5:$H$504,$B36,SOL·LICITUD!$U$5:$U$504,"Alt"))</f>
        <v/>
      </c>
      <c r="M36" s="47" t="str">
        <f>IF($B36="","",SUMIFS(SOL·LICITUD!$P$5:$P$504,SOL·LICITUD!$H$5:$H$504,$B36,SOL·LICITUD!$U$5:$U$504,"Alt"))</f>
        <v/>
      </c>
    </row>
    <row r="37" spans="2:13" x14ac:dyDescent="0.25">
      <c r="B37" s="38" t="str">
        <f>IF(OR(SOL·LICITUD!$H$23="",COUNTIF(SOL·LICITUD!$H$5:$H$504,SOL·LICITUD!$H$23)&lt;&gt;COUNTIF(SOL·LICITUD!$H$5:'SOL·LICITUD'!$H$23,SOL·LICITUD!$H$23)),"",SOL·LICITUD!$H$23)</f>
        <v/>
      </c>
      <c r="C37" s="38" t="str">
        <f>IF($B37="","",INDEX(SOL·LICITUD!$G$5:$G$504,MATCH($B37,SOL·LICITUD!$H$5:$H$504,0)))</f>
        <v/>
      </c>
      <c r="D37" s="38" t="str">
        <f>IF($B37="","",COUNTIF(SOL·LICITUD!$H$5:$H$504,$B37))</f>
        <v/>
      </c>
      <c r="E37" s="39" t="str">
        <f>IF($B37="","",SUMIF(SOL·LICITUD!$H$5:$H$504,$B37,SOL·LICITUD!$P$5:$P$504))</f>
        <v/>
      </c>
      <c r="F37" s="40" t="str">
        <f>IF($B37="","",COUNTIFS(SOL·LICITUD!$H$5:$H$504,$B37,SOL·LICITUD!$U$5:$U$504,"B1"))</f>
        <v/>
      </c>
      <c r="G37" s="41" t="str">
        <f>IF($B37="","",SUMIFS(SOL·LICITUD!$P$5:$P$504,SOL·LICITUD!$H$5:$H$504,$B37,SOL·LICITUD!$U$5:$U$504,"B1"))</f>
        <v/>
      </c>
      <c r="H37" s="42" t="str">
        <f>IF($B37="","",COUNTIFS(SOL·LICITUD!$H$5:$H$504,$B37,SOL·LICITUD!$U$5:$U$504,"B2"))</f>
        <v/>
      </c>
      <c r="I37" s="43" t="str">
        <f>IF($B37="","",SUMIFS(SOL·LICITUD!$P$5:$P$504,SOL·LICITUD!$H$5:$H$504,$B37,SOL·LICITUD!$U$5:$U$504,"B2"))</f>
        <v/>
      </c>
      <c r="J37" s="44" t="str">
        <f>IF($B37="","",COUNTIFS(SOL·LICITUD!$H$5:$H$504,$B37,SOL·LICITUD!$U$5:$U$504,"Mitjà"))</f>
        <v/>
      </c>
      <c r="K37" s="45" t="str">
        <f>IF($B37="","",SUMIFS(SOL·LICITUD!$P$5:$P$504,SOL·LICITUD!$H$5:$H$504,$B37,SOL·LICITUD!$U$5:$U$504,"Mitjà"))</f>
        <v/>
      </c>
      <c r="L37" s="46" t="str">
        <f>IF($B37="","",COUNTIFS(SOL·LICITUD!$H$5:$H$504,$B37,SOL·LICITUD!$U$5:$U$504,"Alt"))</f>
        <v/>
      </c>
      <c r="M37" s="47" t="str">
        <f>IF($B37="","",SUMIFS(SOL·LICITUD!$P$5:$P$504,SOL·LICITUD!$H$5:$H$504,$B37,SOL·LICITUD!$U$5:$U$504,"Alt"))</f>
        <v/>
      </c>
    </row>
    <row r="38" spans="2:13" x14ac:dyDescent="0.25">
      <c r="B38" s="38" t="str">
        <f>IF(OR(SOL·LICITUD!$H$24="",COUNTIF(SOL·LICITUD!$H$5:$H$504,SOL·LICITUD!$H$24)&lt;&gt;COUNTIF(SOL·LICITUD!$H$5:'SOL·LICITUD'!$H$24,SOL·LICITUD!$H$24)),"",SOL·LICITUD!$H$24)</f>
        <v/>
      </c>
      <c r="C38" s="38" t="str">
        <f>IF($B38="","",INDEX(SOL·LICITUD!$G$5:$G$504,MATCH($B38,SOL·LICITUD!$H$5:$H$504,0)))</f>
        <v/>
      </c>
      <c r="D38" s="38" t="str">
        <f>IF($B38="","",COUNTIF(SOL·LICITUD!$H$5:$H$504,$B38))</f>
        <v/>
      </c>
      <c r="E38" s="39" t="str">
        <f>IF($B38="","",SUMIF(SOL·LICITUD!$H$5:$H$504,$B38,SOL·LICITUD!$P$5:$P$504))</f>
        <v/>
      </c>
      <c r="F38" s="40" t="str">
        <f>IF($B38="","",COUNTIFS(SOL·LICITUD!$H$5:$H$504,$B38,SOL·LICITUD!$U$5:$U$504,"B1"))</f>
        <v/>
      </c>
      <c r="G38" s="41" t="str">
        <f>IF($B38="","",SUMIFS(SOL·LICITUD!$P$5:$P$504,SOL·LICITUD!$H$5:$H$504,$B38,SOL·LICITUD!$U$5:$U$504,"B1"))</f>
        <v/>
      </c>
      <c r="H38" s="42" t="str">
        <f>IF($B38="","",COUNTIFS(SOL·LICITUD!$H$5:$H$504,$B38,SOL·LICITUD!$U$5:$U$504,"B2"))</f>
        <v/>
      </c>
      <c r="I38" s="43" t="str">
        <f>IF($B38="","",SUMIFS(SOL·LICITUD!$P$5:$P$504,SOL·LICITUD!$H$5:$H$504,$B38,SOL·LICITUD!$U$5:$U$504,"B2"))</f>
        <v/>
      </c>
      <c r="J38" s="44" t="str">
        <f>IF($B38="","",COUNTIFS(SOL·LICITUD!$H$5:$H$504,$B38,SOL·LICITUD!$U$5:$U$504,"Mitjà"))</f>
        <v/>
      </c>
      <c r="K38" s="45" t="str">
        <f>IF($B38="","",SUMIFS(SOL·LICITUD!$P$5:$P$504,SOL·LICITUD!$H$5:$H$504,$B38,SOL·LICITUD!$U$5:$U$504,"Mitjà"))</f>
        <v/>
      </c>
      <c r="L38" s="46" t="str">
        <f>IF($B38="","",COUNTIFS(SOL·LICITUD!$H$5:$H$504,$B38,SOL·LICITUD!$U$5:$U$504,"Alt"))</f>
        <v/>
      </c>
      <c r="M38" s="47" t="str">
        <f>IF($B38="","",SUMIFS(SOL·LICITUD!$P$5:$P$504,SOL·LICITUD!$H$5:$H$504,$B38,SOL·LICITUD!$U$5:$U$504,"Alt"))</f>
        <v/>
      </c>
    </row>
    <row r="39" spans="2:13" x14ac:dyDescent="0.25">
      <c r="B39" s="38" t="str">
        <f>IF(OR(SOL·LICITUD!$H$25="",COUNTIF(SOL·LICITUD!$H$5:$H$504,SOL·LICITUD!$H$25)&lt;&gt;COUNTIF(SOL·LICITUD!$H$5:'SOL·LICITUD'!$H$25,SOL·LICITUD!$H$25)),"",SOL·LICITUD!$H$25)</f>
        <v/>
      </c>
      <c r="C39" s="38" t="str">
        <f>IF($B39="","",INDEX(SOL·LICITUD!$G$5:$G$504,MATCH($B39,SOL·LICITUD!$H$5:$H$504,0)))</f>
        <v/>
      </c>
      <c r="D39" s="38" t="str">
        <f>IF($B39="","",COUNTIF(SOL·LICITUD!$H$5:$H$504,$B39))</f>
        <v/>
      </c>
      <c r="E39" s="39" t="str">
        <f>IF($B39="","",SUMIF(SOL·LICITUD!$H$5:$H$504,$B39,SOL·LICITUD!$P$5:$P$504))</f>
        <v/>
      </c>
      <c r="F39" s="40" t="str">
        <f>IF($B39="","",COUNTIFS(SOL·LICITUD!$H$5:$H$504,$B39,SOL·LICITUD!$U$5:$U$504,"B1"))</f>
        <v/>
      </c>
      <c r="G39" s="41" t="str">
        <f>IF($B39="","",SUMIFS(SOL·LICITUD!$P$5:$P$504,SOL·LICITUD!$H$5:$H$504,$B39,SOL·LICITUD!$U$5:$U$504,"B1"))</f>
        <v/>
      </c>
      <c r="H39" s="42" t="str">
        <f>IF($B39="","",COUNTIFS(SOL·LICITUD!$H$5:$H$504,$B39,SOL·LICITUD!$U$5:$U$504,"B2"))</f>
        <v/>
      </c>
      <c r="I39" s="43" t="str">
        <f>IF($B39="","",SUMIFS(SOL·LICITUD!$P$5:$P$504,SOL·LICITUD!$H$5:$H$504,$B39,SOL·LICITUD!$U$5:$U$504,"B2"))</f>
        <v/>
      </c>
      <c r="J39" s="44" t="str">
        <f>IF($B39="","",COUNTIFS(SOL·LICITUD!$H$5:$H$504,$B39,SOL·LICITUD!$U$5:$U$504,"Mitjà"))</f>
        <v/>
      </c>
      <c r="K39" s="45" t="str">
        <f>IF($B39="","",SUMIFS(SOL·LICITUD!$P$5:$P$504,SOL·LICITUD!$H$5:$H$504,$B39,SOL·LICITUD!$U$5:$U$504,"Mitjà"))</f>
        <v/>
      </c>
      <c r="L39" s="46" t="str">
        <f>IF($B39="","",COUNTIFS(SOL·LICITUD!$H$5:$H$504,$B39,SOL·LICITUD!$U$5:$U$504,"Alt"))</f>
        <v/>
      </c>
      <c r="M39" s="47" t="str">
        <f>IF($B39="","",SUMIFS(SOL·LICITUD!$P$5:$P$504,SOL·LICITUD!$H$5:$H$504,$B39,SOL·LICITUD!$U$5:$U$504,"Alt"))</f>
        <v/>
      </c>
    </row>
    <row r="40" spans="2:13" x14ac:dyDescent="0.25">
      <c r="B40" s="38" t="str">
        <f>IF(OR(SOL·LICITUD!$H$26="",COUNTIF(SOL·LICITUD!$H$5:$H$504,SOL·LICITUD!$H$26)&lt;&gt;COUNTIF(SOL·LICITUD!$H$5:'SOL·LICITUD'!$H$26,SOL·LICITUD!$H$26)),"",SOL·LICITUD!$H$26)</f>
        <v/>
      </c>
      <c r="C40" s="38" t="str">
        <f>IF($B40="","",INDEX(SOL·LICITUD!$G$5:$G$504,MATCH($B40,SOL·LICITUD!$H$5:$H$504,0)))</f>
        <v/>
      </c>
      <c r="D40" s="38" t="str">
        <f>IF($B40="","",COUNTIF(SOL·LICITUD!$H$5:$H$504,$B40))</f>
        <v/>
      </c>
      <c r="E40" s="39" t="str">
        <f>IF($B40="","",SUMIF(SOL·LICITUD!$H$5:$H$504,$B40,SOL·LICITUD!$P$5:$P$504))</f>
        <v/>
      </c>
      <c r="F40" s="40" t="str">
        <f>IF($B40="","",COUNTIFS(SOL·LICITUD!$H$5:$H$504,$B40,SOL·LICITUD!$U$5:$U$504,"B1"))</f>
        <v/>
      </c>
      <c r="G40" s="41" t="str">
        <f>IF($B40="","",SUMIFS(SOL·LICITUD!$P$5:$P$504,SOL·LICITUD!$H$5:$H$504,$B40,SOL·LICITUD!$U$5:$U$504,"B1"))</f>
        <v/>
      </c>
      <c r="H40" s="42" t="str">
        <f>IF($B40="","",COUNTIFS(SOL·LICITUD!$H$5:$H$504,$B40,SOL·LICITUD!$U$5:$U$504,"B2"))</f>
        <v/>
      </c>
      <c r="I40" s="43" t="str">
        <f>IF($B40="","",SUMIFS(SOL·LICITUD!$P$5:$P$504,SOL·LICITUD!$H$5:$H$504,$B40,SOL·LICITUD!$U$5:$U$504,"B2"))</f>
        <v/>
      </c>
      <c r="J40" s="44" t="str">
        <f>IF($B40="","",COUNTIFS(SOL·LICITUD!$H$5:$H$504,$B40,SOL·LICITUD!$U$5:$U$504,"Mitjà"))</f>
        <v/>
      </c>
      <c r="K40" s="45" t="str">
        <f>IF($B40="","",SUMIFS(SOL·LICITUD!$P$5:$P$504,SOL·LICITUD!$H$5:$H$504,$B40,SOL·LICITUD!$U$5:$U$504,"Mitjà"))</f>
        <v/>
      </c>
      <c r="L40" s="46" t="str">
        <f>IF($B40="","",COUNTIFS(SOL·LICITUD!$H$5:$H$504,$B40,SOL·LICITUD!$U$5:$U$504,"Alt"))</f>
        <v/>
      </c>
      <c r="M40" s="47" t="str">
        <f>IF($B40="","",SUMIFS(SOL·LICITUD!$P$5:$P$504,SOL·LICITUD!$H$5:$H$504,$B40,SOL·LICITUD!$U$5:$U$504,"Alt"))</f>
        <v/>
      </c>
    </row>
    <row r="41" spans="2:13" x14ac:dyDescent="0.25">
      <c r="B41" s="38" t="str">
        <f>IF(OR(SOL·LICITUD!$H$27="",COUNTIF(SOL·LICITUD!$H$5:$H$504,SOL·LICITUD!$H$27)&lt;&gt;COUNTIF(SOL·LICITUD!$H$5:'SOL·LICITUD'!$H$27,SOL·LICITUD!$H$27)),"",SOL·LICITUD!$H$27)</f>
        <v/>
      </c>
      <c r="C41" s="38" t="str">
        <f>IF($B41="","",INDEX(SOL·LICITUD!$G$5:$G$504,MATCH($B41,SOL·LICITUD!$H$5:$H$504,0)))</f>
        <v/>
      </c>
      <c r="D41" s="38" t="str">
        <f>IF($B41="","",COUNTIF(SOL·LICITUD!$H$5:$H$504,$B41))</f>
        <v/>
      </c>
      <c r="E41" s="39" t="str">
        <f>IF($B41="","",SUMIF(SOL·LICITUD!$H$5:$H$504,$B41,SOL·LICITUD!$P$5:$P$504))</f>
        <v/>
      </c>
      <c r="F41" s="40" t="str">
        <f>IF($B41="","",COUNTIFS(SOL·LICITUD!$H$5:$H$504,$B41,SOL·LICITUD!$U$5:$U$504,"B1"))</f>
        <v/>
      </c>
      <c r="G41" s="41" t="str">
        <f>IF($B41="","",SUMIFS(SOL·LICITUD!$P$5:$P$504,SOL·LICITUD!$H$5:$H$504,$B41,SOL·LICITUD!$U$5:$U$504,"B1"))</f>
        <v/>
      </c>
      <c r="H41" s="42" t="str">
        <f>IF($B41="","",COUNTIFS(SOL·LICITUD!$H$5:$H$504,$B41,SOL·LICITUD!$U$5:$U$504,"B2"))</f>
        <v/>
      </c>
      <c r="I41" s="43" t="str">
        <f>IF($B41="","",SUMIFS(SOL·LICITUD!$P$5:$P$504,SOL·LICITUD!$H$5:$H$504,$B41,SOL·LICITUD!$U$5:$U$504,"B2"))</f>
        <v/>
      </c>
      <c r="J41" s="44" t="str">
        <f>IF($B41="","",COUNTIFS(SOL·LICITUD!$H$5:$H$504,$B41,SOL·LICITUD!$U$5:$U$504,"Mitjà"))</f>
        <v/>
      </c>
      <c r="K41" s="45" t="str">
        <f>IF($B41="","",SUMIFS(SOL·LICITUD!$P$5:$P$504,SOL·LICITUD!$H$5:$H$504,$B41,SOL·LICITUD!$U$5:$U$504,"Mitjà"))</f>
        <v/>
      </c>
      <c r="L41" s="46" t="str">
        <f>IF($B41="","",COUNTIFS(SOL·LICITUD!$H$5:$H$504,$B41,SOL·LICITUD!$U$5:$U$504,"Alt"))</f>
        <v/>
      </c>
      <c r="M41" s="47" t="str">
        <f>IF($B41="","",SUMIFS(SOL·LICITUD!$P$5:$P$504,SOL·LICITUD!$H$5:$H$504,$B41,SOL·LICITUD!$U$5:$U$504,"Alt"))</f>
        <v/>
      </c>
    </row>
    <row r="42" spans="2:13" x14ac:dyDescent="0.25">
      <c r="B42" s="38" t="str">
        <f>IF(OR(SOL·LICITUD!$H$28="",COUNTIF(SOL·LICITUD!$H$5:$H$504,SOL·LICITUD!$H$28)&lt;&gt;COUNTIF(SOL·LICITUD!$H$5:'SOL·LICITUD'!$H$28,SOL·LICITUD!$H$28)),"",SOL·LICITUD!$H$28)</f>
        <v/>
      </c>
      <c r="C42" s="38" t="str">
        <f>IF($B42="","",INDEX(SOL·LICITUD!$G$5:$G$504,MATCH($B42,SOL·LICITUD!$H$5:$H$504,0)))</f>
        <v/>
      </c>
      <c r="D42" s="38" t="str">
        <f>IF($B42="","",COUNTIF(SOL·LICITUD!$H$5:$H$504,$B42))</f>
        <v/>
      </c>
      <c r="E42" s="39" t="str">
        <f>IF($B42="","",SUMIF(SOL·LICITUD!$H$5:$H$504,$B42,SOL·LICITUD!$P$5:$P$504))</f>
        <v/>
      </c>
      <c r="F42" s="40" t="str">
        <f>IF($B42="","",COUNTIFS(SOL·LICITUD!$H$5:$H$504,$B42,SOL·LICITUD!$U$5:$U$504,"B1"))</f>
        <v/>
      </c>
      <c r="G42" s="41" t="str">
        <f>IF($B42="","",SUMIFS(SOL·LICITUD!$P$5:$P$504,SOL·LICITUD!$H$5:$H$504,$B42,SOL·LICITUD!$U$5:$U$504,"B1"))</f>
        <v/>
      </c>
      <c r="H42" s="42" t="str">
        <f>IF($B42="","",COUNTIFS(SOL·LICITUD!$H$5:$H$504,$B42,SOL·LICITUD!$U$5:$U$504,"B2"))</f>
        <v/>
      </c>
      <c r="I42" s="43" t="str">
        <f>IF($B42="","",SUMIFS(SOL·LICITUD!$P$5:$P$504,SOL·LICITUD!$H$5:$H$504,$B42,SOL·LICITUD!$U$5:$U$504,"B2"))</f>
        <v/>
      </c>
      <c r="J42" s="44" t="str">
        <f>IF($B42="","",COUNTIFS(SOL·LICITUD!$H$5:$H$504,$B42,SOL·LICITUD!$U$5:$U$504,"Mitjà"))</f>
        <v/>
      </c>
      <c r="K42" s="45" t="str">
        <f>IF($B42="","",SUMIFS(SOL·LICITUD!$P$5:$P$504,SOL·LICITUD!$H$5:$H$504,$B42,SOL·LICITUD!$U$5:$U$504,"Mitjà"))</f>
        <v/>
      </c>
      <c r="L42" s="46" t="str">
        <f>IF($B42="","",COUNTIFS(SOL·LICITUD!$H$5:$H$504,$B42,SOL·LICITUD!$U$5:$U$504,"Alt"))</f>
        <v/>
      </c>
      <c r="M42" s="47" t="str">
        <f>IF($B42="","",SUMIFS(SOL·LICITUD!$P$5:$P$504,SOL·LICITUD!$H$5:$H$504,$B42,SOL·LICITUD!$U$5:$U$504,"Alt"))</f>
        <v/>
      </c>
    </row>
    <row r="43" spans="2:13" x14ac:dyDescent="0.25">
      <c r="B43" s="38" t="str">
        <f>IF(OR(SOL·LICITUD!$H$29="",COUNTIF(SOL·LICITUD!$H$5:$H$504,SOL·LICITUD!$H$29)&lt;&gt;COUNTIF(SOL·LICITUD!$H$5:'SOL·LICITUD'!$H$29,SOL·LICITUD!$H$29)),"",SOL·LICITUD!$H$29)</f>
        <v/>
      </c>
      <c r="C43" s="38" t="str">
        <f>IF($B43="","",INDEX(SOL·LICITUD!$G$5:$G$504,MATCH($B43,SOL·LICITUD!$H$5:$H$504,0)))</f>
        <v/>
      </c>
      <c r="D43" s="38" t="str">
        <f>IF($B43="","",COUNTIF(SOL·LICITUD!$H$5:$H$504,$B43))</f>
        <v/>
      </c>
      <c r="E43" s="39" t="str">
        <f>IF($B43="","",SUMIF(SOL·LICITUD!$H$5:$H$504,$B43,SOL·LICITUD!$P$5:$P$504))</f>
        <v/>
      </c>
      <c r="F43" s="40" t="str">
        <f>IF($B43="","",COUNTIFS(SOL·LICITUD!$H$5:$H$504,$B43,SOL·LICITUD!$U$5:$U$504,"B1"))</f>
        <v/>
      </c>
      <c r="G43" s="41" t="str">
        <f>IF($B43="","",SUMIFS(SOL·LICITUD!$P$5:$P$504,SOL·LICITUD!$H$5:$H$504,$B43,SOL·LICITUD!$U$5:$U$504,"B1"))</f>
        <v/>
      </c>
      <c r="H43" s="42" t="str">
        <f>IF($B43="","",COUNTIFS(SOL·LICITUD!$H$5:$H$504,$B43,SOL·LICITUD!$U$5:$U$504,"B2"))</f>
        <v/>
      </c>
      <c r="I43" s="43" t="str">
        <f>IF($B43="","",SUMIFS(SOL·LICITUD!$P$5:$P$504,SOL·LICITUD!$H$5:$H$504,$B43,SOL·LICITUD!$U$5:$U$504,"B2"))</f>
        <v/>
      </c>
      <c r="J43" s="44" t="str">
        <f>IF($B43="","",COUNTIFS(SOL·LICITUD!$H$5:$H$504,$B43,SOL·LICITUD!$U$5:$U$504,"Mitjà"))</f>
        <v/>
      </c>
      <c r="K43" s="45" t="str">
        <f>IF($B43="","",SUMIFS(SOL·LICITUD!$P$5:$P$504,SOL·LICITUD!$H$5:$H$504,$B43,SOL·LICITUD!$U$5:$U$504,"Mitjà"))</f>
        <v/>
      </c>
      <c r="L43" s="46" t="str">
        <f>IF($B43="","",COUNTIFS(SOL·LICITUD!$H$5:$H$504,$B43,SOL·LICITUD!$U$5:$U$504,"Alt"))</f>
        <v/>
      </c>
      <c r="M43" s="47" t="str">
        <f>IF($B43="","",SUMIFS(SOL·LICITUD!$P$5:$P$504,SOL·LICITUD!$H$5:$H$504,$B43,SOL·LICITUD!$U$5:$U$504,"Alt"))</f>
        <v/>
      </c>
    </row>
    <row r="44" spans="2:13" x14ac:dyDescent="0.25">
      <c r="B44" s="38" t="str">
        <f>IF(OR(SOL·LICITUD!$H$30="",COUNTIF(SOL·LICITUD!$H$5:$H$504,SOL·LICITUD!$H$30)&lt;&gt;COUNTIF(SOL·LICITUD!$H$5:'SOL·LICITUD'!$H$30,SOL·LICITUD!$H$30)),"",SOL·LICITUD!$H$30)</f>
        <v/>
      </c>
      <c r="C44" s="38" t="str">
        <f>IF($B44="","",INDEX(SOL·LICITUD!$G$5:$G$504,MATCH($B44,SOL·LICITUD!$H$5:$H$504,0)))</f>
        <v/>
      </c>
      <c r="D44" s="38" t="str">
        <f>IF($B44="","",COUNTIF(SOL·LICITUD!$H$5:$H$504,$B44))</f>
        <v/>
      </c>
      <c r="E44" s="39" t="str">
        <f>IF($B44="","",SUMIF(SOL·LICITUD!$H$5:$H$504,$B44,SOL·LICITUD!$P$5:$P$504))</f>
        <v/>
      </c>
      <c r="F44" s="40" t="str">
        <f>IF($B44="","",COUNTIFS(SOL·LICITUD!$H$5:$H$504,$B44,SOL·LICITUD!$U$5:$U$504,"B1"))</f>
        <v/>
      </c>
      <c r="G44" s="41" t="str">
        <f>IF($B44="","",SUMIFS(SOL·LICITUD!$P$5:$P$504,SOL·LICITUD!$H$5:$H$504,$B44,SOL·LICITUD!$U$5:$U$504,"B1"))</f>
        <v/>
      </c>
      <c r="H44" s="42" t="str">
        <f>IF($B44="","",COUNTIFS(SOL·LICITUD!$H$5:$H$504,$B44,SOL·LICITUD!$U$5:$U$504,"B2"))</f>
        <v/>
      </c>
      <c r="I44" s="43" t="str">
        <f>IF($B44="","",SUMIFS(SOL·LICITUD!$P$5:$P$504,SOL·LICITUD!$H$5:$H$504,$B44,SOL·LICITUD!$U$5:$U$504,"B2"))</f>
        <v/>
      </c>
      <c r="J44" s="44" t="str">
        <f>IF($B44="","",COUNTIFS(SOL·LICITUD!$H$5:$H$504,$B44,SOL·LICITUD!$U$5:$U$504,"Mitjà"))</f>
        <v/>
      </c>
      <c r="K44" s="45" t="str">
        <f>IF($B44="","",SUMIFS(SOL·LICITUD!$P$5:$P$504,SOL·LICITUD!$H$5:$H$504,$B44,SOL·LICITUD!$U$5:$U$504,"Mitjà"))</f>
        <v/>
      </c>
      <c r="L44" s="46" t="str">
        <f>IF($B44="","",COUNTIFS(SOL·LICITUD!$H$5:$H$504,$B44,SOL·LICITUD!$U$5:$U$504,"Alt"))</f>
        <v/>
      </c>
      <c r="M44" s="47" t="str">
        <f>IF($B44="","",SUMIFS(SOL·LICITUD!$P$5:$P$504,SOL·LICITUD!$H$5:$H$504,$B44,SOL·LICITUD!$U$5:$U$504,"Alt"))</f>
        <v/>
      </c>
    </row>
    <row r="45" spans="2:13" x14ac:dyDescent="0.25">
      <c r="B45" s="38" t="str">
        <f>IF(OR(SOL·LICITUD!$H$31="",COUNTIF(SOL·LICITUD!$H$5:$H$504,SOL·LICITUD!$H$31)&lt;&gt;COUNTIF(SOL·LICITUD!$H$5:'SOL·LICITUD'!$H$31,SOL·LICITUD!$H$31)),"",SOL·LICITUD!$H$31)</f>
        <v/>
      </c>
      <c r="C45" s="38" t="str">
        <f>IF($B45="","",INDEX(SOL·LICITUD!$G$5:$G$504,MATCH($B45,SOL·LICITUD!$H$5:$H$504,0)))</f>
        <v/>
      </c>
      <c r="D45" s="38" t="str">
        <f>IF($B45="","",COUNTIF(SOL·LICITUD!$H$5:$H$504,$B45))</f>
        <v/>
      </c>
      <c r="E45" s="39" t="str">
        <f>IF($B45="","",SUMIF(SOL·LICITUD!$H$5:$H$504,$B45,SOL·LICITUD!$P$5:$P$504))</f>
        <v/>
      </c>
      <c r="F45" s="40" t="str">
        <f>IF($B45="","",COUNTIFS(SOL·LICITUD!$H$5:$H$504,$B45,SOL·LICITUD!$U$5:$U$504,"B1"))</f>
        <v/>
      </c>
      <c r="G45" s="41" t="str">
        <f>IF($B45="","",SUMIFS(SOL·LICITUD!$P$5:$P$504,SOL·LICITUD!$H$5:$H$504,$B45,SOL·LICITUD!$U$5:$U$504,"B1"))</f>
        <v/>
      </c>
      <c r="H45" s="42" t="str">
        <f>IF($B45="","",COUNTIFS(SOL·LICITUD!$H$5:$H$504,$B45,SOL·LICITUD!$U$5:$U$504,"B2"))</f>
        <v/>
      </c>
      <c r="I45" s="43" t="str">
        <f>IF($B45="","",SUMIFS(SOL·LICITUD!$P$5:$P$504,SOL·LICITUD!$H$5:$H$504,$B45,SOL·LICITUD!$U$5:$U$504,"B2"))</f>
        <v/>
      </c>
      <c r="J45" s="44" t="str">
        <f>IF($B45="","",COUNTIFS(SOL·LICITUD!$H$5:$H$504,$B45,SOL·LICITUD!$U$5:$U$504,"Mitjà"))</f>
        <v/>
      </c>
      <c r="K45" s="45" t="str">
        <f>IF($B45="","",SUMIFS(SOL·LICITUD!$P$5:$P$504,SOL·LICITUD!$H$5:$H$504,$B45,SOL·LICITUD!$U$5:$U$504,"Mitjà"))</f>
        <v/>
      </c>
      <c r="L45" s="46" t="str">
        <f>IF($B45="","",COUNTIFS(SOL·LICITUD!$H$5:$H$504,$B45,SOL·LICITUD!$U$5:$U$504,"Alt"))</f>
        <v/>
      </c>
      <c r="M45" s="47" t="str">
        <f>IF($B45="","",SUMIFS(SOL·LICITUD!$P$5:$P$504,SOL·LICITUD!$H$5:$H$504,$B45,SOL·LICITUD!$U$5:$U$504,"Alt"))</f>
        <v/>
      </c>
    </row>
    <row r="46" spans="2:13" x14ac:dyDescent="0.25">
      <c r="B46" s="38" t="str">
        <f>IF(OR(SOL·LICITUD!$H$32="",COUNTIF(SOL·LICITUD!$H$5:$H$504,SOL·LICITUD!$H$32)&lt;&gt;COUNTIF(SOL·LICITUD!$H$5:'SOL·LICITUD'!$H$32,SOL·LICITUD!$H$32)),"",SOL·LICITUD!$H$32)</f>
        <v/>
      </c>
      <c r="C46" s="38" t="str">
        <f>IF($B46="","",INDEX(SOL·LICITUD!$G$5:$G$504,MATCH($B46,SOL·LICITUD!$H$5:$H$504,0)))</f>
        <v/>
      </c>
      <c r="D46" s="38" t="str">
        <f>IF($B46="","",COUNTIF(SOL·LICITUD!$H$5:$H$504,$B46))</f>
        <v/>
      </c>
      <c r="E46" s="39" t="str">
        <f>IF($B46="","",SUMIF(SOL·LICITUD!$H$5:$H$504,$B46,SOL·LICITUD!$P$5:$P$504))</f>
        <v/>
      </c>
      <c r="F46" s="40" t="str">
        <f>IF($B46="","",COUNTIFS(SOL·LICITUD!$H$5:$H$504,$B46,SOL·LICITUD!$U$5:$U$504,"B1"))</f>
        <v/>
      </c>
      <c r="G46" s="41" t="str">
        <f>IF($B46="","",SUMIFS(SOL·LICITUD!$P$5:$P$504,SOL·LICITUD!$H$5:$H$504,$B46,SOL·LICITUD!$U$5:$U$504,"B1"))</f>
        <v/>
      </c>
      <c r="H46" s="42" t="str">
        <f>IF($B46="","",COUNTIFS(SOL·LICITUD!$H$5:$H$504,$B46,SOL·LICITUD!$U$5:$U$504,"B2"))</f>
        <v/>
      </c>
      <c r="I46" s="43" t="str">
        <f>IF($B46="","",SUMIFS(SOL·LICITUD!$P$5:$P$504,SOL·LICITUD!$H$5:$H$504,$B46,SOL·LICITUD!$U$5:$U$504,"B2"))</f>
        <v/>
      </c>
      <c r="J46" s="44" t="str">
        <f>IF($B46="","",COUNTIFS(SOL·LICITUD!$H$5:$H$504,$B46,SOL·LICITUD!$U$5:$U$504,"Mitjà"))</f>
        <v/>
      </c>
      <c r="K46" s="45" t="str">
        <f>IF($B46="","",SUMIFS(SOL·LICITUD!$P$5:$P$504,SOL·LICITUD!$H$5:$H$504,$B46,SOL·LICITUD!$U$5:$U$504,"Mitjà"))</f>
        <v/>
      </c>
      <c r="L46" s="46" t="str">
        <f>IF($B46="","",COUNTIFS(SOL·LICITUD!$H$5:$H$504,$B46,SOL·LICITUD!$U$5:$U$504,"Alt"))</f>
        <v/>
      </c>
      <c r="M46" s="47" t="str">
        <f>IF($B46="","",SUMIFS(SOL·LICITUD!$P$5:$P$504,SOL·LICITUD!$H$5:$H$504,$B46,SOL·LICITUD!$U$5:$U$504,"Alt"))</f>
        <v/>
      </c>
    </row>
    <row r="47" spans="2:13" x14ac:dyDescent="0.25">
      <c r="B47" s="38" t="str">
        <f>IF(OR(SOL·LICITUD!$H$33="",COUNTIF(SOL·LICITUD!$H$5:$H$504,SOL·LICITUD!$H$33)&lt;&gt;COUNTIF(SOL·LICITUD!$H$5:'SOL·LICITUD'!$H$33,SOL·LICITUD!$H$33)),"",SOL·LICITUD!$H$33)</f>
        <v/>
      </c>
      <c r="C47" s="38" t="str">
        <f>IF($B47="","",INDEX(SOL·LICITUD!$G$5:$G$504,MATCH($B47,SOL·LICITUD!$H$5:$H$504,0)))</f>
        <v/>
      </c>
      <c r="D47" s="38" t="str">
        <f>IF($B47="","",COUNTIF(SOL·LICITUD!$H$5:$H$504,$B47))</f>
        <v/>
      </c>
      <c r="E47" s="39" t="str">
        <f>IF($B47="","",SUMIF(SOL·LICITUD!$H$5:$H$504,$B47,SOL·LICITUD!$P$5:$P$504))</f>
        <v/>
      </c>
      <c r="F47" s="40" t="str">
        <f>IF($B47="","",COUNTIFS(SOL·LICITUD!$H$5:$H$504,$B47,SOL·LICITUD!$U$5:$U$504,"B1"))</f>
        <v/>
      </c>
      <c r="G47" s="41" t="str">
        <f>IF($B47="","",SUMIFS(SOL·LICITUD!$P$5:$P$504,SOL·LICITUD!$H$5:$H$504,$B47,SOL·LICITUD!$U$5:$U$504,"B1"))</f>
        <v/>
      </c>
      <c r="H47" s="42" t="str">
        <f>IF($B47="","",COUNTIFS(SOL·LICITUD!$H$5:$H$504,$B47,SOL·LICITUD!$U$5:$U$504,"B2"))</f>
        <v/>
      </c>
      <c r="I47" s="43" t="str">
        <f>IF($B47="","",SUMIFS(SOL·LICITUD!$P$5:$P$504,SOL·LICITUD!$H$5:$H$504,$B47,SOL·LICITUD!$U$5:$U$504,"B2"))</f>
        <v/>
      </c>
      <c r="J47" s="44" t="str">
        <f>IF($B47="","",COUNTIFS(SOL·LICITUD!$H$5:$H$504,$B47,SOL·LICITUD!$U$5:$U$504,"Mitjà"))</f>
        <v/>
      </c>
      <c r="K47" s="45" t="str">
        <f>IF($B47="","",SUMIFS(SOL·LICITUD!$P$5:$P$504,SOL·LICITUD!$H$5:$H$504,$B47,SOL·LICITUD!$U$5:$U$504,"Mitjà"))</f>
        <v/>
      </c>
      <c r="L47" s="46" t="str">
        <f>IF($B47="","",COUNTIFS(SOL·LICITUD!$H$5:$H$504,$B47,SOL·LICITUD!$U$5:$U$504,"Alt"))</f>
        <v/>
      </c>
      <c r="M47" s="47" t="str">
        <f>IF($B47="","",SUMIFS(SOL·LICITUD!$P$5:$P$504,SOL·LICITUD!$H$5:$H$504,$B47,SOL·LICITUD!$U$5:$U$504,"Alt"))</f>
        <v/>
      </c>
    </row>
    <row r="48" spans="2:13" x14ac:dyDescent="0.25">
      <c r="B48" s="38" t="str">
        <f>IF(OR(SOL·LICITUD!$H$34="",COUNTIF(SOL·LICITUD!$H$5:$H$504,SOL·LICITUD!$H$34)&lt;&gt;COUNTIF(SOL·LICITUD!$H$5:'SOL·LICITUD'!$H$34,SOL·LICITUD!$H$34)),"",SOL·LICITUD!$H$34)</f>
        <v/>
      </c>
      <c r="C48" s="38" t="str">
        <f>IF($B48="","",INDEX(SOL·LICITUD!$G$5:$G$504,MATCH($B48,SOL·LICITUD!$H$5:$H$504,0)))</f>
        <v/>
      </c>
      <c r="D48" s="38" t="str">
        <f>IF($B48="","",COUNTIF(SOL·LICITUD!$H$5:$H$504,$B48))</f>
        <v/>
      </c>
      <c r="E48" s="39" t="str">
        <f>IF($B48="","",SUMIF(SOL·LICITUD!$H$5:$H$504,$B48,SOL·LICITUD!$P$5:$P$504))</f>
        <v/>
      </c>
      <c r="F48" s="40" t="str">
        <f>IF($B48="","",COUNTIFS(SOL·LICITUD!$H$5:$H$504,$B48,SOL·LICITUD!$U$5:$U$504,"B1"))</f>
        <v/>
      </c>
      <c r="G48" s="41" t="str">
        <f>IF($B48="","",SUMIFS(SOL·LICITUD!$P$5:$P$504,SOL·LICITUD!$H$5:$H$504,$B48,SOL·LICITUD!$U$5:$U$504,"B1"))</f>
        <v/>
      </c>
      <c r="H48" s="42" t="str">
        <f>IF($B48="","",COUNTIFS(SOL·LICITUD!$H$5:$H$504,$B48,SOL·LICITUD!$U$5:$U$504,"B2"))</f>
        <v/>
      </c>
      <c r="I48" s="43" t="str">
        <f>IF($B48="","",SUMIFS(SOL·LICITUD!$P$5:$P$504,SOL·LICITUD!$H$5:$H$504,$B48,SOL·LICITUD!$U$5:$U$504,"B2"))</f>
        <v/>
      </c>
      <c r="J48" s="44" t="str">
        <f>IF($B48="","",COUNTIFS(SOL·LICITUD!$H$5:$H$504,$B48,SOL·LICITUD!$U$5:$U$504,"Mitjà"))</f>
        <v/>
      </c>
      <c r="K48" s="45" t="str">
        <f>IF($B48="","",SUMIFS(SOL·LICITUD!$P$5:$P$504,SOL·LICITUD!$H$5:$H$504,$B48,SOL·LICITUD!$U$5:$U$504,"Mitjà"))</f>
        <v/>
      </c>
      <c r="L48" s="46" t="str">
        <f>IF($B48="","",COUNTIFS(SOL·LICITUD!$H$5:$H$504,$B48,SOL·LICITUD!$U$5:$U$504,"Alt"))</f>
        <v/>
      </c>
      <c r="M48" s="47" t="str">
        <f>IF($B48="","",SUMIFS(SOL·LICITUD!$P$5:$P$504,SOL·LICITUD!$H$5:$H$504,$B48,SOL·LICITUD!$U$5:$U$504,"Alt"))</f>
        <v/>
      </c>
    </row>
    <row r="49" spans="2:13" x14ac:dyDescent="0.25">
      <c r="B49" s="38" t="str">
        <f>IF(OR(SOL·LICITUD!$H$35="",COUNTIF(SOL·LICITUD!$H$5:$H$504,SOL·LICITUD!$H$35)&lt;&gt;COUNTIF(SOL·LICITUD!$H$5:'SOL·LICITUD'!$H$35,SOL·LICITUD!$H$35)),"",SOL·LICITUD!$H$35)</f>
        <v/>
      </c>
      <c r="C49" s="38" t="str">
        <f>IF($B49="","",INDEX(SOL·LICITUD!$G$5:$G$504,MATCH($B49,SOL·LICITUD!$H$5:$H$504,0)))</f>
        <v/>
      </c>
      <c r="D49" s="38" t="str">
        <f>IF($B49="","",COUNTIF(SOL·LICITUD!$H$5:$H$504,$B49))</f>
        <v/>
      </c>
      <c r="E49" s="39" t="str">
        <f>IF($B49="","",SUMIF(SOL·LICITUD!$H$5:$H$504,$B49,SOL·LICITUD!$P$5:$P$504))</f>
        <v/>
      </c>
      <c r="F49" s="40" t="str">
        <f>IF($B49="","",COUNTIFS(SOL·LICITUD!$H$5:$H$504,$B49,SOL·LICITUD!$U$5:$U$504,"B1"))</f>
        <v/>
      </c>
      <c r="G49" s="41" t="str">
        <f>IF($B49="","",SUMIFS(SOL·LICITUD!$P$5:$P$504,SOL·LICITUD!$H$5:$H$504,$B49,SOL·LICITUD!$U$5:$U$504,"B1"))</f>
        <v/>
      </c>
      <c r="H49" s="42" t="str">
        <f>IF($B49="","",COUNTIFS(SOL·LICITUD!$H$5:$H$504,$B49,SOL·LICITUD!$U$5:$U$504,"B2"))</f>
        <v/>
      </c>
      <c r="I49" s="43" t="str">
        <f>IF($B49="","",SUMIFS(SOL·LICITUD!$P$5:$P$504,SOL·LICITUD!$H$5:$H$504,$B49,SOL·LICITUD!$U$5:$U$504,"B2"))</f>
        <v/>
      </c>
      <c r="J49" s="44" t="str">
        <f>IF($B49="","",COUNTIFS(SOL·LICITUD!$H$5:$H$504,$B49,SOL·LICITUD!$U$5:$U$504,"Mitjà"))</f>
        <v/>
      </c>
      <c r="K49" s="45" t="str">
        <f>IF($B49="","",SUMIFS(SOL·LICITUD!$P$5:$P$504,SOL·LICITUD!$H$5:$H$504,$B49,SOL·LICITUD!$U$5:$U$504,"Mitjà"))</f>
        <v/>
      </c>
      <c r="L49" s="46" t="str">
        <f>IF($B49="","",COUNTIFS(SOL·LICITUD!$H$5:$H$504,$B49,SOL·LICITUD!$U$5:$U$504,"Alt"))</f>
        <v/>
      </c>
      <c r="M49" s="47" t="str">
        <f>IF($B49="","",SUMIFS(SOL·LICITUD!$P$5:$P$504,SOL·LICITUD!$H$5:$H$504,$B49,SOL·LICITUD!$U$5:$U$504,"Alt"))</f>
        <v/>
      </c>
    </row>
    <row r="50" spans="2:13" x14ac:dyDescent="0.25">
      <c r="B50" s="38" t="str">
        <f>IF(OR(SOL·LICITUD!$H$36="",COUNTIF(SOL·LICITUD!$H$5:$H$504,SOL·LICITUD!$H$36)&lt;&gt;COUNTIF(SOL·LICITUD!$H$5:'SOL·LICITUD'!$H$36,SOL·LICITUD!$H$36)),"",SOL·LICITUD!$H$36)</f>
        <v/>
      </c>
      <c r="C50" s="38" t="str">
        <f>IF($B50="","",INDEX(SOL·LICITUD!$G$5:$G$504,MATCH($B50,SOL·LICITUD!$H$5:$H$504,0)))</f>
        <v/>
      </c>
      <c r="D50" s="38" t="str">
        <f>IF($B50="","",COUNTIF(SOL·LICITUD!$H$5:$H$504,$B50))</f>
        <v/>
      </c>
      <c r="E50" s="39" t="str">
        <f>IF($B50="","",SUMIF(SOL·LICITUD!$H$5:$H$504,$B50,SOL·LICITUD!$P$5:$P$504))</f>
        <v/>
      </c>
      <c r="F50" s="40" t="str">
        <f>IF($B50="","",COUNTIFS(SOL·LICITUD!$H$5:$H$504,$B50,SOL·LICITUD!$U$5:$U$504,"B1"))</f>
        <v/>
      </c>
      <c r="G50" s="41" t="str">
        <f>IF($B50="","",SUMIFS(SOL·LICITUD!$P$5:$P$504,SOL·LICITUD!$H$5:$H$504,$B50,SOL·LICITUD!$U$5:$U$504,"B1"))</f>
        <v/>
      </c>
      <c r="H50" s="42" t="str">
        <f>IF($B50="","",COUNTIFS(SOL·LICITUD!$H$5:$H$504,$B50,SOL·LICITUD!$U$5:$U$504,"B2"))</f>
        <v/>
      </c>
      <c r="I50" s="43" t="str">
        <f>IF($B50="","",SUMIFS(SOL·LICITUD!$P$5:$P$504,SOL·LICITUD!$H$5:$H$504,$B50,SOL·LICITUD!$U$5:$U$504,"B2"))</f>
        <v/>
      </c>
      <c r="J50" s="44" t="str">
        <f>IF($B50="","",COUNTIFS(SOL·LICITUD!$H$5:$H$504,$B50,SOL·LICITUD!$U$5:$U$504,"Mitjà"))</f>
        <v/>
      </c>
      <c r="K50" s="45" t="str">
        <f>IF($B50="","",SUMIFS(SOL·LICITUD!$P$5:$P$504,SOL·LICITUD!$H$5:$H$504,$B50,SOL·LICITUD!$U$5:$U$504,"Mitjà"))</f>
        <v/>
      </c>
      <c r="L50" s="46" t="str">
        <f>IF($B50="","",COUNTIFS(SOL·LICITUD!$H$5:$H$504,$B50,SOL·LICITUD!$U$5:$U$504,"Alt"))</f>
        <v/>
      </c>
      <c r="M50" s="47" t="str">
        <f>IF($B50="","",SUMIFS(SOL·LICITUD!$P$5:$P$504,SOL·LICITUD!$H$5:$H$504,$B50,SOL·LICITUD!$U$5:$U$504,"Alt"))</f>
        <v/>
      </c>
    </row>
    <row r="51" spans="2:13" x14ac:dyDescent="0.25">
      <c r="B51" s="38" t="str">
        <f>IF(OR(SOL·LICITUD!$H$37="",COUNTIF(SOL·LICITUD!$H$5:$H$504,SOL·LICITUD!$H$37)&lt;&gt;COUNTIF(SOL·LICITUD!$H$5:'SOL·LICITUD'!$H$37,SOL·LICITUD!$H$37)),"",SOL·LICITUD!$H$37)</f>
        <v/>
      </c>
      <c r="C51" s="38" t="str">
        <f>IF($B51="","",INDEX(SOL·LICITUD!$G$5:$G$504,MATCH($B51,SOL·LICITUD!$H$5:$H$504,0)))</f>
        <v/>
      </c>
      <c r="D51" s="38" t="str">
        <f>IF($B51="","",COUNTIF(SOL·LICITUD!$H$5:$H$504,$B51))</f>
        <v/>
      </c>
      <c r="E51" s="39" t="str">
        <f>IF($B51="","",SUMIF(SOL·LICITUD!$H$5:$H$504,$B51,SOL·LICITUD!$P$5:$P$504))</f>
        <v/>
      </c>
      <c r="F51" s="40" t="str">
        <f>IF($B51="","",COUNTIFS(SOL·LICITUD!$H$5:$H$504,$B51,SOL·LICITUD!$U$5:$U$504,"B1"))</f>
        <v/>
      </c>
      <c r="G51" s="41" t="str">
        <f>IF($B51="","",SUMIFS(SOL·LICITUD!$P$5:$P$504,SOL·LICITUD!$H$5:$H$504,$B51,SOL·LICITUD!$U$5:$U$504,"B1"))</f>
        <v/>
      </c>
      <c r="H51" s="42" t="str">
        <f>IF($B51="","",COUNTIFS(SOL·LICITUD!$H$5:$H$504,$B51,SOL·LICITUD!$U$5:$U$504,"B2"))</f>
        <v/>
      </c>
      <c r="I51" s="43" t="str">
        <f>IF($B51="","",SUMIFS(SOL·LICITUD!$P$5:$P$504,SOL·LICITUD!$H$5:$H$504,$B51,SOL·LICITUD!$U$5:$U$504,"B2"))</f>
        <v/>
      </c>
      <c r="J51" s="44" t="str">
        <f>IF($B51="","",COUNTIFS(SOL·LICITUD!$H$5:$H$504,$B51,SOL·LICITUD!$U$5:$U$504,"Mitjà"))</f>
        <v/>
      </c>
      <c r="K51" s="45" t="str">
        <f>IF($B51="","",SUMIFS(SOL·LICITUD!$P$5:$P$504,SOL·LICITUD!$H$5:$H$504,$B51,SOL·LICITUD!$U$5:$U$504,"Mitjà"))</f>
        <v/>
      </c>
      <c r="L51" s="46" t="str">
        <f>IF($B51="","",COUNTIFS(SOL·LICITUD!$H$5:$H$504,$B51,SOL·LICITUD!$U$5:$U$504,"Alt"))</f>
        <v/>
      </c>
      <c r="M51" s="47" t="str">
        <f>IF($B51="","",SUMIFS(SOL·LICITUD!$P$5:$P$504,SOL·LICITUD!$H$5:$H$504,$B51,SOL·LICITUD!$U$5:$U$504,"Alt"))</f>
        <v/>
      </c>
    </row>
    <row r="52" spans="2:13" x14ac:dyDescent="0.25">
      <c r="B52" s="38" t="str">
        <f>IF(OR(SOL·LICITUD!$H$38="",COUNTIF(SOL·LICITUD!$H$5:$H$504,SOL·LICITUD!$H$38)&lt;&gt;COUNTIF(SOL·LICITUD!$H$5:'SOL·LICITUD'!$H$38,SOL·LICITUD!$H$38)),"",SOL·LICITUD!$H$38)</f>
        <v/>
      </c>
      <c r="C52" s="38" t="str">
        <f>IF($B52="","",INDEX(SOL·LICITUD!$G$5:$G$504,MATCH($B52,SOL·LICITUD!$H$5:$H$504,0)))</f>
        <v/>
      </c>
      <c r="D52" s="38" t="str">
        <f>IF($B52="","",COUNTIF(SOL·LICITUD!$H$5:$H$504,$B52))</f>
        <v/>
      </c>
      <c r="E52" s="39" t="str">
        <f>IF($B52="","",SUMIF(SOL·LICITUD!$H$5:$H$504,$B52,SOL·LICITUD!$P$5:$P$504))</f>
        <v/>
      </c>
      <c r="F52" s="40" t="str">
        <f>IF($B52="","",COUNTIFS(SOL·LICITUD!$H$5:$H$504,$B52,SOL·LICITUD!$U$5:$U$504,"B1"))</f>
        <v/>
      </c>
      <c r="G52" s="41" t="str">
        <f>IF($B52="","",SUMIFS(SOL·LICITUD!$P$5:$P$504,SOL·LICITUD!$H$5:$H$504,$B52,SOL·LICITUD!$U$5:$U$504,"B1"))</f>
        <v/>
      </c>
      <c r="H52" s="42" t="str">
        <f>IF($B52="","",COUNTIFS(SOL·LICITUD!$H$5:$H$504,$B52,SOL·LICITUD!$U$5:$U$504,"B2"))</f>
        <v/>
      </c>
      <c r="I52" s="43" t="str">
        <f>IF($B52="","",SUMIFS(SOL·LICITUD!$P$5:$P$504,SOL·LICITUD!$H$5:$H$504,$B52,SOL·LICITUD!$U$5:$U$504,"B2"))</f>
        <v/>
      </c>
      <c r="J52" s="44" t="str">
        <f>IF($B52="","",COUNTIFS(SOL·LICITUD!$H$5:$H$504,$B52,SOL·LICITUD!$U$5:$U$504,"Mitjà"))</f>
        <v/>
      </c>
      <c r="K52" s="45" t="str">
        <f>IF($B52="","",SUMIFS(SOL·LICITUD!$P$5:$P$504,SOL·LICITUD!$H$5:$H$504,$B52,SOL·LICITUD!$U$5:$U$504,"Mitjà"))</f>
        <v/>
      </c>
      <c r="L52" s="46" t="str">
        <f>IF($B52="","",COUNTIFS(SOL·LICITUD!$H$5:$H$504,$B52,SOL·LICITUD!$U$5:$U$504,"Alt"))</f>
        <v/>
      </c>
      <c r="M52" s="47" t="str">
        <f>IF($B52="","",SUMIFS(SOL·LICITUD!$P$5:$P$504,SOL·LICITUD!$H$5:$H$504,$B52,SOL·LICITUD!$U$5:$U$504,"Alt"))</f>
        <v/>
      </c>
    </row>
    <row r="53" spans="2:13" x14ac:dyDescent="0.25">
      <c r="B53" s="38" t="str">
        <f>IF(OR(SOL·LICITUD!$H$39="",COUNTIF(SOL·LICITUD!$H$5:$H$504,SOL·LICITUD!$H$39)&lt;&gt;COUNTIF(SOL·LICITUD!$H$5:'SOL·LICITUD'!$H$39,SOL·LICITUD!$H$39)),"",SOL·LICITUD!$H$39)</f>
        <v/>
      </c>
      <c r="C53" s="38" t="str">
        <f>IF($B53="","",INDEX(SOL·LICITUD!$G$5:$G$504,MATCH($B53,SOL·LICITUD!$H$5:$H$504,0)))</f>
        <v/>
      </c>
      <c r="D53" s="38" t="str">
        <f>IF($B53="","",COUNTIF(SOL·LICITUD!$H$5:$H$504,$B53))</f>
        <v/>
      </c>
      <c r="E53" s="39" t="str">
        <f>IF($B53="","",SUMIF(SOL·LICITUD!$H$5:$H$504,$B53,SOL·LICITUD!$P$5:$P$504))</f>
        <v/>
      </c>
      <c r="F53" s="40" t="str">
        <f>IF($B53="","",COUNTIFS(SOL·LICITUD!$H$5:$H$504,$B53,SOL·LICITUD!$U$5:$U$504,"B1"))</f>
        <v/>
      </c>
      <c r="G53" s="41" t="str">
        <f>IF($B53="","",SUMIFS(SOL·LICITUD!$P$5:$P$504,SOL·LICITUD!$H$5:$H$504,$B53,SOL·LICITUD!$U$5:$U$504,"B1"))</f>
        <v/>
      </c>
      <c r="H53" s="42" t="str">
        <f>IF($B53="","",COUNTIFS(SOL·LICITUD!$H$5:$H$504,$B53,SOL·LICITUD!$U$5:$U$504,"B2"))</f>
        <v/>
      </c>
      <c r="I53" s="43" t="str">
        <f>IF($B53="","",SUMIFS(SOL·LICITUD!$P$5:$P$504,SOL·LICITUD!$H$5:$H$504,$B53,SOL·LICITUD!$U$5:$U$504,"B2"))</f>
        <v/>
      </c>
      <c r="J53" s="44" t="str">
        <f>IF($B53="","",COUNTIFS(SOL·LICITUD!$H$5:$H$504,$B53,SOL·LICITUD!$U$5:$U$504,"Mitjà"))</f>
        <v/>
      </c>
      <c r="K53" s="45" t="str">
        <f>IF($B53="","",SUMIFS(SOL·LICITUD!$P$5:$P$504,SOL·LICITUD!$H$5:$H$504,$B53,SOL·LICITUD!$U$5:$U$504,"Mitjà"))</f>
        <v/>
      </c>
      <c r="L53" s="46" t="str">
        <f>IF($B53="","",COUNTIFS(SOL·LICITUD!$H$5:$H$504,$B53,SOL·LICITUD!$U$5:$U$504,"Alt"))</f>
        <v/>
      </c>
      <c r="M53" s="47" t="str">
        <f>IF($B53="","",SUMIFS(SOL·LICITUD!$P$5:$P$504,SOL·LICITUD!$H$5:$H$504,$B53,SOL·LICITUD!$U$5:$U$504,"Alt"))</f>
        <v/>
      </c>
    </row>
    <row r="54" spans="2:13" x14ac:dyDescent="0.25">
      <c r="B54" s="38" t="str">
        <f>IF(OR(SOL·LICITUD!$H$40="",COUNTIF(SOL·LICITUD!$H$5:$H$504,SOL·LICITUD!$H$40)&lt;&gt;COUNTIF(SOL·LICITUD!$H$5:'SOL·LICITUD'!$H$40,SOL·LICITUD!$H$40)),"",SOL·LICITUD!$H$40)</f>
        <v/>
      </c>
      <c r="C54" s="38" t="str">
        <f>IF($B54="","",INDEX(SOL·LICITUD!$G$5:$G$504,MATCH($B54,SOL·LICITUD!$H$5:$H$504,0)))</f>
        <v/>
      </c>
      <c r="D54" s="38" t="str">
        <f>IF($B54="","",COUNTIF(SOL·LICITUD!$H$5:$H$504,$B54))</f>
        <v/>
      </c>
      <c r="E54" s="39" t="str">
        <f>IF($B54="","",SUMIF(SOL·LICITUD!$H$5:$H$504,$B54,SOL·LICITUD!$P$5:$P$504))</f>
        <v/>
      </c>
      <c r="F54" s="40" t="str">
        <f>IF($B54="","",COUNTIFS(SOL·LICITUD!$H$5:$H$504,$B54,SOL·LICITUD!$U$5:$U$504,"B1"))</f>
        <v/>
      </c>
      <c r="G54" s="41" t="str">
        <f>IF($B54="","",SUMIFS(SOL·LICITUD!$P$5:$P$504,SOL·LICITUD!$H$5:$H$504,$B54,SOL·LICITUD!$U$5:$U$504,"B1"))</f>
        <v/>
      </c>
      <c r="H54" s="42" t="str">
        <f>IF($B54="","",COUNTIFS(SOL·LICITUD!$H$5:$H$504,$B54,SOL·LICITUD!$U$5:$U$504,"B2"))</f>
        <v/>
      </c>
      <c r="I54" s="43" t="str">
        <f>IF($B54="","",SUMIFS(SOL·LICITUD!$P$5:$P$504,SOL·LICITUD!$H$5:$H$504,$B54,SOL·LICITUD!$U$5:$U$504,"B2"))</f>
        <v/>
      </c>
      <c r="J54" s="44" t="str">
        <f>IF($B54="","",COUNTIFS(SOL·LICITUD!$H$5:$H$504,$B54,SOL·LICITUD!$U$5:$U$504,"Mitjà"))</f>
        <v/>
      </c>
      <c r="K54" s="45" t="str">
        <f>IF($B54="","",SUMIFS(SOL·LICITUD!$P$5:$P$504,SOL·LICITUD!$H$5:$H$504,$B54,SOL·LICITUD!$U$5:$U$504,"Mitjà"))</f>
        <v/>
      </c>
      <c r="L54" s="46" t="str">
        <f>IF($B54="","",COUNTIFS(SOL·LICITUD!$H$5:$H$504,$B54,SOL·LICITUD!$U$5:$U$504,"Alt"))</f>
        <v/>
      </c>
      <c r="M54" s="47" t="str">
        <f>IF($B54="","",SUMIFS(SOL·LICITUD!$P$5:$P$504,SOL·LICITUD!$H$5:$H$504,$B54,SOL·LICITUD!$U$5:$U$504,"Alt"))</f>
        <v/>
      </c>
    </row>
    <row r="55" spans="2:13" x14ac:dyDescent="0.25">
      <c r="B55" s="38" t="str">
        <f>IF(OR(SOL·LICITUD!$H$41="",COUNTIF(SOL·LICITUD!$H$5:$H$504,SOL·LICITUD!$H$41)&lt;&gt;COUNTIF(SOL·LICITUD!$H$5:'SOL·LICITUD'!$H$41,SOL·LICITUD!$H$41)),"",SOL·LICITUD!$H$41)</f>
        <v/>
      </c>
      <c r="C55" s="38" t="str">
        <f>IF($B55="","",INDEX(SOL·LICITUD!$G$5:$G$504,MATCH($B55,SOL·LICITUD!$H$5:$H$504,0)))</f>
        <v/>
      </c>
      <c r="D55" s="38" t="str">
        <f>IF($B55="","",COUNTIF(SOL·LICITUD!$H$5:$H$504,$B55))</f>
        <v/>
      </c>
      <c r="E55" s="39" t="str">
        <f>IF($B55="","",SUMIF(SOL·LICITUD!$H$5:$H$504,$B55,SOL·LICITUD!$P$5:$P$504))</f>
        <v/>
      </c>
      <c r="F55" s="40" t="str">
        <f>IF($B55="","",COUNTIFS(SOL·LICITUD!$H$5:$H$504,$B55,SOL·LICITUD!$U$5:$U$504,"B1"))</f>
        <v/>
      </c>
      <c r="G55" s="41" t="str">
        <f>IF($B55="","",SUMIFS(SOL·LICITUD!$P$5:$P$504,SOL·LICITUD!$H$5:$H$504,$B55,SOL·LICITUD!$U$5:$U$504,"B1"))</f>
        <v/>
      </c>
      <c r="H55" s="42" t="str">
        <f>IF($B55="","",COUNTIFS(SOL·LICITUD!$H$5:$H$504,$B55,SOL·LICITUD!$U$5:$U$504,"B2"))</f>
        <v/>
      </c>
      <c r="I55" s="43" t="str">
        <f>IF($B55="","",SUMIFS(SOL·LICITUD!$P$5:$P$504,SOL·LICITUD!$H$5:$H$504,$B55,SOL·LICITUD!$U$5:$U$504,"B2"))</f>
        <v/>
      </c>
      <c r="J55" s="44" t="str">
        <f>IF($B55="","",COUNTIFS(SOL·LICITUD!$H$5:$H$504,$B55,SOL·LICITUD!$U$5:$U$504,"Mitjà"))</f>
        <v/>
      </c>
      <c r="K55" s="45" t="str">
        <f>IF($B55="","",SUMIFS(SOL·LICITUD!$P$5:$P$504,SOL·LICITUD!$H$5:$H$504,$B55,SOL·LICITUD!$U$5:$U$504,"Mitjà"))</f>
        <v/>
      </c>
      <c r="L55" s="46" t="str">
        <f>IF($B55="","",COUNTIFS(SOL·LICITUD!$H$5:$H$504,$B55,SOL·LICITUD!$U$5:$U$504,"Alt"))</f>
        <v/>
      </c>
      <c r="M55" s="47" t="str">
        <f>IF($B55="","",SUMIFS(SOL·LICITUD!$P$5:$P$504,SOL·LICITUD!$H$5:$H$504,$B55,SOL·LICITUD!$U$5:$U$504,"Alt"))</f>
        <v/>
      </c>
    </row>
    <row r="56" spans="2:13" x14ac:dyDescent="0.25">
      <c r="B56" s="38" t="str">
        <f>IF(OR(SOL·LICITUD!$H$42="",COUNTIF(SOL·LICITUD!$H$5:$H$504,SOL·LICITUD!$H$42)&lt;&gt;COUNTIF(SOL·LICITUD!$H$5:'SOL·LICITUD'!$H$42,SOL·LICITUD!$H$42)),"",SOL·LICITUD!$H$42)</f>
        <v/>
      </c>
      <c r="C56" s="38" t="str">
        <f>IF($B56="","",INDEX(SOL·LICITUD!$G$5:$G$504,MATCH($B56,SOL·LICITUD!$H$5:$H$504,0)))</f>
        <v/>
      </c>
      <c r="D56" s="38" t="str">
        <f>IF($B56="","",COUNTIF(SOL·LICITUD!$H$5:$H$504,$B56))</f>
        <v/>
      </c>
      <c r="E56" s="39" t="str">
        <f>IF($B56="","",SUMIF(SOL·LICITUD!$H$5:$H$504,$B56,SOL·LICITUD!$P$5:$P$504))</f>
        <v/>
      </c>
      <c r="F56" s="40" t="str">
        <f>IF($B56="","",COUNTIFS(SOL·LICITUD!$H$5:$H$504,$B56,SOL·LICITUD!$U$5:$U$504,"B1"))</f>
        <v/>
      </c>
      <c r="G56" s="41" t="str">
        <f>IF($B56="","",SUMIFS(SOL·LICITUD!$P$5:$P$504,SOL·LICITUD!$H$5:$H$504,$B56,SOL·LICITUD!$U$5:$U$504,"B1"))</f>
        <v/>
      </c>
      <c r="H56" s="42" t="str">
        <f>IF($B56="","",COUNTIFS(SOL·LICITUD!$H$5:$H$504,$B56,SOL·LICITUD!$U$5:$U$504,"B2"))</f>
        <v/>
      </c>
      <c r="I56" s="43" t="str">
        <f>IF($B56="","",SUMIFS(SOL·LICITUD!$P$5:$P$504,SOL·LICITUD!$H$5:$H$504,$B56,SOL·LICITUD!$U$5:$U$504,"B2"))</f>
        <v/>
      </c>
      <c r="J56" s="44" t="str">
        <f>IF($B56="","",COUNTIFS(SOL·LICITUD!$H$5:$H$504,$B56,SOL·LICITUD!$U$5:$U$504,"Mitjà"))</f>
        <v/>
      </c>
      <c r="K56" s="45" t="str">
        <f>IF($B56="","",SUMIFS(SOL·LICITUD!$P$5:$P$504,SOL·LICITUD!$H$5:$H$504,$B56,SOL·LICITUD!$U$5:$U$504,"Mitjà"))</f>
        <v/>
      </c>
      <c r="L56" s="46" t="str">
        <f>IF($B56="","",COUNTIFS(SOL·LICITUD!$H$5:$H$504,$B56,SOL·LICITUD!$U$5:$U$504,"Alt"))</f>
        <v/>
      </c>
      <c r="M56" s="47" t="str">
        <f>IF($B56="","",SUMIFS(SOL·LICITUD!$P$5:$P$504,SOL·LICITUD!$H$5:$H$504,$B56,SOL·LICITUD!$U$5:$U$504,"Alt"))</f>
        <v/>
      </c>
    </row>
    <row r="57" spans="2:13" x14ac:dyDescent="0.25">
      <c r="B57" s="38" t="str">
        <f>IF(OR(SOL·LICITUD!$H$43="",COUNTIF(SOL·LICITUD!$H$5:$H$504,SOL·LICITUD!$H$43)&lt;&gt;COUNTIF(SOL·LICITUD!$H$5:'SOL·LICITUD'!$H$43,SOL·LICITUD!$H$43)),"",SOL·LICITUD!$H$43)</f>
        <v/>
      </c>
      <c r="C57" s="38" t="str">
        <f>IF($B57="","",INDEX(SOL·LICITUD!$G$5:$G$504,MATCH($B57,SOL·LICITUD!$H$5:$H$504,0)))</f>
        <v/>
      </c>
      <c r="D57" s="38" t="str">
        <f>IF($B57="","",COUNTIF(SOL·LICITUD!$H$5:$H$504,$B57))</f>
        <v/>
      </c>
      <c r="E57" s="39" t="str">
        <f>IF($B57="","",SUMIF(SOL·LICITUD!$H$5:$H$504,$B57,SOL·LICITUD!$P$5:$P$504))</f>
        <v/>
      </c>
      <c r="F57" s="40" t="str">
        <f>IF($B57="","",COUNTIFS(SOL·LICITUD!$H$5:$H$504,$B57,SOL·LICITUD!$U$5:$U$504,"B1"))</f>
        <v/>
      </c>
      <c r="G57" s="41" t="str">
        <f>IF($B57="","",SUMIFS(SOL·LICITUD!$P$5:$P$504,SOL·LICITUD!$H$5:$H$504,$B57,SOL·LICITUD!$U$5:$U$504,"B1"))</f>
        <v/>
      </c>
      <c r="H57" s="42" t="str">
        <f>IF($B57="","",COUNTIFS(SOL·LICITUD!$H$5:$H$504,$B57,SOL·LICITUD!$U$5:$U$504,"B2"))</f>
        <v/>
      </c>
      <c r="I57" s="43" t="str">
        <f>IF($B57="","",SUMIFS(SOL·LICITUD!$P$5:$P$504,SOL·LICITUD!$H$5:$H$504,$B57,SOL·LICITUD!$U$5:$U$504,"B2"))</f>
        <v/>
      </c>
      <c r="J57" s="44" t="str">
        <f>IF($B57="","",COUNTIFS(SOL·LICITUD!$H$5:$H$504,$B57,SOL·LICITUD!$U$5:$U$504,"Mitjà"))</f>
        <v/>
      </c>
      <c r="K57" s="45" t="str">
        <f>IF($B57="","",SUMIFS(SOL·LICITUD!$P$5:$P$504,SOL·LICITUD!$H$5:$H$504,$B57,SOL·LICITUD!$U$5:$U$504,"Mitjà"))</f>
        <v/>
      </c>
      <c r="L57" s="46" t="str">
        <f>IF($B57="","",COUNTIFS(SOL·LICITUD!$H$5:$H$504,$B57,SOL·LICITUD!$U$5:$U$504,"Alt"))</f>
        <v/>
      </c>
      <c r="M57" s="47" t="str">
        <f>IF($B57="","",SUMIFS(SOL·LICITUD!$P$5:$P$504,SOL·LICITUD!$H$5:$H$504,$B57,SOL·LICITUD!$U$5:$U$504,"Alt"))</f>
        <v/>
      </c>
    </row>
    <row r="58" spans="2:13" x14ac:dyDescent="0.25">
      <c r="B58" s="38" t="str">
        <f>IF(OR(SOL·LICITUD!$H$44="",COUNTIF(SOL·LICITUD!$H$5:$H$504,SOL·LICITUD!$H$44)&lt;&gt;COUNTIF(SOL·LICITUD!$H$5:'SOL·LICITUD'!$H$44,SOL·LICITUD!$H$44)),"",SOL·LICITUD!$H$44)</f>
        <v/>
      </c>
      <c r="C58" s="38" t="str">
        <f>IF($B58="","",INDEX(SOL·LICITUD!$G$5:$G$504,MATCH($B58,SOL·LICITUD!$H$5:$H$504,0)))</f>
        <v/>
      </c>
      <c r="D58" s="38" t="str">
        <f>IF($B58="","",COUNTIF(SOL·LICITUD!$H$5:$H$504,$B58))</f>
        <v/>
      </c>
      <c r="E58" s="39" t="str">
        <f>IF($B58="","",SUMIF(SOL·LICITUD!$H$5:$H$504,$B58,SOL·LICITUD!$P$5:$P$504))</f>
        <v/>
      </c>
      <c r="F58" s="40" t="str">
        <f>IF($B58="","",COUNTIFS(SOL·LICITUD!$H$5:$H$504,$B58,SOL·LICITUD!$U$5:$U$504,"B1"))</f>
        <v/>
      </c>
      <c r="G58" s="41" t="str">
        <f>IF($B58="","",SUMIFS(SOL·LICITUD!$P$5:$P$504,SOL·LICITUD!$H$5:$H$504,$B58,SOL·LICITUD!$U$5:$U$504,"B1"))</f>
        <v/>
      </c>
      <c r="H58" s="42" t="str">
        <f>IF($B58="","",COUNTIFS(SOL·LICITUD!$H$5:$H$504,$B58,SOL·LICITUD!$U$5:$U$504,"B2"))</f>
        <v/>
      </c>
      <c r="I58" s="43" t="str">
        <f>IF($B58="","",SUMIFS(SOL·LICITUD!$P$5:$P$504,SOL·LICITUD!$H$5:$H$504,$B58,SOL·LICITUD!$U$5:$U$504,"B2"))</f>
        <v/>
      </c>
      <c r="J58" s="44" t="str">
        <f>IF($B58="","",COUNTIFS(SOL·LICITUD!$H$5:$H$504,$B58,SOL·LICITUD!$U$5:$U$504,"Mitjà"))</f>
        <v/>
      </c>
      <c r="K58" s="45" t="str">
        <f>IF($B58="","",SUMIFS(SOL·LICITUD!$P$5:$P$504,SOL·LICITUD!$H$5:$H$504,$B58,SOL·LICITUD!$U$5:$U$504,"Mitjà"))</f>
        <v/>
      </c>
      <c r="L58" s="46" t="str">
        <f>IF($B58="","",COUNTIFS(SOL·LICITUD!$H$5:$H$504,$B58,SOL·LICITUD!$U$5:$U$504,"Alt"))</f>
        <v/>
      </c>
      <c r="M58" s="47" t="str">
        <f>IF($B58="","",SUMIFS(SOL·LICITUD!$P$5:$P$504,SOL·LICITUD!$H$5:$H$504,$B58,SOL·LICITUD!$U$5:$U$504,"Alt"))</f>
        <v/>
      </c>
    </row>
    <row r="59" spans="2:13" x14ac:dyDescent="0.25">
      <c r="B59" s="38" t="str">
        <f>IF(OR(SOL·LICITUD!$H$45="",COUNTIF(SOL·LICITUD!$H$5:$H$504,SOL·LICITUD!$H$45)&lt;&gt;COUNTIF(SOL·LICITUD!$H$5:'SOL·LICITUD'!$H$45,SOL·LICITUD!$H$45)),"",SOL·LICITUD!$H$45)</f>
        <v/>
      </c>
      <c r="C59" s="38" t="str">
        <f>IF($B59="","",INDEX(SOL·LICITUD!$G$5:$G$504,MATCH($B59,SOL·LICITUD!$H$5:$H$504,0)))</f>
        <v/>
      </c>
      <c r="D59" s="38" t="str">
        <f>IF($B59="","",COUNTIF(SOL·LICITUD!$H$5:$H$504,$B59))</f>
        <v/>
      </c>
      <c r="E59" s="39" t="str">
        <f>IF($B59="","",SUMIF(SOL·LICITUD!$H$5:$H$504,$B59,SOL·LICITUD!$P$5:$P$504))</f>
        <v/>
      </c>
      <c r="F59" s="40" t="str">
        <f>IF($B59="","",COUNTIFS(SOL·LICITUD!$H$5:$H$504,$B59,SOL·LICITUD!$U$5:$U$504,"B1"))</f>
        <v/>
      </c>
      <c r="G59" s="41" t="str">
        <f>IF($B59="","",SUMIFS(SOL·LICITUD!$P$5:$P$504,SOL·LICITUD!$H$5:$H$504,$B59,SOL·LICITUD!$U$5:$U$504,"B1"))</f>
        <v/>
      </c>
      <c r="H59" s="42" t="str">
        <f>IF($B59="","",COUNTIFS(SOL·LICITUD!$H$5:$H$504,$B59,SOL·LICITUD!$U$5:$U$504,"B2"))</f>
        <v/>
      </c>
      <c r="I59" s="43" t="str">
        <f>IF($B59="","",SUMIFS(SOL·LICITUD!$P$5:$P$504,SOL·LICITUD!$H$5:$H$504,$B59,SOL·LICITUD!$U$5:$U$504,"B2"))</f>
        <v/>
      </c>
      <c r="J59" s="44" t="str">
        <f>IF($B59="","",COUNTIFS(SOL·LICITUD!$H$5:$H$504,$B59,SOL·LICITUD!$U$5:$U$504,"Mitjà"))</f>
        <v/>
      </c>
      <c r="K59" s="45" t="str">
        <f>IF($B59="","",SUMIFS(SOL·LICITUD!$P$5:$P$504,SOL·LICITUD!$H$5:$H$504,$B59,SOL·LICITUD!$U$5:$U$504,"Mitjà"))</f>
        <v/>
      </c>
      <c r="L59" s="46" t="str">
        <f>IF($B59="","",COUNTIFS(SOL·LICITUD!$H$5:$H$504,$B59,SOL·LICITUD!$U$5:$U$504,"Alt"))</f>
        <v/>
      </c>
      <c r="M59" s="47" t="str">
        <f>IF($B59="","",SUMIFS(SOL·LICITUD!$P$5:$P$504,SOL·LICITUD!$H$5:$H$504,$B59,SOL·LICITUD!$U$5:$U$504,"Alt"))</f>
        <v/>
      </c>
    </row>
    <row r="60" spans="2:13" x14ac:dyDescent="0.25">
      <c r="B60" s="38" t="str">
        <f>IF(OR(SOL·LICITUD!$H$46="",COUNTIF(SOL·LICITUD!$H$5:$H$504,SOL·LICITUD!$H$46)&lt;&gt;COUNTIF(SOL·LICITUD!$H$5:'SOL·LICITUD'!$H$46,SOL·LICITUD!$H$46)),"",SOL·LICITUD!$H$46)</f>
        <v/>
      </c>
      <c r="C60" s="38" t="str">
        <f>IF($B60="","",INDEX(SOL·LICITUD!$G$5:$G$504,MATCH($B60,SOL·LICITUD!$H$5:$H$504,0)))</f>
        <v/>
      </c>
      <c r="D60" s="38" t="str">
        <f>IF($B60="","",COUNTIF(SOL·LICITUD!$H$5:$H$504,$B60))</f>
        <v/>
      </c>
      <c r="E60" s="39" t="str">
        <f>IF($B60="","",SUMIF(SOL·LICITUD!$H$5:$H$504,$B60,SOL·LICITUD!$P$5:$P$504))</f>
        <v/>
      </c>
      <c r="F60" s="40" t="str">
        <f>IF($B60="","",COUNTIFS(SOL·LICITUD!$H$5:$H$504,$B60,SOL·LICITUD!$U$5:$U$504,"B1"))</f>
        <v/>
      </c>
      <c r="G60" s="41" t="str">
        <f>IF($B60="","",SUMIFS(SOL·LICITUD!$P$5:$P$504,SOL·LICITUD!$H$5:$H$504,$B60,SOL·LICITUD!$U$5:$U$504,"B1"))</f>
        <v/>
      </c>
      <c r="H60" s="42" t="str">
        <f>IF($B60="","",COUNTIFS(SOL·LICITUD!$H$5:$H$504,$B60,SOL·LICITUD!$U$5:$U$504,"B2"))</f>
        <v/>
      </c>
      <c r="I60" s="43" t="str">
        <f>IF($B60="","",SUMIFS(SOL·LICITUD!$P$5:$P$504,SOL·LICITUD!$H$5:$H$504,$B60,SOL·LICITUD!$U$5:$U$504,"B2"))</f>
        <v/>
      </c>
      <c r="J60" s="44" t="str">
        <f>IF($B60="","",COUNTIFS(SOL·LICITUD!$H$5:$H$504,$B60,SOL·LICITUD!$U$5:$U$504,"Mitjà"))</f>
        <v/>
      </c>
      <c r="K60" s="45" t="str">
        <f>IF($B60="","",SUMIFS(SOL·LICITUD!$P$5:$P$504,SOL·LICITUD!$H$5:$H$504,$B60,SOL·LICITUD!$U$5:$U$504,"Mitjà"))</f>
        <v/>
      </c>
      <c r="L60" s="46" t="str">
        <f>IF($B60="","",COUNTIFS(SOL·LICITUD!$H$5:$H$504,$B60,SOL·LICITUD!$U$5:$U$504,"Alt"))</f>
        <v/>
      </c>
      <c r="M60" s="47" t="str">
        <f>IF($B60="","",SUMIFS(SOL·LICITUD!$P$5:$P$504,SOL·LICITUD!$H$5:$H$504,$B60,SOL·LICITUD!$U$5:$U$504,"Alt"))</f>
        <v/>
      </c>
    </row>
    <row r="61" spans="2:13" x14ac:dyDescent="0.25">
      <c r="B61" s="38" t="str">
        <f>IF(OR(SOL·LICITUD!$H$47="",COUNTIF(SOL·LICITUD!$H$5:$H$504,SOL·LICITUD!$H$47)&lt;&gt;COUNTIF(SOL·LICITUD!$H$5:'SOL·LICITUD'!$H$47,SOL·LICITUD!$H$47)),"",SOL·LICITUD!$H$47)</f>
        <v/>
      </c>
      <c r="C61" s="38" t="str">
        <f>IF($B61="","",INDEX(SOL·LICITUD!$G$5:$G$504,MATCH($B61,SOL·LICITUD!$H$5:$H$504,0)))</f>
        <v/>
      </c>
      <c r="D61" s="38" t="str">
        <f>IF($B61="","",COUNTIF(SOL·LICITUD!$H$5:$H$504,$B61))</f>
        <v/>
      </c>
      <c r="E61" s="39" t="str">
        <f>IF($B61="","",SUMIF(SOL·LICITUD!$H$5:$H$504,$B61,SOL·LICITUD!$P$5:$P$504))</f>
        <v/>
      </c>
      <c r="F61" s="40" t="str">
        <f>IF($B61="","",COUNTIFS(SOL·LICITUD!$H$5:$H$504,$B61,SOL·LICITUD!$U$5:$U$504,"B1"))</f>
        <v/>
      </c>
      <c r="G61" s="41" t="str">
        <f>IF($B61="","",SUMIFS(SOL·LICITUD!$P$5:$P$504,SOL·LICITUD!$H$5:$H$504,$B61,SOL·LICITUD!$U$5:$U$504,"B1"))</f>
        <v/>
      </c>
      <c r="H61" s="42" t="str">
        <f>IF($B61="","",COUNTIFS(SOL·LICITUD!$H$5:$H$504,$B61,SOL·LICITUD!$U$5:$U$504,"B2"))</f>
        <v/>
      </c>
      <c r="I61" s="43" t="str">
        <f>IF($B61="","",SUMIFS(SOL·LICITUD!$P$5:$P$504,SOL·LICITUD!$H$5:$H$504,$B61,SOL·LICITUD!$U$5:$U$504,"B2"))</f>
        <v/>
      </c>
      <c r="J61" s="44" t="str">
        <f>IF($B61="","",COUNTIFS(SOL·LICITUD!$H$5:$H$504,$B61,SOL·LICITUD!$U$5:$U$504,"Mitjà"))</f>
        <v/>
      </c>
      <c r="K61" s="45" t="str">
        <f>IF($B61="","",SUMIFS(SOL·LICITUD!$P$5:$P$504,SOL·LICITUD!$H$5:$H$504,$B61,SOL·LICITUD!$U$5:$U$504,"Mitjà"))</f>
        <v/>
      </c>
      <c r="L61" s="46" t="str">
        <f>IF($B61="","",COUNTIFS(SOL·LICITUD!$H$5:$H$504,$B61,SOL·LICITUD!$U$5:$U$504,"Alt"))</f>
        <v/>
      </c>
      <c r="M61" s="47" t="str">
        <f>IF($B61="","",SUMIFS(SOL·LICITUD!$P$5:$P$504,SOL·LICITUD!$H$5:$H$504,$B61,SOL·LICITUD!$U$5:$U$504,"Alt"))</f>
        <v/>
      </c>
    </row>
    <row r="62" spans="2:13" x14ac:dyDescent="0.25">
      <c r="B62" s="38" t="str">
        <f>IF(OR(SOL·LICITUD!$H$48="",COUNTIF(SOL·LICITUD!$H$5:$H$504,SOL·LICITUD!$H$48)&lt;&gt;COUNTIF(SOL·LICITUD!$H$5:'SOL·LICITUD'!$H$48,SOL·LICITUD!$H$48)),"",SOL·LICITUD!$H$48)</f>
        <v/>
      </c>
      <c r="C62" s="38" t="str">
        <f>IF($B62="","",INDEX(SOL·LICITUD!$G$5:$G$504,MATCH($B62,SOL·LICITUD!$H$5:$H$504,0)))</f>
        <v/>
      </c>
      <c r="D62" s="38" t="str">
        <f>IF($B62="","",COUNTIF(SOL·LICITUD!$H$5:$H$504,$B62))</f>
        <v/>
      </c>
      <c r="E62" s="39" t="str">
        <f>IF($B62="","",SUMIF(SOL·LICITUD!$H$5:$H$504,$B62,SOL·LICITUD!$P$5:$P$504))</f>
        <v/>
      </c>
      <c r="F62" s="40" t="str">
        <f>IF($B62="","",COUNTIFS(SOL·LICITUD!$H$5:$H$504,$B62,SOL·LICITUD!$U$5:$U$504,"B1"))</f>
        <v/>
      </c>
      <c r="G62" s="41" t="str">
        <f>IF($B62="","",SUMIFS(SOL·LICITUD!$P$5:$P$504,SOL·LICITUD!$H$5:$H$504,$B62,SOL·LICITUD!$U$5:$U$504,"B1"))</f>
        <v/>
      </c>
      <c r="H62" s="42" t="str">
        <f>IF($B62="","",COUNTIFS(SOL·LICITUD!$H$5:$H$504,$B62,SOL·LICITUD!$U$5:$U$504,"B2"))</f>
        <v/>
      </c>
      <c r="I62" s="43" t="str">
        <f>IF($B62="","",SUMIFS(SOL·LICITUD!$P$5:$P$504,SOL·LICITUD!$H$5:$H$504,$B62,SOL·LICITUD!$U$5:$U$504,"B2"))</f>
        <v/>
      </c>
      <c r="J62" s="44" t="str">
        <f>IF($B62="","",COUNTIFS(SOL·LICITUD!$H$5:$H$504,$B62,SOL·LICITUD!$U$5:$U$504,"Mitjà"))</f>
        <v/>
      </c>
      <c r="K62" s="45" t="str">
        <f>IF($B62="","",SUMIFS(SOL·LICITUD!$P$5:$P$504,SOL·LICITUD!$H$5:$H$504,$B62,SOL·LICITUD!$U$5:$U$504,"Mitjà"))</f>
        <v/>
      </c>
      <c r="L62" s="46" t="str">
        <f>IF($B62="","",COUNTIFS(SOL·LICITUD!$H$5:$H$504,$B62,SOL·LICITUD!$U$5:$U$504,"Alt"))</f>
        <v/>
      </c>
      <c r="M62" s="47" t="str">
        <f>IF($B62="","",SUMIFS(SOL·LICITUD!$P$5:$P$504,SOL·LICITUD!$H$5:$H$504,$B62,SOL·LICITUD!$U$5:$U$504,"Alt"))</f>
        <v/>
      </c>
    </row>
    <row r="63" spans="2:13" x14ac:dyDescent="0.25">
      <c r="B63" s="38" t="str">
        <f>IF(OR(SOL·LICITUD!$H$49="",COUNTIF(SOL·LICITUD!$H$5:$H$504,SOL·LICITUD!$H$49)&lt;&gt;COUNTIF(SOL·LICITUD!$H$5:'SOL·LICITUD'!$H$49,SOL·LICITUD!$H$49)),"",SOL·LICITUD!$H$49)</f>
        <v/>
      </c>
      <c r="C63" s="38" t="str">
        <f>IF($B63="","",INDEX(SOL·LICITUD!$G$5:$G$504,MATCH($B63,SOL·LICITUD!$H$5:$H$504,0)))</f>
        <v/>
      </c>
      <c r="D63" s="38" t="str">
        <f>IF($B63="","",COUNTIF(SOL·LICITUD!$H$5:$H$504,$B63))</f>
        <v/>
      </c>
      <c r="E63" s="39" t="str">
        <f>IF($B63="","",SUMIF(SOL·LICITUD!$H$5:$H$504,$B63,SOL·LICITUD!$P$5:$P$504))</f>
        <v/>
      </c>
      <c r="F63" s="40" t="str">
        <f>IF($B63="","",COUNTIFS(SOL·LICITUD!$H$5:$H$504,$B63,SOL·LICITUD!$U$5:$U$504,"B1"))</f>
        <v/>
      </c>
      <c r="G63" s="41" t="str">
        <f>IF($B63="","",SUMIFS(SOL·LICITUD!$P$5:$P$504,SOL·LICITUD!$H$5:$H$504,$B63,SOL·LICITUD!$U$5:$U$504,"B1"))</f>
        <v/>
      </c>
      <c r="H63" s="42" t="str">
        <f>IF($B63="","",COUNTIFS(SOL·LICITUD!$H$5:$H$504,$B63,SOL·LICITUD!$U$5:$U$504,"B2"))</f>
        <v/>
      </c>
      <c r="I63" s="43" t="str">
        <f>IF($B63="","",SUMIFS(SOL·LICITUD!$P$5:$P$504,SOL·LICITUD!$H$5:$H$504,$B63,SOL·LICITUD!$U$5:$U$504,"B2"))</f>
        <v/>
      </c>
      <c r="J63" s="44" t="str">
        <f>IF($B63="","",COUNTIFS(SOL·LICITUD!$H$5:$H$504,$B63,SOL·LICITUD!$U$5:$U$504,"Mitjà"))</f>
        <v/>
      </c>
      <c r="K63" s="45" t="str">
        <f>IF($B63="","",SUMIFS(SOL·LICITUD!$P$5:$P$504,SOL·LICITUD!$H$5:$H$504,$B63,SOL·LICITUD!$U$5:$U$504,"Mitjà"))</f>
        <v/>
      </c>
      <c r="L63" s="46" t="str">
        <f>IF($B63="","",COUNTIFS(SOL·LICITUD!$H$5:$H$504,$B63,SOL·LICITUD!$U$5:$U$504,"Alt"))</f>
        <v/>
      </c>
      <c r="M63" s="47" t="str">
        <f>IF($B63="","",SUMIFS(SOL·LICITUD!$P$5:$P$504,SOL·LICITUD!$H$5:$H$504,$B63,SOL·LICITUD!$U$5:$U$504,"Alt"))</f>
        <v/>
      </c>
    </row>
    <row r="64" spans="2:13" x14ac:dyDescent="0.25">
      <c r="B64" s="38" t="str">
        <f>IF(OR(SOL·LICITUD!$H$50="",COUNTIF(SOL·LICITUD!$H$5:$H$504,SOL·LICITUD!$H$50)&lt;&gt;COUNTIF(SOL·LICITUD!$H$5:'SOL·LICITUD'!$H$50,SOL·LICITUD!$H$50)),"",SOL·LICITUD!$H$50)</f>
        <v/>
      </c>
      <c r="C64" s="38" t="str">
        <f>IF($B64="","",INDEX(SOL·LICITUD!$G$5:$G$504,MATCH($B64,SOL·LICITUD!$H$5:$H$504,0)))</f>
        <v/>
      </c>
      <c r="D64" s="38" t="str">
        <f>IF($B64="","",COUNTIF(SOL·LICITUD!$H$5:$H$504,$B64))</f>
        <v/>
      </c>
      <c r="E64" s="39" t="str">
        <f>IF($B64="","",SUMIF(SOL·LICITUD!$H$5:$H$504,$B64,SOL·LICITUD!$P$5:$P$504))</f>
        <v/>
      </c>
      <c r="F64" s="40" t="str">
        <f>IF($B64="","",COUNTIFS(SOL·LICITUD!$H$5:$H$504,$B64,SOL·LICITUD!$U$5:$U$504,"B1"))</f>
        <v/>
      </c>
      <c r="G64" s="41" t="str">
        <f>IF($B64="","",SUMIFS(SOL·LICITUD!$P$5:$P$504,SOL·LICITUD!$H$5:$H$504,$B64,SOL·LICITUD!$U$5:$U$504,"B1"))</f>
        <v/>
      </c>
      <c r="H64" s="42" t="str">
        <f>IF($B64="","",COUNTIFS(SOL·LICITUD!$H$5:$H$504,$B64,SOL·LICITUD!$U$5:$U$504,"B2"))</f>
        <v/>
      </c>
      <c r="I64" s="43" t="str">
        <f>IF($B64="","",SUMIFS(SOL·LICITUD!$P$5:$P$504,SOL·LICITUD!$H$5:$H$504,$B64,SOL·LICITUD!$U$5:$U$504,"B2"))</f>
        <v/>
      </c>
      <c r="J64" s="44" t="str">
        <f>IF($B64="","",COUNTIFS(SOL·LICITUD!$H$5:$H$504,$B64,SOL·LICITUD!$U$5:$U$504,"Mitjà"))</f>
        <v/>
      </c>
      <c r="K64" s="45" t="str">
        <f>IF($B64="","",SUMIFS(SOL·LICITUD!$P$5:$P$504,SOL·LICITUD!$H$5:$H$504,$B64,SOL·LICITUD!$U$5:$U$504,"Mitjà"))</f>
        <v/>
      </c>
      <c r="L64" s="46" t="str">
        <f>IF($B64="","",COUNTIFS(SOL·LICITUD!$H$5:$H$504,$B64,SOL·LICITUD!$U$5:$U$504,"Alt"))</f>
        <v/>
      </c>
      <c r="M64" s="47" t="str">
        <f>IF($B64="","",SUMIFS(SOL·LICITUD!$P$5:$P$504,SOL·LICITUD!$H$5:$H$504,$B64,SOL·LICITUD!$U$5:$U$504,"Alt"))</f>
        <v/>
      </c>
    </row>
    <row r="65" spans="2:13" x14ac:dyDescent="0.25">
      <c r="B65" s="38" t="str">
        <f>IF(OR(SOL·LICITUD!$H$51="",COUNTIF(SOL·LICITUD!$H$5:$H$504,SOL·LICITUD!$H$51)&lt;&gt;COUNTIF(SOL·LICITUD!$H$5:'SOL·LICITUD'!$H$51,SOL·LICITUD!$H$51)),"",SOL·LICITUD!$H$51)</f>
        <v/>
      </c>
      <c r="C65" s="38" t="str">
        <f>IF($B65="","",INDEX(SOL·LICITUD!$G$5:$G$504,MATCH($B65,SOL·LICITUD!$H$5:$H$504,0)))</f>
        <v/>
      </c>
      <c r="D65" s="38" t="str">
        <f>IF($B65="","",COUNTIF(SOL·LICITUD!$H$5:$H$504,$B65))</f>
        <v/>
      </c>
      <c r="E65" s="39" t="str">
        <f>IF($B65="","",SUMIF(SOL·LICITUD!$H$5:$H$504,$B65,SOL·LICITUD!$P$5:$P$504))</f>
        <v/>
      </c>
      <c r="F65" s="40" t="str">
        <f>IF($B65="","",COUNTIFS(SOL·LICITUD!$H$5:$H$504,$B65,SOL·LICITUD!$U$5:$U$504,"B1"))</f>
        <v/>
      </c>
      <c r="G65" s="41" t="str">
        <f>IF($B65="","",SUMIFS(SOL·LICITUD!$P$5:$P$504,SOL·LICITUD!$H$5:$H$504,$B65,SOL·LICITUD!$U$5:$U$504,"B1"))</f>
        <v/>
      </c>
      <c r="H65" s="42" t="str">
        <f>IF($B65="","",COUNTIFS(SOL·LICITUD!$H$5:$H$504,$B65,SOL·LICITUD!$U$5:$U$504,"B2"))</f>
        <v/>
      </c>
      <c r="I65" s="43" t="str">
        <f>IF($B65="","",SUMIFS(SOL·LICITUD!$P$5:$P$504,SOL·LICITUD!$H$5:$H$504,$B65,SOL·LICITUD!$U$5:$U$504,"B2"))</f>
        <v/>
      </c>
      <c r="J65" s="44" t="str">
        <f>IF($B65="","",COUNTIFS(SOL·LICITUD!$H$5:$H$504,$B65,SOL·LICITUD!$U$5:$U$504,"Mitjà"))</f>
        <v/>
      </c>
      <c r="K65" s="45" t="str">
        <f>IF($B65="","",SUMIFS(SOL·LICITUD!$P$5:$P$504,SOL·LICITUD!$H$5:$H$504,$B65,SOL·LICITUD!$U$5:$U$504,"Mitjà"))</f>
        <v/>
      </c>
      <c r="L65" s="46" t="str">
        <f>IF($B65="","",COUNTIFS(SOL·LICITUD!$H$5:$H$504,$B65,SOL·LICITUD!$U$5:$U$504,"Alt"))</f>
        <v/>
      </c>
      <c r="M65" s="47" t="str">
        <f>IF($B65="","",SUMIFS(SOL·LICITUD!$P$5:$P$504,SOL·LICITUD!$H$5:$H$504,$B65,SOL·LICITUD!$U$5:$U$504,"Alt"))</f>
        <v/>
      </c>
    </row>
    <row r="66" spans="2:13" x14ac:dyDescent="0.25">
      <c r="B66" s="38" t="str">
        <f>IF(OR(SOL·LICITUD!$H$52="",COUNTIF(SOL·LICITUD!$H$5:$H$504,SOL·LICITUD!$H$52)&lt;&gt;COUNTIF(SOL·LICITUD!$H$5:'SOL·LICITUD'!$H$52,SOL·LICITUD!$H$52)),"",SOL·LICITUD!$H$52)</f>
        <v/>
      </c>
      <c r="C66" s="38" t="str">
        <f>IF($B66="","",INDEX(SOL·LICITUD!$G$5:$G$504,MATCH($B66,SOL·LICITUD!$H$5:$H$504,0)))</f>
        <v/>
      </c>
      <c r="D66" s="38" t="str">
        <f>IF($B66="","",COUNTIF(SOL·LICITUD!$H$5:$H$504,$B66))</f>
        <v/>
      </c>
      <c r="E66" s="39" t="str">
        <f>IF($B66="","",SUMIF(SOL·LICITUD!$H$5:$H$504,$B66,SOL·LICITUD!$P$5:$P$504))</f>
        <v/>
      </c>
      <c r="F66" s="40" t="str">
        <f>IF($B66="","",COUNTIFS(SOL·LICITUD!$H$5:$H$504,$B66,SOL·LICITUD!$U$5:$U$504,"B1"))</f>
        <v/>
      </c>
      <c r="G66" s="41" t="str">
        <f>IF($B66="","",SUMIFS(SOL·LICITUD!$P$5:$P$504,SOL·LICITUD!$H$5:$H$504,$B66,SOL·LICITUD!$U$5:$U$504,"B1"))</f>
        <v/>
      </c>
      <c r="H66" s="42" t="str">
        <f>IF($B66="","",COUNTIFS(SOL·LICITUD!$H$5:$H$504,$B66,SOL·LICITUD!$U$5:$U$504,"B2"))</f>
        <v/>
      </c>
      <c r="I66" s="43" t="str">
        <f>IF($B66="","",SUMIFS(SOL·LICITUD!$P$5:$P$504,SOL·LICITUD!$H$5:$H$504,$B66,SOL·LICITUD!$U$5:$U$504,"B2"))</f>
        <v/>
      </c>
      <c r="J66" s="44" t="str">
        <f>IF($B66="","",COUNTIFS(SOL·LICITUD!$H$5:$H$504,$B66,SOL·LICITUD!$U$5:$U$504,"Mitjà"))</f>
        <v/>
      </c>
      <c r="K66" s="45" t="str">
        <f>IF($B66="","",SUMIFS(SOL·LICITUD!$P$5:$P$504,SOL·LICITUD!$H$5:$H$504,$B66,SOL·LICITUD!$U$5:$U$504,"Mitjà"))</f>
        <v/>
      </c>
      <c r="L66" s="46" t="str">
        <f>IF($B66="","",COUNTIFS(SOL·LICITUD!$H$5:$H$504,$B66,SOL·LICITUD!$U$5:$U$504,"Alt"))</f>
        <v/>
      </c>
      <c r="M66" s="47" t="str">
        <f>IF($B66="","",SUMIFS(SOL·LICITUD!$P$5:$P$504,SOL·LICITUD!$H$5:$H$504,$B66,SOL·LICITUD!$U$5:$U$504,"Alt"))</f>
        <v/>
      </c>
    </row>
    <row r="67" spans="2:13" x14ac:dyDescent="0.25">
      <c r="B67" s="38" t="str">
        <f>IF(OR(SOL·LICITUD!$H$53="",COUNTIF(SOL·LICITUD!$H$5:$H$504,SOL·LICITUD!$H$53)&lt;&gt;COUNTIF(SOL·LICITUD!$H$5:'SOL·LICITUD'!$H$53,SOL·LICITUD!$H$53)),"",SOL·LICITUD!$H$53)</f>
        <v/>
      </c>
      <c r="C67" s="38" t="str">
        <f>IF($B67="","",INDEX(SOL·LICITUD!$G$5:$G$504,MATCH($B67,SOL·LICITUD!$H$5:$H$504,0)))</f>
        <v/>
      </c>
      <c r="D67" s="38" t="str">
        <f>IF($B67="","",COUNTIF(SOL·LICITUD!$H$5:$H$504,$B67))</f>
        <v/>
      </c>
      <c r="E67" s="39" t="str">
        <f>IF($B67="","",SUMIF(SOL·LICITUD!$H$5:$H$504,$B67,SOL·LICITUD!$P$5:$P$504))</f>
        <v/>
      </c>
      <c r="F67" s="40" t="str">
        <f>IF($B67="","",COUNTIFS(SOL·LICITUD!$H$5:$H$504,$B67,SOL·LICITUD!$U$5:$U$504,"B1"))</f>
        <v/>
      </c>
      <c r="G67" s="41" t="str">
        <f>IF($B67="","",SUMIFS(SOL·LICITUD!$P$5:$P$504,SOL·LICITUD!$H$5:$H$504,$B67,SOL·LICITUD!$U$5:$U$504,"B1"))</f>
        <v/>
      </c>
      <c r="H67" s="42" t="str">
        <f>IF($B67="","",COUNTIFS(SOL·LICITUD!$H$5:$H$504,$B67,SOL·LICITUD!$U$5:$U$504,"B2"))</f>
        <v/>
      </c>
      <c r="I67" s="43" t="str">
        <f>IF($B67="","",SUMIFS(SOL·LICITUD!$P$5:$P$504,SOL·LICITUD!$H$5:$H$504,$B67,SOL·LICITUD!$U$5:$U$504,"B2"))</f>
        <v/>
      </c>
      <c r="J67" s="44" t="str">
        <f>IF($B67="","",COUNTIFS(SOL·LICITUD!$H$5:$H$504,$B67,SOL·LICITUD!$U$5:$U$504,"Mitjà"))</f>
        <v/>
      </c>
      <c r="K67" s="45" t="str">
        <f>IF($B67="","",SUMIFS(SOL·LICITUD!$P$5:$P$504,SOL·LICITUD!$H$5:$H$504,$B67,SOL·LICITUD!$U$5:$U$504,"Mitjà"))</f>
        <v/>
      </c>
      <c r="L67" s="46" t="str">
        <f>IF($B67="","",COUNTIFS(SOL·LICITUD!$H$5:$H$504,$B67,SOL·LICITUD!$U$5:$U$504,"Alt"))</f>
        <v/>
      </c>
      <c r="M67" s="47" t="str">
        <f>IF($B67="","",SUMIFS(SOL·LICITUD!$P$5:$P$504,SOL·LICITUD!$H$5:$H$504,$B67,SOL·LICITUD!$U$5:$U$504,"Alt"))</f>
        <v/>
      </c>
    </row>
    <row r="68" spans="2:13" x14ac:dyDescent="0.25">
      <c r="B68" s="38" t="str">
        <f>IF(OR(SOL·LICITUD!$H$54="",COUNTIF(SOL·LICITUD!$H$5:$H$504,SOL·LICITUD!$H$54)&lt;&gt;COUNTIF(SOL·LICITUD!$H$5:'SOL·LICITUD'!$H$54,SOL·LICITUD!$H$54)),"",SOL·LICITUD!$H$54)</f>
        <v/>
      </c>
      <c r="C68" s="38" t="str">
        <f>IF($B68="","",INDEX(SOL·LICITUD!$G$5:$G$504,MATCH($B68,SOL·LICITUD!$H$5:$H$504,0)))</f>
        <v/>
      </c>
      <c r="D68" s="38" t="str">
        <f>IF($B68="","",COUNTIF(SOL·LICITUD!$H$5:$H$504,$B68))</f>
        <v/>
      </c>
      <c r="E68" s="39" t="str">
        <f>IF($B68="","",SUMIF(SOL·LICITUD!$H$5:$H$504,$B68,SOL·LICITUD!$P$5:$P$504))</f>
        <v/>
      </c>
      <c r="F68" s="40" t="str">
        <f>IF($B68="","",COUNTIFS(SOL·LICITUD!$H$5:$H$504,$B68,SOL·LICITUD!$U$5:$U$504,"B1"))</f>
        <v/>
      </c>
      <c r="G68" s="41" t="str">
        <f>IF($B68="","",SUMIFS(SOL·LICITUD!$P$5:$P$504,SOL·LICITUD!$H$5:$H$504,$B68,SOL·LICITUD!$U$5:$U$504,"B1"))</f>
        <v/>
      </c>
      <c r="H68" s="42" t="str">
        <f>IF($B68="","",COUNTIFS(SOL·LICITUD!$H$5:$H$504,$B68,SOL·LICITUD!$U$5:$U$504,"B2"))</f>
        <v/>
      </c>
      <c r="I68" s="43" t="str">
        <f>IF($B68="","",SUMIFS(SOL·LICITUD!$P$5:$P$504,SOL·LICITUD!$H$5:$H$504,$B68,SOL·LICITUD!$U$5:$U$504,"B2"))</f>
        <v/>
      </c>
      <c r="J68" s="44" t="str">
        <f>IF($B68="","",COUNTIFS(SOL·LICITUD!$H$5:$H$504,$B68,SOL·LICITUD!$U$5:$U$504,"Mitjà"))</f>
        <v/>
      </c>
      <c r="K68" s="45" t="str">
        <f>IF($B68="","",SUMIFS(SOL·LICITUD!$P$5:$P$504,SOL·LICITUD!$H$5:$H$504,$B68,SOL·LICITUD!$U$5:$U$504,"Mitjà"))</f>
        <v/>
      </c>
      <c r="L68" s="46" t="str">
        <f>IF($B68="","",COUNTIFS(SOL·LICITUD!$H$5:$H$504,$B68,SOL·LICITUD!$U$5:$U$504,"Alt"))</f>
        <v/>
      </c>
      <c r="M68" s="47" t="str">
        <f>IF($B68="","",SUMIFS(SOL·LICITUD!$P$5:$P$504,SOL·LICITUD!$H$5:$H$504,$B68,SOL·LICITUD!$U$5:$U$504,"Alt"))</f>
        <v/>
      </c>
    </row>
    <row r="69" spans="2:13" x14ac:dyDescent="0.25">
      <c r="B69" s="38" t="str">
        <f>IF(OR(SOL·LICITUD!$H$55="",COUNTIF(SOL·LICITUD!$H$5:$H$504,SOL·LICITUD!$H$55)&lt;&gt;COUNTIF(SOL·LICITUD!$H$5:'SOL·LICITUD'!$H$55,SOL·LICITUD!$H$55)),"",SOL·LICITUD!$H$55)</f>
        <v/>
      </c>
      <c r="C69" s="38" t="str">
        <f>IF($B69="","",INDEX(SOL·LICITUD!$G$5:$G$504,MATCH($B69,SOL·LICITUD!$H$5:$H$504,0)))</f>
        <v/>
      </c>
      <c r="D69" s="38" t="str">
        <f>IF($B69="","",COUNTIF(SOL·LICITUD!$H$5:$H$504,$B69))</f>
        <v/>
      </c>
      <c r="E69" s="39" t="str">
        <f>IF($B69="","",SUMIF(SOL·LICITUD!$H$5:$H$504,$B69,SOL·LICITUD!$P$5:$P$504))</f>
        <v/>
      </c>
      <c r="F69" s="40" t="str">
        <f>IF($B69="","",COUNTIFS(SOL·LICITUD!$H$5:$H$504,$B69,SOL·LICITUD!$U$5:$U$504,"B1"))</f>
        <v/>
      </c>
      <c r="G69" s="41" t="str">
        <f>IF($B69="","",SUMIFS(SOL·LICITUD!$P$5:$P$504,SOL·LICITUD!$H$5:$H$504,$B69,SOL·LICITUD!$U$5:$U$504,"B1"))</f>
        <v/>
      </c>
      <c r="H69" s="42" t="str">
        <f>IF($B69="","",COUNTIFS(SOL·LICITUD!$H$5:$H$504,$B69,SOL·LICITUD!$U$5:$U$504,"B2"))</f>
        <v/>
      </c>
      <c r="I69" s="43" t="str">
        <f>IF($B69="","",SUMIFS(SOL·LICITUD!$P$5:$P$504,SOL·LICITUD!$H$5:$H$504,$B69,SOL·LICITUD!$U$5:$U$504,"B2"))</f>
        <v/>
      </c>
      <c r="J69" s="44" t="str">
        <f>IF($B69="","",COUNTIFS(SOL·LICITUD!$H$5:$H$504,$B69,SOL·LICITUD!$U$5:$U$504,"Mitjà"))</f>
        <v/>
      </c>
      <c r="K69" s="45" t="str">
        <f>IF($B69="","",SUMIFS(SOL·LICITUD!$P$5:$P$504,SOL·LICITUD!$H$5:$H$504,$B69,SOL·LICITUD!$U$5:$U$504,"Mitjà"))</f>
        <v/>
      </c>
      <c r="L69" s="46" t="str">
        <f>IF($B69="","",COUNTIFS(SOL·LICITUD!$H$5:$H$504,$B69,SOL·LICITUD!$U$5:$U$504,"Alt"))</f>
        <v/>
      </c>
      <c r="M69" s="47" t="str">
        <f>IF($B69="","",SUMIFS(SOL·LICITUD!$P$5:$P$504,SOL·LICITUD!$H$5:$H$504,$B69,SOL·LICITUD!$U$5:$U$504,"Alt"))</f>
        <v/>
      </c>
    </row>
    <row r="70" spans="2:13" x14ac:dyDescent="0.25">
      <c r="B70" s="38" t="str">
        <f>IF(OR(SOL·LICITUD!$H$56="",COUNTIF(SOL·LICITUD!$H$5:$H$504,SOL·LICITUD!$H$56)&lt;&gt;COUNTIF(SOL·LICITUD!$H$5:'SOL·LICITUD'!$H$56,SOL·LICITUD!$H$56)),"",SOL·LICITUD!$H$56)</f>
        <v/>
      </c>
      <c r="C70" s="38" t="str">
        <f>IF($B70="","",INDEX(SOL·LICITUD!$G$5:$G$504,MATCH($B70,SOL·LICITUD!$H$5:$H$504,0)))</f>
        <v/>
      </c>
      <c r="D70" s="38" t="str">
        <f>IF($B70="","",COUNTIF(SOL·LICITUD!$H$5:$H$504,$B70))</f>
        <v/>
      </c>
      <c r="E70" s="39" t="str">
        <f>IF($B70="","",SUMIF(SOL·LICITUD!$H$5:$H$504,$B70,SOL·LICITUD!$P$5:$P$504))</f>
        <v/>
      </c>
      <c r="F70" s="40" t="str">
        <f>IF($B70="","",COUNTIFS(SOL·LICITUD!$H$5:$H$504,$B70,SOL·LICITUD!$U$5:$U$504,"B1"))</f>
        <v/>
      </c>
      <c r="G70" s="41" t="str">
        <f>IF($B70="","",SUMIFS(SOL·LICITUD!$P$5:$P$504,SOL·LICITUD!$H$5:$H$504,$B70,SOL·LICITUD!$U$5:$U$504,"B1"))</f>
        <v/>
      </c>
      <c r="H70" s="42" t="str">
        <f>IF($B70="","",COUNTIFS(SOL·LICITUD!$H$5:$H$504,$B70,SOL·LICITUD!$U$5:$U$504,"B2"))</f>
        <v/>
      </c>
      <c r="I70" s="43" t="str">
        <f>IF($B70="","",SUMIFS(SOL·LICITUD!$P$5:$P$504,SOL·LICITUD!$H$5:$H$504,$B70,SOL·LICITUD!$U$5:$U$504,"B2"))</f>
        <v/>
      </c>
      <c r="J70" s="44" t="str">
        <f>IF($B70="","",COUNTIFS(SOL·LICITUD!$H$5:$H$504,$B70,SOL·LICITUD!$U$5:$U$504,"Mitjà"))</f>
        <v/>
      </c>
      <c r="K70" s="45" t="str">
        <f>IF($B70="","",SUMIFS(SOL·LICITUD!$P$5:$P$504,SOL·LICITUD!$H$5:$H$504,$B70,SOL·LICITUD!$U$5:$U$504,"Mitjà"))</f>
        <v/>
      </c>
      <c r="L70" s="46" t="str">
        <f>IF($B70="","",COUNTIFS(SOL·LICITUD!$H$5:$H$504,$B70,SOL·LICITUD!$U$5:$U$504,"Alt"))</f>
        <v/>
      </c>
      <c r="M70" s="47" t="str">
        <f>IF($B70="","",SUMIFS(SOL·LICITUD!$P$5:$P$504,SOL·LICITUD!$H$5:$H$504,$B70,SOL·LICITUD!$U$5:$U$504,"Alt"))</f>
        <v/>
      </c>
    </row>
    <row r="71" spans="2:13" x14ac:dyDescent="0.25">
      <c r="B71" s="38" t="str">
        <f>IF(OR(SOL·LICITUD!$H$57="",COUNTIF(SOL·LICITUD!$H$5:$H$504,SOL·LICITUD!$H$57)&lt;&gt;COUNTIF(SOL·LICITUD!$H$5:'SOL·LICITUD'!$H$57,SOL·LICITUD!$H$57)),"",SOL·LICITUD!$H$57)</f>
        <v/>
      </c>
      <c r="C71" s="38" t="str">
        <f>IF($B71="","",INDEX(SOL·LICITUD!$G$5:$G$504,MATCH($B71,SOL·LICITUD!$H$5:$H$504,0)))</f>
        <v/>
      </c>
      <c r="D71" s="38" t="str">
        <f>IF($B71="","",COUNTIF(SOL·LICITUD!$H$5:$H$504,$B71))</f>
        <v/>
      </c>
      <c r="E71" s="39" t="str">
        <f>IF($B71="","",SUMIF(SOL·LICITUD!$H$5:$H$504,$B71,SOL·LICITUD!$P$5:$P$504))</f>
        <v/>
      </c>
      <c r="F71" s="40" t="str">
        <f>IF($B71="","",COUNTIFS(SOL·LICITUD!$H$5:$H$504,$B71,SOL·LICITUD!$U$5:$U$504,"B1"))</f>
        <v/>
      </c>
      <c r="G71" s="41" t="str">
        <f>IF($B71="","",SUMIFS(SOL·LICITUD!$P$5:$P$504,SOL·LICITUD!$H$5:$H$504,$B71,SOL·LICITUD!$U$5:$U$504,"B1"))</f>
        <v/>
      </c>
      <c r="H71" s="42" t="str">
        <f>IF($B71="","",COUNTIFS(SOL·LICITUD!$H$5:$H$504,$B71,SOL·LICITUD!$U$5:$U$504,"B2"))</f>
        <v/>
      </c>
      <c r="I71" s="43" t="str">
        <f>IF($B71="","",SUMIFS(SOL·LICITUD!$P$5:$P$504,SOL·LICITUD!$H$5:$H$504,$B71,SOL·LICITUD!$U$5:$U$504,"B2"))</f>
        <v/>
      </c>
      <c r="J71" s="44" t="str">
        <f>IF($B71="","",COUNTIFS(SOL·LICITUD!$H$5:$H$504,$B71,SOL·LICITUD!$U$5:$U$504,"Mitjà"))</f>
        <v/>
      </c>
      <c r="K71" s="45" t="str">
        <f>IF($B71="","",SUMIFS(SOL·LICITUD!$P$5:$P$504,SOL·LICITUD!$H$5:$H$504,$B71,SOL·LICITUD!$U$5:$U$504,"Mitjà"))</f>
        <v/>
      </c>
      <c r="L71" s="46" t="str">
        <f>IF($B71="","",COUNTIFS(SOL·LICITUD!$H$5:$H$504,$B71,SOL·LICITUD!$U$5:$U$504,"Alt"))</f>
        <v/>
      </c>
      <c r="M71" s="47" t="str">
        <f>IF($B71="","",SUMIFS(SOL·LICITUD!$P$5:$P$504,SOL·LICITUD!$H$5:$H$504,$B71,SOL·LICITUD!$U$5:$U$504,"Alt"))</f>
        <v/>
      </c>
    </row>
    <row r="72" spans="2:13" x14ac:dyDescent="0.25">
      <c r="B72" s="38" t="str">
        <f>IF(OR(SOL·LICITUD!$H$58="",COUNTIF(SOL·LICITUD!$H$5:$H$504,SOL·LICITUD!$H$58)&lt;&gt;COUNTIF(SOL·LICITUD!$H$5:'SOL·LICITUD'!$H$58,SOL·LICITUD!$H$58)),"",SOL·LICITUD!$H$58)</f>
        <v/>
      </c>
      <c r="C72" s="38" t="str">
        <f>IF($B72="","",INDEX(SOL·LICITUD!$G$5:$G$504,MATCH($B72,SOL·LICITUD!$H$5:$H$504,0)))</f>
        <v/>
      </c>
      <c r="D72" s="38" t="str">
        <f>IF($B72="","",COUNTIF(SOL·LICITUD!$H$5:$H$504,$B72))</f>
        <v/>
      </c>
      <c r="E72" s="39" t="str">
        <f>IF($B72="","",SUMIF(SOL·LICITUD!$H$5:$H$504,$B72,SOL·LICITUD!$P$5:$P$504))</f>
        <v/>
      </c>
      <c r="F72" s="40" t="str">
        <f>IF($B72="","",COUNTIFS(SOL·LICITUD!$H$5:$H$504,$B72,SOL·LICITUD!$U$5:$U$504,"B1"))</f>
        <v/>
      </c>
      <c r="G72" s="41" t="str">
        <f>IF($B72="","",SUMIFS(SOL·LICITUD!$P$5:$P$504,SOL·LICITUD!$H$5:$H$504,$B72,SOL·LICITUD!$U$5:$U$504,"B1"))</f>
        <v/>
      </c>
      <c r="H72" s="42" t="str">
        <f>IF($B72="","",COUNTIFS(SOL·LICITUD!$H$5:$H$504,$B72,SOL·LICITUD!$U$5:$U$504,"B2"))</f>
        <v/>
      </c>
      <c r="I72" s="43" t="str">
        <f>IF($B72="","",SUMIFS(SOL·LICITUD!$P$5:$P$504,SOL·LICITUD!$H$5:$H$504,$B72,SOL·LICITUD!$U$5:$U$504,"B2"))</f>
        <v/>
      </c>
      <c r="J72" s="44" t="str">
        <f>IF($B72="","",COUNTIFS(SOL·LICITUD!$H$5:$H$504,$B72,SOL·LICITUD!$U$5:$U$504,"Mitjà"))</f>
        <v/>
      </c>
      <c r="K72" s="45" t="str">
        <f>IF($B72="","",SUMIFS(SOL·LICITUD!$P$5:$P$504,SOL·LICITUD!$H$5:$H$504,$B72,SOL·LICITUD!$U$5:$U$504,"Mitjà"))</f>
        <v/>
      </c>
      <c r="L72" s="46" t="str">
        <f>IF($B72="","",COUNTIFS(SOL·LICITUD!$H$5:$H$504,$B72,SOL·LICITUD!$U$5:$U$504,"Alt"))</f>
        <v/>
      </c>
      <c r="M72" s="47" t="str">
        <f>IF($B72="","",SUMIFS(SOL·LICITUD!$P$5:$P$504,SOL·LICITUD!$H$5:$H$504,$B72,SOL·LICITUD!$U$5:$U$504,"Alt"))</f>
        <v/>
      </c>
    </row>
    <row r="73" spans="2:13" x14ac:dyDescent="0.25">
      <c r="B73" s="38" t="str">
        <f>IF(OR(SOL·LICITUD!$H$59="",COUNTIF(SOL·LICITUD!$H$5:$H$504,SOL·LICITUD!$H$59)&lt;&gt;COUNTIF(SOL·LICITUD!$H$5:'SOL·LICITUD'!$H$59,SOL·LICITUD!$H$59)),"",SOL·LICITUD!$H$59)</f>
        <v/>
      </c>
      <c r="C73" s="38" t="str">
        <f>IF($B73="","",INDEX(SOL·LICITUD!$G$5:$G$504,MATCH($B73,SOL·LICITUD!$H$5:$H$504,0)))</f>
        <v/>
      </c>
      <c r="D73" s="38" t="str">
        <f>IF($B73="","",COUNTIF(SOL·LICITUD!$H$5:$H$504,$B73))</f>
        <v/>
      </c>
      <c r="E73" s="39" t="str">
        <f>IF($B73="","",SUMIF(SOL·LICITUD!$H$5:$H$504,$B73,SOL·LICITUD!$P$5:$P$504))</f>
        <v/>
      </c>
      <c r="F73" s="40" t="str">
        <f>IF($B73="","",COUNTIFS(SOL·LICITUD!$H$5:$H$504,$B73,SOL·LICITUD!$U$5:$U$504,"B1"))</f>
        <v/>
      </c>
      <c r="G73" s="41" t="str">
        <f>IF($B73="","",SUMIFS(SOL·LICITUD!$P$5:$P$504,SOL·LICITUD!$H$5:$H$504,$B73,SOL·LICITUD!$U$5:$U$504,"B1"))</f>
        <v/>
      </c>
      <c r="H73" s="42" t="str">
        <f>IF($B73="","",COUNTIFS(SOL·LICITUD!$H$5:$H$504,$B73,SOL·LICITUD!$U$5:$U$504,"B2"))</f>
        <v/>
      </c>
      <c r="I73" s="43" t="str">
        <f>IF($B73="","",SUMIFS(SOL·LICITUD!$P$5:$P$504,SOL·LICITUD!$H$5:$H$504,$B73,SOL·LICITUD!$U$5:$U$504,"B2"))</f>
        <v/>
      </c>
      <c r="J73" s="44" t="str">
        <f>IF($B73="","",COUNTIFS(SOL·LICITUD!$H$5:$H$504,$B73,SOL·LICITUD!$U$5:$U$504,"Mitjà"))</f>
        <v/>
      </c>
      <c r="K73" s="45" t="str">
        <f>IF($B73="","",SUMIFS(SOL·LICITUD!$P$5:$P$504,SOL·LICITUD!$H$5:$H$504,$B73,SOL·LICITUD!$U$5:$U$504,"Mitjà"))</f>
        <v/>
      </c>
      <c r="L73" s="46" t="str">
        <f>IF($B73="","",COUNTIFS(SOL·LICITUD!$H$5:$H$504,$B73,SOL·LICITUD!$U$5:$U$504,"Alt"))</f>
        <v/>
      </c>
      <c r="M73" s="47" t="str">
        <f>IF($B73="","",SUMIFS(SOL·LICITUD!$P$5:$P$504,SOL·LICITUD!$H$5:$H$504,$B73,SOL·LICITUD!$U$5:$U$504,"Alt"))</f>
        <v/>
      </c>
    </row>
    <row r="74" spans="2:13" x14ac:dyDescent="0.25">
      <c r="B74" s="38" t="str">
        <f>IF(OR(SOL·LICITUD!$H$60="",COUNTIF(SOL·LICITUD!$H$5:$H$504,SOL·LICITUD!$H$60)&lt;&gt;COUNTIF(SOL·LICITUD!$H$5:'SOL·LICITUD'!$H$60,SOL·LICITUD!$H$60)),"",SOL·LICITUD!$H$60)</f>
        <v/>
      </c>
      <c r="C74" s="38" t="str">
        <f>IF($B74="","",INDEX(SOL·LICITUD!$G$5:$G$504,MATCH($B74,SOL·LICITUD!$H$5:$H$504,0)))</f>
        <v/>
      </c>
      <c r="D74" s="38" t="str">
        <f>IF($B74="","",COUNTIF(SOL·LICITUD!$H$5:$H$504,$B74))</f>
        <v/>
      </c>
      <c r="E74" s="39" t="str">
        <f>IF($B74="","",SUMIF(SOL·LICITUD!$H$5:$H$504,$B74,SOL·LICITUD!$P$5:$P$504))</f>
        <v/>
      </c>
      <c r="F74" s="40" t="str">
        <f>IF($B74="","",COUNTIFS(SOL·LICITUD!$H$5:$H$504,$B74,SOL·LICITUD!$U$5:$U$504,"B1"))</f>
        <v/>
      </c>
      <c r="G74" s="41" t="str">
        <f>IF($B74="","",SUMIFS(SOL·LICITUD!$P$5:$P$504,SOL·LICITUD!$H$5:$H$504,$B74,SOL·LICITUD!$U$5:$U$504,"B1"))</f>
        <v/>
      </c>
      <c r="H74" s="42" t="str">
        <f>IF($B74="","",COUNTIFS(SOL·LICITUD!$H$5:$H$504,$B74,SOL·LICITUD!$U$5:$U$504,"B2"))</f>
        <v/>
      </c>
      <c r="I74" s="43" t="str">
        <f>IF($B74="","",SUMIFS(SOL·LICITUD!$P$5:$P$504,SOL·LICITUD!$H$5:$H$504,$B74,SOL·LICITUD!$U$5:$U$504,"B2"))</f>
        <v/>
      </c>
      <c r="J74" s="44" t="str">
        <f>IF($B74="","",COUNTIFS(SOL·LICITUD!$H$5:$H$504,$B74,SOL·LICITUD!$U$5:$U$504,"Mitjà"))</f>
        <v/>
      </c>
      <c r="K74" s="45" t="str">
        <f>IF($B74="","",SUMIFS(SOL·LICITUD!$P$5:$P$504,SOL·LICITUD!$H$5:$H$504,$B74,SOL·LICITUD!$U$5:$U$504,"Mitjà"))</f>
        <v/>
      </c>
      <c r="L74" s="46" t="str">
        <f>IF($B74="","",COUNTIFS(SOL·LICITUD!$H$5:$H$504,$B74,SOL·LICITUD!$U$5:$U$504,"Alt"))</f>
        <v/>
      </c>
      <c r="M74" s="47" t="str">
        <f>IF($B74="","",SUMIFS(SOL·LICITUD!$P$5:$P$504,SOL·LICITUD!$H$5:$H$504,$B74,SOL·LICITUD!$U$5:$U$504,"Alt"))</f>
        <v/>
      </c>
    </row>
    <row r="75" spans="2:13" x14ac:dyDescent="0.25">
      <c r="B75" s="38" t="str">
        <f>IF(OR(SOL·LICITUD!$H$61="",COUNTIF(SOL·LICITUD!$H$5:$H$504,SOL·LICITUD!$H$61)&lt;&gt;COUNTIF(SOL·LICITUD!$H$5:'SOL·LICITUD'!$H$61,SOL·LICITUD!$H$61)),"",SOL·LICITUD!$H$61)</f>
        <v/>
      </c>
      <c r="C75" s="38" t="str">
        <f>IF($B75="","",INDEX(SOL·LICITUD!$G$5:$G$504,MATCH($B75,SOL·LICITUD!$H$5:$H$504,0)))</f>
        <v/>
      </c>
      <c r="D75" s="38" t="str">
        <f>IF($B75="","",COUNTIF(SOL·LICITUD!$H$5:$H$504,$B75))</f>
        <v/>
      </c>
      <c r="E75" s="39" t="str">
        <f>IF($B75="","",SUMIF(SOL·LICITUD!$H$5:$H$504,$B75,SOL·LICITUD!$P$5:$P$504))</f>
        <v/>
      </c>
      <c r="F75" s="40" t="str">
        <f>IF($B75="","",COUNTIFS(SOL·LICITUD!$H$5:$H$504,$B75,SOL·LICITUD!$U$5:$U$504,"B1"))</f>
        <v/>
      </c>
      <c r="G75" s="41" t="str">
        <f>IF($B75="","",SUMIFS(SOL·LICITUD!$P$5:$P$504,SOL·LICITUD!$H$5:$H$504,$B75,SOL·LICITUD!$U$5:$U$504,"B1"))</f>
        <v/>
      </c>
      <c r="H75" s="42" t="str">
        <f>IF($B75="","",COUNTIFS(SOL·LICITUD!$H$5:$H$504,$B75,SOL·LICITUD!$U$5:$U$504,"B2"))</f>
        <v/>
      </c>
      <c r="I75" s="43" t="str">
        <f>IF($B75="","",SUMIFS(SOL·LICITUD!$P$5:$P$504,SOL·LICITUD!$H$5:$H$504,$B75,SOL·LICITUD!$U$5:$U$504,"B2"))</f>
        <v/>
      </c>
      <c r="J75" s="44" t="str">
        <f>IF($B75="","",COUNTIFS(SOL·LICITUD!$H$5:$H$504,$B75,SOL·LICITUD!$U$5:$U$504,"Mitjà"))</f>
        <v/>
      </c>
      <c r="K75" s="45" t="str">
        <f>IF($B75="","",SUMIFS(SOL·LICITUD!$P$5:$P$504,SOL·LICITUD!$H$5:$H$504,$B75,SOL·LICITUD!$U$5:$U$504,"Mitjà"))</f>
        <v/>
      </c>
      <c r="L75" s="46" t="str">
        <f>IF($B75="","",COUNTIFS(SOL·LICITUD!$H$5:$H$504,$B75,SOL·LICITUD!$U$5:$U$504,"Alt"))</f>
        <v/>
      </c>
      <c r="M75" s="47" t="str">
        <f>IF($B75="","",SUMIFS(SOL·LICITUD!$P$5:$P$504,SOL·LICITUD!$H$5:$H$504,$B75,SOL·LICITUD!$U$5:$U$504,"Alt"))</f>
        <v/>
      </c>
    </row>
    <row r="76" spans="2:13" x14ac:dyDescent="0.25">
      <c r="B76" s="38" t="str">
        <f>IF(OR(SOL·LICITUD!$H$62="",COUNTIF(SOL·LICITUD!$H$5:$H$504,SOL·LICITUD!$H$62)&lt;&gt;COUNTIF(SOL·LICITUD!$H$5:'SOL·LICITUD'!$H$62,SOL·LICITUD!$H$62)),"",SOL·LICITUD!$H$62)</f>
        <v/>
      </c>
      <c r="C76" s="38" t="str">
        <f>IF($B76="","",INDEX(SOL·LICITUD!$G$5:$G$504,MATCH($B76,SOL·LICITUD!$H$5:$H$504,0)))</f>
        <v/>
      </c>
      <c r="D76" s="38" t="str">
        <f>IF($B76="","",COUNTIF(SOL·LICITUD!$H$5:$H$504,$B76))</f>
        <v/>
      </c>
      <c r="E76" s="39" t="str">
        <f>IF($B76="","",SUMIF(SOL·LICITUD!$H$5:$H$504,$B76,SOL·LICITUD!$P$5:$P$504))</f>
        <v/>
      </c>
      <c r="F76" s="40" t="str">
        <f>IF($B76="","",COUNTIFS(SOL·LICITUD!$H$5:$H$504,$B76,SOL·LICITUD!$U$5:$U$504,"B1"))</f>
        <v/>
      </c>
      <c r="G76" s="41" t="str">
        <f>IF($B76="","",SUMIFS(SOL·LICITUD!$P$5:$P$504,SOL·LICITUD!$H$5:$H$504,$B76,SOL·LICITUD!$U$5:$U$504,"B1"))</f>
        <v/>
      </c>
      <c r="H76" s="42" t="str">
        <f>IF($B76="","",COUNTIFS(SOL·LICITUD!$H$5:$H$504,$B76,SOL·LICITUD!$U$5:$U$504,"B2"))</f>
        <v/>
      </c>
      <c r="I76" s="43" t="str">
        <f>IF($B76="","",SUMIFS(SOL·LICITUD!$P$5:$P$504,SOL·LICITUD!$H$5:$H$504,$B76,SOL·LICITUD!$U$5:$U$504,"B2"))</f>
        <v/>
      </c>
      <c r="J76" s="44" t="str">
        <f>IF($B76="","",COUNTIFS(SOL·LICITUD!$H$5:$H$504,$B76,SOL·LICITUD!$U$5:$U$504,"Mitjà"))</f>
        <v/>
      </c>
      <c r="K76" s="45" t="str">
        <f>IF($B76="","",SUMIFS(SOL·LICITUD!$P$5:$P$504,SOL·LICITUD!$H$5:$H$504,$B76,SOL·LICITUD!$U$5:$U$504,"Mitjà"))</f>
        <v/>
      </c>
      <c r="L76" s="46" t="str">
        <f>IF($B76="","",COUNTIFS(SOL·LICITUD!$H$5:$H$504,$B76,SOL·LICITUD!$U$5:$U$504,"Alt"))</f>
        <v/>
      </c>
      <c r="M76" s="47" t="str">
        <f>IF($B76="","",SUMIFS(SOL·LICITUD!$P$5:$P$504,SOL·LICITUD!$H$5:$H$504,$B76,SOL·LICITUD!$U$5:$U$504,"Alt"))</f>
        <v/>
      </c>
    </row>
    <row r="77" spans="2:13" x14ac:dyDescent="0.25">
      <c r="B77" s="38" t="str">
        <f>IF(OR(SOL·LICITUD!$H$63="",COUNTIF(SOL·LICITUD!$H$5:$H$504,SOL·LICITUD!$H$63)&lt;&gt;COUNTIF(SOL·LICITUD!$H$5:'SOL·LICITUD'!$H$63,SOL·LICITUD!$H$63)),"",SOL·LICITUD!$H$63)</f>
        <v/>
      </c>
      <c r="C77" s="38" t="str">
        <f>IF($B77="","",INDEX(SOL·LICITUD!$G$5:$G$504,MATCH($B77,SOL·LICITUD!$H$5:$H$504,0)))</f>
        <v/>
      </c>
      <c r="D77" s="38" t="str">
        <f>IF($B77="","",COUNTIF(SOL·LICITUD!$H$5:$H$504,$B77))</f>
        <v/>
      </c>
      <c r="E77" s="39" t="str">
        <f>IF($B77="","",SUMIF(SOL·LICITUD!$H$5:$H$504,$B77,SOL·LICITUD!$P$5:$P$504))</f>
        <v/>
      </c>
      <c r="F77" s="40" t="str">
        <f>IF($B77="","",COUNTIFS(SOL·LICITUD!$H$5:$H$504,$B77,SOL·LICITUD!$U$5:$U$504,"B1"))</f>
        <v/>
      </c>
      <c r="G77" s="41" t="str">
        <f>IF($B77="","",SUMIFS(SOL·LICITUD!$P$5:$P$504,SOL·LICITUD!$H$5:$H$504,$B77,SOL·LICITUD!$U$5:$U$504,"B1"))</f>
        <v/>
      </c>
      <c r="H77" s="42" t="str">
        <f>IF($B77="","",COUNTIFS(SOL·LICITUD!$H$5:$H$504,$B77,SOL·LICITUD!$U$5:$U$504,"B2"))</f>
        <v/>
      </c>
      <c r="I77" s="43" t="str">
        <f>IF($B77="","",SUMIFS(SOL·LICITUD!$P$5:$P$504,SOL·LICITUD!$H$5:$H$504,$B77,SOL·LICITUD!$U$5:$U$504,"B2"))</f>
        <v/>
      </c>
      <c r="J77" s="44" t="str">
        <f>IF($B77="","",COUNTIFS(SOL·LICITUD!$H$5:$H$504,$B77,SOL·LICITUD!$U$5:$U$504,"Mitjà"))</f>
        <v/>
      </c>
      <c r="K77" s="45" t="str">
        <f>IF($B77="","",SUMIFS(SOL·LICITUD!$P$5:$P$504,SOL·LICITUD!$H$5:$H$504,$B77,SOL·LICITUD!$U$5:$U$504,"Mitjà"))</f>
        <v/>
      </c>
      <c r="L77" s="46" t="str">
        <f>IF($B77="","",COUNTIFS(SOL·LICITUD!$H$5:$H$504,$B77,SOL·LICITUD!$U$5:$U$504,"Alt"))</f>
        <v/>
      </c>
      <c r="M77" s="47" t="str">
        <f>IF($B77="","",SUMIFS(SOL·LICITUD!$P$5:$P$504,SOL·LICITUD!$H$5:$H$504,$B77,SOL·LICITUD!$U$5:$U$504,"Alt"))</f>
        <v/>
      </c>
    </row>
    <row r="78" spans="2:13" x14ac:dyDescent="0.25">
      <c r="B78" s="38" t="str">
        <f>IF(OR(SOL·LICITUD!$H$64="",COUNTIF(SOL·LICITUD!$H$5:$H$504,SOL·LICITUD!$H$64)&lt;&gt;COUNTIF(SOL·LICITUD!$H$5:'SOL·LICITUD'!$H$64,SOL·LICITUD!$H$64)),"",SOL·LICITUD!$H$64)</f>
        <v/>
      </c>
      <c r="C78" s="38" t="str">
        <f>IF($B78="","",INDEX(SOL·LICITUD!$G$5:$G$504,MATCH($B78,SOL·LICITUD!$H$5:$H$504,0)))</f>
        <v/>
      </c>
      <c r="D78" s="38" t="str">
        <f>IF($B78="","",COUNTIF(SOL·LICITUD!$H$5:$H$504,$B78))</f>
        <v/>
      </c>
      <c r="E78" s="39" t="str">
        <f>IF($B78="","",SUMIF(SOL·LICITUD!$H$5:$H$504,$B78,SOL·LICITUD!$P$5:$P$504))</f>
        <v/>
      </c>
      <c r="F78" s="40" t="str">
        <f>IF($B78="","",COUNTIFS(SOL·LICITUD!$H$5:$H$504,$B78,SOL·LICITUD!$U$5:$U$504,"B1"))</f>
        <v/>
      </c>
      <c r="G78" s="41" t="str">
        <f>IF($B78="","",SUMIFS(SOL·LICITUD!$P$5:$P$504,SOL·LICITUD!$H$5:$H$504,$B78,SOL·LICITUD!$U$5:$U$504,"B1"))</f>
        <v/>
      </c>
      <c r="H78" s="42" t="str">
        <f>IF($B78="","",COUNTIFS(SOL·LICITUD!$H$5:$H$504,$B78,SOL·LICITUD!$U$5:$U$504,"B2"))</f>
        <v/>
      </c>
      <c r="I78" s="43" t="str">
        <f>IF($B78="","",SUMIFS(SOL·LICITUD!$P$5:$P$504,SOL·LICITUD!$H$5:$H$504,$B78,SOL·LICITUD!$U$5:$U$504,"B2"))</f>
        <v/>
      </c>
      <c r="J78" s="44" t="str">
        <f>IF($B78="","",COUNTIFS(SOL·LICITUD!$H$5:$H$504,$B78,SOL·LICITUD!$U$5:$U$504,"Mitjà"))</f>
        <v/>
      </c>
      <c r="K78" s="45" t="str">
        <f>IF($B78="","",SUMIFS(SOL·LICITUD!$P$5:$P$504,SOL·LICITUD!$H$5:$H$504,$B78,SOL·LICITUD!$U$5:$U$504,"Mitjà"))</f>
        <v/>
      </c>
      <c r="L78" s="46" t="str">
        <f>IF($B78="","",COUNTIFS(SOL·LICITUD!$H$5:$H$504,$B78,SOL·LICITUD!$U$5:$U$504,"Alt"))</f>
        <v/>
      </c>
      <c r="M78" s="47" t="str">
        <f>IF($B78="","",SUMIFS(SOL·LICITUD!$P$5:$P$504,SOL·LICITUD!$H$5:$H$504,$B78,SOL·LICITUD!$U$5:$U$504,"Alt"))</f>
        <v/>
      </c>
    </row>
    <row r="79" spans="2:13" x14ac:dyDescent="0.25">
      <c r="B79" s="38" t="str">
        <f>IF(OR(SOL·LICITUD!$H$65="",COUNTIF(SOL·LICITUD!$H$5:$H$504,SOL·LICITUD!$H$65)&lt;&gt;COUNTIF(SOL·LICITUD!$H$5:'SOL·LICITUD'!$H$65,SOL·LICITUD!$H$65)),"",SOL·LICITUD!$H$65)</f>
        <v/>
      </c>
      <c r="C79" s="38" t="str">
        <f>IF($B79="","",INDEX(SOL·LICITUD!$G$5:$G$504,MATCH($B79,SOL·LICITUD!$H$5:$H$504,0)))</f>
        <v/>
      </c>
      <c r="D79" s="38" t="str">
        <f>IF($B79="","",COUNTIF(SOL·LICITUD!$H$5:$H$504,$B79))</f>
        <v/>
      </c>
      <c r="E79" s="39" t="str">
        <f>IF($B79="","",SUMIF(SOL·LICITUD!$H$5:$H$504,$B79,SOL·LICITUD!$P$5:$P$504))</f>
        <v/>
      </c>
      <c r="F79" s="40" t="str">
        <f>IF($B79="","",COUNTIFS(SOL·LICITUD!$H$5:$H$504,$B79,SOL·LICITUD!$U$5:$U$504,"B1"))</f>
        <v/>
      </c>
      <c r="G79" s="41" t="str">
        <f>IF($B79="","",SUMIFS(SOL·LICITUD!$P$5:$P$504,SOL·LICITUD!$H$5:$H$504,$B79,SOL·LICITUD!$U$5:$U$504,"B1"))</f>
        <v/>
      </c>
      <c r="H79" s="42" t="str">
        <f>IF($B79="","",COUNTIFS(SOL·LICITUD!$H$5:$H$504,$B79,SOL·LICITUD!$U$5:$U$504,"B2"))</f>
        <v/>
      </c>
      <c r="I79" s="43" t="str">
        <f>IF($B79="","",SUMIFS(SOL·LICITUD!$P$5:$P$504,SOL·LICITUD!$H$5:$H$504,$B79,SOL·LICITUD!$U$5:$U$504,"B2"))</f>
        <v/>
      </c>
      <c r="J79" s="44" t="str">
        <f>IF($B79="","",COUNTIFS(SOL·LICITUD!$H$5:$H$504,$B79,SOL·LICITUD!$U$5:$U$504,"Mitjà"))</f>
        <v/>
      </c>
      <c r="K79" s="45" t="str">
        <f>IF($B79="","",SUMIFS(SOL·LICITUD!$P$5:$P$504,SOL·LICITUD!$H$5:$H$504,$B79,SOL·LICITUD!$U$5:$U$504,"Mitjà"))</f>
        <v/>
      </c>
      <c r="L79" s="46" t="str">
        <f>IF($B79="","",COUNTIFS(SOL·LICITUD!$H$5:$H$504,$B79,SOL·LICITUD!$U$5:$U$504,"Alt"))</f>
        <v/>
      </c>
      <c r="M79" s="47" t="str">
        <f>IF($B79="","",SUMIFS(SOL·LICITUD!$P$5:$P$504,SOL·LICITUD!$H$5:$H$504,$B79,SOL·LICITUD!$U$5:$U$504,"Alt"))</f>
        <v/>
      </c>
    </row>
    <row r="80" spans="2:13" x14ac:dyDescent="0.25">
      <c r="B80" s="38" t="str">
        <f>IF(OR(SOL·LICITUD!$H$66="",COUNTIF(SOL·LICITUD!$H$5:$H$504,SOL·LICITUD!$H$66)&lt;&gt;COUNTIF(SOL·LICITUD!$H$5:'SOL·LICITUD'!$H$66,SOL·LICITUD!$H$66)),"",SOL·LICITUD!$H$66)</f>
        <v/>
      </c>
      <c r="C80" s="38" t="str">
        <f>IF($B80="","",INDEX(SOL·LICITUD!$G$5:$G$504,MATCH($B80,SOL·LICITUD!$H$5:$H$504,0)))</f>
        <v/>
      </c>
      <c r="D80" s="38" t="str">
        <f>IF($B80="","",COUNTIF(SOL·LICITUD!$H$5:$H$504,$B80))</f>
        <v/>
      </c>
      <c r="E80" s="39" t="str">
        <f>IF($B80="","",SUMIF(SOL·LICITUD!$H$5:$H$504,$B80,SOL·LICITUD!$P$5:$P$504))</f>
        <v/>
      </c>
      <c r="F80" s="40" t="str">
        <f>IF($B80="","",COUNTIFS(SOL·LICITUD!$H$5:$H$504,$B80,SOL·LICITUD!$U$5:$U$504,"B1"))</f>
        <v/>
      </c>
      <c r="G80" s="41" t="str">
        <f>IF($B80="","",SUMIFS(SOL·LICITUD!$P$5:$P$504,SOL·LICITUD!$H$5:$H$504,$B80,SOL·LICITUD!$U$5:$U$504,"B1"))</f>
        <v/>
      </c>
      <c r="H80" s="42" t="str">
        <f>IF($B80="","",COUNTIFS(SOL·LICITUD!$H$5:$H$504,$B80,SOL·LICITUD!$U$5:$U$504,"B2"))</f>
        <v/>
      </c>
      <c r="I80" s="43" t="str">
        <f>IF($B80="","",SUMIFS(SOL·LICITUD!$P$5:$P$504,SOL·LICITUD!$H$5:$H$504,$B80,SOL·LICITUD!$U$5:$U$504,"B2"))</f>
        <v/>
      </c>
      <c r="J80" s="44" t="str">
        <f>IF($B80="","",COUNTIFS(SOL·LICITUD!$H$5:$H$504,$B80,SOL·LICITUD!$U$5:$U$504,"Mitjà"))</f>
        <v/>
      </c>
      <c r="K80" s="45" t="str">
        <f>IF($B80="","",SUMIFS(SOL·LICITUD!$P$5:$P$504,SOL·LICITUD!$H$5:$H$504,$B80,SOL·LICITUD!$U$5:$U$504,"Mitjà"))</f>
        <v/>
      </c>
      <c r="L80" s="46" t="str">
        <f>IF($B80="","",COUNTIFS(SOL·LICITUD!$H$5:$H$504,$B80,SOL·LICITUD!$U$5:$U$504,"Alt"))</f>
        <v/>
      </c>
      <c r="M80" s="47" t="str">
        <f>IF($B80="","",SUMIFS(SOL·LICITUD!$P$5:$P$504,SOL·LICITUD!$H$5:$H$504,$B80,SOL·LICITUD!$U$5:$U$504,"Alt"))</f>
        <v/>
      </c>
    </row>
    <row r="81" spans="2:13" x14ac:dyDescent="0.25">
      <c r="B81" s="38" t="str">
        <f>IF(OR(SOL·LICITUD!$H$67="",COUNTIF(SOL·LICITUD!$H$5:$H$504,SOL·LICITUD!$H$67)&lt;&gt;COUNTIF(SOL·LICITUD!$H$5:'SOL·LICITUD'!$H$67,SOL·LICITUD!$H$67)),"",SOL·LICITUD!$H$67)</f>
        <v/>
      </c>
      <c r="C81" s="38" t="str">
        <f>IF($B81="","",INDEX(SOL·LICITUD!$G$5:$G$504,MATCH($B81,SOL·LICITUD!$H$5:$H$504,0)))</f>
        <v/>
      </c>
      <c r="D81" s="38" t="str">
        <f>IF($B81="","",COUNTIF(SOL·LICITUD!$H$5:$H$504,$B81))</f>
        <v/>
      </c>
      <c r="E81" s="39" t="str">
        <f>IF($B81="","",SUMIF(SOL·LICITUD!$H$5:$H$504,$B81,SOL·LICITUD!$P$5:$P$504))</f>
        <v/>
      </c>
      <c r="F81" s="40" t="str">
        <f>IF($B81="","",COUNTIFS(SOL·LICITUD!$H$5:$H$504,$B81,SOL·LICITUD!$U$5:$U$504,"B1"))</f>
        <v/>
      </c>
      <c r="G81" s="41" t="str">
        <f>IF($B81="","",SUMIFS(SOL·LICITUD!$P$5:$P$504,SOL·LICITUD!$H$5:$H$504,$B81,SOL·LICITUD!$U$5:$U$504,"B1"))</f>
        <v/>
      </c>
      <c r="H81" s="42" t="str">
        <f>IF($B81="","",COUNTIFS(SOL·LICITUD!$H$5:$H$504,$B81,SOL·LICITUD!$U$5:$U$504,"B2"))</f>
        <v/>
      </c>
      <c r="I81" s="43" t="str">
        <f>IF($B81="","",SUMIFS(SOL·LICITUD!$P$5:$P$504,SOL·LICITUD!$H$5:$H$504,$B81,SOL·LICITUD!$U$5:$U$504,"B2"))</f>
        <v/>
      </c>
      <c r="J81" s="44" t="str">
        <f>IF($B81="","",COUNTIFS(SOL·LICITUD!$H$5:$H$504,$B81,SOL·LICITUD!$U$5:$U$504,"Mitjà"))</f>
        <v/>
      </c>
      <c r="K81" s="45" t="str">
        <f>IF($B81="","",SUMIFS(SOL·LICITUD!$P$5:$P$504,SOL·LICITUD!$H$5:$H$504,$B81,SOL·LICITUD!$U$5:$U$504,"Mitjà"))</f>
        <v/>
      </c>
      <c r="L81" s="46" t="str">
        <f>IF($B81="","",COUNTIFS(SOL·LICITUD!$H$5:$H$504,$B81,SOL·LICITUD!$U$5:$U$504,"Alt"))</f>
        <v/>
      </c>
      <c r="M81" s="47" t="str">
        <f>IF($B81="","",SUMIFS(SOL·LICITUD!$P$5:$P$504,SOL·LICITUD!$H$5:$H$504,$B81,SOL·LICITUD!$U$5:$U$504,"Alt"))</f>
        <v/>
      </c>
    </row>
    <row r="82" spans="2:13" x14ac:dyDescent="0.25">
      <c r="B82" s="38" t="str">
        <f>IF(OR(SOL·LICITUD!$H$68="",COUNTIF(SOL·LICITUD!$H$5:$H$504,SOL·LICITUD!$H$68)&lt;&gt;COUNTIF(SOL·LICITUD!$H$5:'SOL·LICITUD'!$H$68,SOL·LICITUD!$H$68)),"",SOL·LICITUD!$H$68)</f>
        <v/>
      </c>
      <c r="C82" s="38" t="str">
        <f>IF($B82="","",INDEX(SOL·LICITUD!$G$5:$G$504,MATCH($B82,SOL·LICITUD!$H$5:$H$504,0)))</f>
        <v/>
      </c>
      <c r="D82" s="38" t="str">
        <f>IF($B82="","",COUNTIF(SOL·LICITUD!$H$5:$H$504,$B82))</f>
        <v/>
      </c>
      <c r="E82" s="39" t="str">
        <f>IF($B82="","",SUMIF(SOL·LICITUD!$H$5:$H$504,$B82,SOL·LICITUD!$P$5:$P$504))</f>
        <v/>
      </c>
      <c r="F82" s="40" t="str">
        <f>IF($B82="","",COUNTIFS(SOL·LICITUD!$H$5:$H$504,$B82,SOL·LICITUD!$U$5:$U$504,"B1"))</f>
        <v/>
      </c>
      <c r="G82" s="41" t="str">
        <f>IF($B82="","",SUMIFS(SOL·LICITUD!$P$5:$P$504,SOL·LICITUD!$H$5:$H$504,$B82,SOL·LICITUD!$U$5:$U$504,"B1"))</f>
        <v/>
      </c>
      <c r="H82" s="42" t="str">
        <f>IF($B82="","",COUNTIFS(SOL·LICITUD!$H$5:$H$504,$B82,SOL·LICITUD!$U$5:$U$504,"B2"))</f>
        <v/>
      </c>
      <c r="I82" s="43" t="str">
        <f>IF($B82="","",SUMIFS(SOL·LICITUD!$P$5:$P$504,SOL·LICITUD!$H$5:$H$504,$B82,SOL·LICITUD!$U$5:$U$504,"B2"))</f>
        <v/>
      </c>
      <c r="J82" s="44" t="str">
        <f>IF($B82="","",COUNTIFS(SOL·LICITUD!$H$5:$H$504,$B82,SOL·LICITUD!$U$5:$U$504,"Mitjà"))</f>
        <v/>
      </c>
      <c r="K82" s="45" t="str">
        <f>IF($B82="","",SUMIFS(SOL·LICITUD!$P$5:$P$504,SOL·LICITUD!$H$5:$H$504,$B82,SOL·LICITUD!$U$5:$U$504,"Mitjà"))</f>
        <v/>
      </c>
      <c r="L82" s="46" t="str">
        <f>IF($B82="","",COUNTIFS(SOL·LICITUD!$H$5:$H$504,$B82,SOL·LICITUD!$U$5:$U$504,"Alt"))</f>
        <v/>
      </c>
      <c r="M82" s="47" t="str">
        <f>IF($B82="","",SUMIFS(SOL·LICITUD!$P$5:$P$504,SOL·LICITUD!$H$5:$H$504,$B82,SOL·LICITUD!$U$5:$U$504,"Alt"))</f>
        <v/>
      </c>
    </row>
    <row r="83" spans="2:13" x14ac:dyDescent="0.25">
      <c r="B83" s="38" t="str">
        <f>IF(OR(SOL·LICITUD!$H$69="",COUNTIF(SOL·LICITUD!$H$5:$H$504,SOL·LICITUD!$H$69)&lt;&gt;COUNTIF(SOL·LICITUD!$H$5:'SOL·LICITUD'!$H$69,SOL·LICITUD!$H$69)),"",SOL·LICITUD!$H$69)</f>
        <v/>
      </c>
      <c r="C83" s="38" t="str">
        <f>IF($B83="","",INDEX(SOL·LICITUD!$G$5:$G$504,MATCH($B83,SOL·LICITUD!$H$5:$H$504,0)))</f>
        <v/>
      </c>
      <c r="D83" s="38" t="str">
        <f>IF($B83="","",COUNTIF(SOL·LICITUD!$H$5:$H$504,$B83))</f>
        <v/>
      </c>
      <c r="E83" s="39" t="str">
        <f>IF($B83="","",SUMIF(SOL·LICITUD!$H$5:$H$504,$B83,SOL·LICITUD!$P$5:$P$504))</f>
        <v/>
      </c>
      <c r="F83" s="40" t="str">
        <f>IF($B83="","",COUNTIFS(SOL·LICITUD!$H$5:$H$504,$B83,SOL·LICITUD!$U$5:$U$504,"B1"))</f>
        <v/>
      </c>
      <c r="G83" s="41" t="str">
        <f>IF($B83="","",SUMIFS(SOL·LICITUD!$P$5:$P$504,SOL·LICITUD!$H$5:$H$504,$B83,SOL·LICITUD!$U$5:$U$504,"B1"))</f>
        <v/>
      </c>
      <c r="H83" s="42" t="str">
        <f>IF($B83="","",COUNTIFS(SOL·LICITUD!$H$5:$H$504,$B83,SOL·LICITUD!$U$5:$U$504,"B2"))</f>
        <v/>
      </c>
      <c r="I83" s="43" t="str">
        <f>IF($B83="","",SUMIFS(SOL·LICITUD!$P$5:$P$504,SOL·LICITUD!$H$5:$H$504,$B83,SOL·LICITUD!$U$5:$U$504,"B2"))</f>
        <v/>
      </c>
      <c r="J83" s="44" t="str">
        <f>IF($B83="","",COUNTIFS(SOL·LICITUD!$H$5:$H$504,$B83,SOL·LICITUD!$U$5:$U$504,"Mitjà"))</f>
        <v/>
      </c>
      <c r="K83" s="45" t="str">
        <f>IF($B83="","",SUMIFS(SOL·LICITUD!$P$5:$P$504,SOL·LICITUD!$H$5:$H$504,$B83,SOL·LICITUD!$U$5:$U$504,"Mitjà"))</f>
        <v/>
      </c>
      <c r="L83" s="46" t="str">
        <f>IF($B83="","",COUNTIFS(SOL·LICITUD!$H$5:$H$504,$B83,SOL·LICITUD!$U$5:$U$504,"Alt"))</f>
        <v/>
      </c>
      <c r="M83" s="47" t="str">
        <f>IF($B83="","",SUMIFS(SOL·LICITUD!$P$5:$P$504,SOL·LICITUD!$H$5:$H$504,$B83,SOL·LICITUD!$U$5:$U$504,"Alt"))</f>
        <v/>
      </c>
    </row>
    <row r="84" spans="2:13" x14ac:dyDescent="0.25">
      <c r="B84" s="38" t="str">
        <f>IF(OR(SOL·LICITUD!$H$70="",COUNTIF(SOL·LICITUD!$H$5:$H$504,SOL·LICITUD!$H$70)&lt;&gt;COUNTIF(SOL·LICITUD!$H$5:'SOL·LICITUD'!$H$70,SOL·LICITUD!$H$70)),"",SOL·LICITUD!$H$70)</f>
        <v/>
      </c>
      <c r="C84" s="38" t="str">
        <f>IF($B84="","",INDEX(SOL·LICITUD!$G$5:$G$504,MATCH($B84,SOL·LICITUD!$H$5:$H$504,0)))</f>
        <v/>
      </c>
      <c r="D84" s="38" t="str">
        <f>IF($B84="","",COUNTIF(SOL·LICITUD!$H$5:$H$504,$B84))</f>
        <v/>
      </c>
      <c r="E84" s="39" t="str">
        <f>IF($B84="","",SUMIF(SOL·LICITUD!$H$5:$H$504,$B84,SOL·LICITUD!$P$5:$P$504))</f>
        <v/>
      </c>
      <c r="F84" s="40" t="str">
        <f>IF($B84="","",COUNTIFS(SOL·LICITUD!$H$5:$H$504,$B84,SOL·LICITUD!$U$5:$U$504,"B1"))</f>
        <v/>
      </c>
      <c r="G84" s="41" t="str">
        <f>IF($B84="","",SUMIFS(SOL·LICITUD!$P$5:$P$504,SOL·LICITUD!$H$5:$H$504,$B84,SOL·LICITUD!$U$5:$U$504,"B1"))</f>
        <v/>
      </c>
      <c r="H84" s="42" t="str">
        <f>IF($B84="","",COUNTIFS(SOL·LICITUD!$H$5:$H$504,$B84,SOL·LICITUD!$U$5:$U$504,"B2"))</f>
        <v/>
      </c>
      <c r="I84" s="43" t="str">
        <f>IF($B84="","",SUMIFS(SOL·LICITUD!$P$5:$P$504,SOL·LICITUD!$H$5:$H$504,$B84,SOL·LICITUD!$U$5:$U$504,"B2"))</f>
        <v/>
      </c>
      <c r="J84" s="44" t="str">
        <f>IF($B84="","",COUNTIFS(SOL·LICITUD!$H$5:$H$504,$B84,SOL·LICITUD!$U$5:$U$504,"Mitjà"))</f>
        <v/>
      </c>
      <c r="K84" s="45" t="str">
        <f>IF($B84="","",SUMIFS(SOL·LICITUD!$P$5:$P$504,SOL·LICITUD!$H$5:$H$504,$B84,SOL·LICITUD!$U$5:$U$504,"Mitjà"))</f>
        <v/>
      </c>
      <c r="L84" s="46" t="str">
        <f>IF($B84="","",COUNTIFS(SOL·LICITUD!$H$5:$H$504,$B84,SOL·LICITUD!$U$5:$U$504,"Alt"))</f>
        <v/>
      </c>
      <c r="M84" s="47" t="str">
        <f>IF($B84="","",SUMIFS(SOL·LICITUD!$P$5:$P$504,SOL·LICITUD!$H$5:$H$504,$B84,SOL·LICITUD!$U$5:$U$504,"Alt"))</f>
        <v/>
      </c>
    </row>
    <row r="85" spans="2:13" x14ac:dyDescent="0.25">
      <c r="B85" s="38" t="str">
        <f>IF(OR(SOL·LICITUD!$H$71="",COUNTIF(SOL·LICITUD!$H$5:$H$504,SOL·LICITUD!$H$71)&lt;&gt;COUNTIF(SOL·LICITUD!$H$5:'SOL·LICITUD'!$H$71,SOL·LICITUD!$H$71)),"",SOL·LICITUD!$H$71)</f>
        <v/>
      </c>
      <c r="C85" s="38" t="str">
        <f>IF($B85="","",INDEX(SOL·LICITUD!$G$5:$G$504,MATCH($B85,SOL·LICITUD!$H$5:$H$504,0)))</f>
        <v/>
      </c>
      <c r="D85" s="38" t="str">
        <f>IF($B85="","",COUNTIF(SOL·LICITUD!$H$5:$H$504,$B85))</f>
        <v/>
      </c>
      <c r="E85" s="39" t="str">
        <f>IF($B85="","",SUMIF(SOL·LICITUD!$H$5:$H$504,$B85,SOL·LICITUD!$P$5:$P$504))</f>
        <v/>
      </c>
      <c r="F85" s="40" t="str">
        <f>IF($B85="","",COUNTIFS(SOL·LICITUD!$H$5:$H$504,$B85,SOL·LICITUD!$U$5:$U$504,"B1"))</f>
        <v/>
      </c>
      <c r="G85" s="41" t="str">
        <f>IF($B85="","",SUMIFS(SOL·LICITUD!$P$5:$P$504,SOL·LICITUD!$H$5:$H$504,$B85,SOL·LICITUD!$U$5:$U$504,"B1"))</f>
        <v/>
      </c>
      <c r="H85" s="42" t="str">
        <f>IF($B85="","",COUNTIFS(SOL·LICITUD!$H$5:$H$504,$B85,SOL·LICITUD!$U$5:$U$504,"B2"))</f>
        <v/>
      </c>
      <c r="I85" s="43" t="str">
        <f>IF($B85="","",SUMIFS(SOL·LICITUD!$P$5:$P$504,SOL·LICITUD!$H$5:$H$504,$B85,SOL·LICITUD!$U$5:$U$504,"B2"))</f>
        <v/>
      </c>
      <c r="J85" s="44" t="str">
        <f>IF($B85="","",COUNTIFS(SOL·LICITUD!$H$5:$H$504,$B85,SOL·LICITUD!$U$5:$U$504,"Mitjà"))</f>
        <v/>
      </c>
      <c r="K85" s="45" t="str">
        <f>IF($B85="","",SUMIFS(SOL·LICITUD!$P$5:$P$504,SOL·LICITUD!$H$5:$H$504,$B85,SOL·LICITUD!$U$5:$U$504,"Mitjà"))</f>
        <v/>
      </c>
      <c r="L85" s="46" t="str">
        <f>IF($B85="","",COUNTIFS(SOL·LICITUD!$H$5:$H$504,$B85,SOL·LICITUD!$U$5:$U$504,"Alt"))</f>
        <v/>
      </c>
      <c r="M85" s="47" t="str">
        <f>IF($B85="","",SUMIFS(SOL·LICITUD!$P$5:$P$504,SOL·LICITUD!$H$5:$H$504,$B85,SOL·LICITUD!$U$5:$U$504,"Alt"))</f>
        <v/>
      </c>
    </row>
    <row r="86" spans="2:13" x14ac:dyDescent="0.25">
      <c r="B86" s="38" t="str">
        <f>IF(OR(SOL·LICITUD!$H$72="",COUNTIF(SOL·LICITUD!$H$5:$H$504,SOL·LICITUD!$H$72)&lt;&gt;COUNTIF(SOL·LICITUD!$H$5:'SOL·LICITUD'!$H$72,SOL·LICITUD!$H$72)),"",SOL·LICITUD!$H$72)</f>
        <v/>
      </c>
      <c r="C86" s="38" t="str">
        <f>IF($B86="","",INDEX(SOL·LICITUD!$G$5:$G$504,MATCH($B86,SOL·LICITUD!$H$5:$H$504,0)))</f>
        <v/>
      </c>
      <c r="D86" s="38" t="str">
        <f>IF($B86="","",COUNTIF(SOL·LICITUD!$H$5:$H$504,$B86))</f>
        <v/>
      </c>
      <c r="E86" s="39" t="str">
        <f>IF($B86="","",SUMIF(SOL·LICITUD!$H$5:$H$504,$B86,SOL·LICITUD!$P$5:$P$504))</f>
        <v/>
      </c>
      <c r="F86" s="40" t="str">
        <f>IF($B86="","",COUNTIFS(SOL·LICITUD!$H$5:$H$504,$B86,SOL·LICITUD!$U$5:$U$504,"B1"))</f>
        <v/>
      </c>
      <c r="G86" s="41" t="str">
        <f>IF($B86="","",SUMIFS(SOL·LICITUD!$P$5:$P$504,SOL·LICITUD!$H$5:$H$504,$B86,SOL·LICITUD!$U$5:$U$504,"B1"))</f>
        <v/>
      </c>
      <c r="H86" s="42" t="str">
        <f>IF($B86="","",COUNTIFS(SOL·LICITUD!$H$5:$H$504,$B86,SOL·LICITUD!$U$5:$U$504,"B2"))</f>
        <v/>
      </c>
      <c r="I86" s="43" t="str">
        <f>IF($B86="","",SUMIFS(SOL·LICITUD!$P$5:$P$504,SOL·LICITUD!$H$5:$H$504,$B86,SOL·LICITUD!$U$5:$U$504,"B2"))</f>
        <v/>
      </c>
      <c r="J86" s="44" t="str">
        <f>IF($B86="","",COUNTIFS(SOL·LICITUD!$H$5:$H$504,$B86,SOL·LICITUD!$U$5:$U$504,"Mitjà"))</f>
        <v/>
      </c>
      <c r="K86" s="45" t="str">
        <f>IF($B86="","",SUMIFS(SOL·LICITUD!$P$5:$P$504,SOL·LICITUD!$H$5:$H$504,$B86,SOL·LICITUD!$U$5:$U$504,"Mitjà"))</f>
        <v/>
      </c>
      <c r="L86" s="46" t="str">
        <f>IF($B86="","",COUNTIFS(SOL·LICITUD!$H$5:$H$504,$B86,SOL·LICITUD!$U$5:$U$504,"Alt"))</f>
        <v/>
      </c>
      <c r="M86" s="47" t="str">
        <f>IF($B86="","",SUMIFS(SOL·LICITUD!$P$5:$P$504,SOL·LICITUD!$H$5:$H$504,$B86,SOL·LICITUD!$U$5:$U$504,"Alt"))</f>
        <v/>
      </c>
    </row>
    <row r="87" spans="2:13" x14ac:dyDescent="0.25">
      <c r="B87" s="38" t="str">
        <f>IF(OR(SOL·LICITUD!$H$73="",COUNTIF(SOL·LICITUD!$H$5:$H$504,SOL·LICITUD!$H$73)&lt;&gt;COUNTIF(SOL·LICITUD!$H$5:'SOL·LICITUD'!$H$73,SOL·LICITUD!$H$73)),"",SOL·LICITUD!$H$73)</f>
        <v/>
      </c>
      <c r="C87" s="38" t="str">
        <f>IF($B87="","",INDEX(SOL·LICITUD!$G$5:$G$504,MATCH($B87,SOL·LICITUD!$H$5:$H$504,0)))</f>
        <v/>
      </c>
      <c r="D87" s="38" t="str">
        <f>IF($B87="","",COUNTIF(SOL·LICITUD!$H$5:$H$504,$B87))</f>
        <v/>
      </c>
      <c r="E87" s="39" t="str">
        <f>IF($B87="","",SUMIF(SOL·LICITUD!$H$5:$H$504,$B87,SOL·LICITUD!$P$5:$P$504))</f>
        <v/>
      </c>
      <c r="F87" s="40" t="str">
        <f>IF($B87="","",COUNTIFS(SOL·LICITUD!$H$5:$H$504,$B87,SOL·LICITUD!$U$5:$U$504,"B1"))</f>
        <v/>
      </c>
      <c r="G87" s="41" t="str">
        <f>IF($B87="","",SUMIFS(SOL·LICITUD!$P$5:$P$504,SOL·LICITUD!$H$5:$H$504,$B87,SOL·LICITUD!$U$5:$U$504,"B1"))</f>
        <v/>
      </c>
      <c r="H87" s="42" t="str">
        <f>IF($B87="","",COUNTIFS(SOL·LICITUD!$H$5:$H$504,$B87,SOL·LICITUD!$U$5:$U$504,"B2"))</f>
        <v/>
      </c>
      <c r="I87" s="43" t="str">
        <f>IF($B87="","",SUMIFS(SOL·LICITUD!$P$5:$P$504,SOL·LICITUD!$H$5:$H$504,$B87,SOL·LICITUD!$U$5:$U$504,"B2"))</f>
        <v/>
      </c>
      <c r="J87" s="44" t="str">
        <f>IF($B87="","",COUNTIFS(SOL·LICITUD!$H$5:$H$504,$B87,SOL·LICITUD!$U$5:$U$504,"Mitjà"))</f>
        <v/>
      </c>
      <c r="K87" s="45" t="str">
        <f>IF($B87="","",SUMIFS(SOL·LICITUD!$P$5:$P$504,SOL·LICITUD!$H$5:$H$504,$B87,SOL·LICITUD!$U$5:$U$504,"Mitjà"))</f>
        <v/>
      </c>
      <c r="L87" s="46" t="str">
        <f>IF($B87="","",COUNTIFS(SOL·LICITUD!$H$5:$H$504,$B87,SOL·LICITUD!$U$5:$U$504,"Alt"))</f>
        <v/>
      </c>
      <c r="M87" s="47" t="str">
        <f>IF($B87="","",SUMIFS(SOL·LICITUD!$P$5:$P$504,SOL·LICITUD!$H$5:$H$504,$B87,SOL·LICITUD!$U$5:$U$504,"Alt"))</f>
        <v/>
      </c>
    </row>
    <row r="88" spans="2:13" x14ac:dyDescent="0.25">
      <c r="B88" s="38" t="str">
        <f>IF(OR(SOL·LICITUD!$H$74="",COUNTIF(SOL·LICITUD!$H$5:$H$504,SOL·LICITUD!$H$74)&lt;&gt;COUNTIF(SOL·LICITUD!$H$5:'SOL·LICITUD'!$H$74,SOL·LICITUD!$H$74)),"",SOL·LICITUD!$H$74)</f>
        <v/>
      </c>
      <c r="C88" s="38" t="str">
        <f>IF($B88="","",INDEX(SOL·LICITUD!$G$5:$G$504,MATCH($B88,SOL·LICITUD!$H$5:$H$504,0)))</f>
        <v/>
      </c>
      <c r="D88" s="38" t="str">
        <f>IF($B88="","",COUNTIF(SOL·LICITUD!$H$5:$H$504,$B88))</f>
        <v/>
      </c>
      <c r="E88" s="39" t="str">
        <f>IF($B88="","",SUMIF(SOL·LICITUD!$H$5:$H$504,$B88,SOL·LICITUD!$P$5:$P$504))</f>
        <v/>
      </c>
      <c r="F88" s="40" t="str">
        <f>IF($B88="","",COUNTIFS(SOL·LICITUD!$H$5:$H$504,$B88,SOL·LICITUD!$U$5:$U$504,"B1"))</f>
        <v/>
      </c>
      <c r="G88" s="41" t="str">
        <f>IF($B88="","",SUMIFS(SOL·LICITUD!$P$5:$P$504,SOL·LICITUD!$H$5:$H$504,$B88,SOL·LICITUD!$U$5:$U$504,"B1"))</f>
        <v/>
      </c>
      <c r="H88" s="42" t="str">
        <f>IF($B88="","",COUNTIFS(SOL·LICITUD!$H$5:$H$504,$B88,SOL·LICITUD!$U$5:$U$504,"B2"))</f>
        <v/>
      </c>
      <c r="I88" s="43" t="str">
        <f>IF($B88="","",SUMIFS(SOL·LICITUD!$P$5:$P$504,SOL·LICITUD!$H$5:$H$504,$B88,SOL·LICITUD!$U$5:$U$504,"B2"))</f>
        <v/>
      </c>
      <c r="J88" s="44" t="str">
        <f>IF($B88="","",COUNTIFS(SOL·LICITUD!$H$5:$H$504,$B88,SOL·LICITUD!$U$5:$U$504,"Mitjà"))</f>
        <v/>
      </c>
      <c r="K88" s="45" t="str">
        <f>IF($B88="","",SUMIFS(SOL·LICITUD!$P$5:$P$504,SOL·LICITUD!$H$5:$H$504,$B88,SOL·LICITUD!$U$5:$U$504,"Mitjà"))</f>
        <v/>
      </c>
      <c r="L88" s="46" t="str">
        <f>IF($B88="","",COUNTIFS(SOL·LICITUD!$H$5:$H$504,$B88,SOL·LICITUD!$U$5:$U$504,"Alt"))</f>
        <v/>
      </c>
      <c r="M88" s="47" t="str">
        <f>IF($B88="","",SUMIFS(SOL·LICITUD!$P$5:$P$504,SOL·LICITUD!$H$5:$H$504,$B88,SOL·LICITUD!$U$5:$U$504,"Alt"))</f>
        <v/>
      </c>
    </row>
    <row r="89" spans="2:13" x14ac:dyDescent="0.25">
      <c r="B89" s="38" t="str">
        <f>IF(OR(SOL·LICITUD!$H$75="",COUNTIF(SOL·LICITUD!$H$5:$H$504,SOL·LICITUD!$H$75)&lt;&gt;COUNTIF(SOL·LICITUD!$H$5:'SOL·LICITUD'!$H$75,SOL·LICITUD!$H$75)),"",SOL·LICITUD!$H$75)</f>
        <v/>
      </c>
      <c r="C89" s="38" t="str">
        <f>IF($B89="","",INDEX(SOL·LICITUD!$G$5:$G$504,MATCH($B89,SOL·LICITUD!$H$5:$H$504,0)))</f>
        <v/>
      </c>
      <c r="D89" s="38" t="str">
        <f>IF($B89="","",COUNTIF(SOL·LICITUD!$H$5:$H$504,$B89))</f>
        <v/>
      </c>
      <c r="E89" s="39" t="str">
        <f>IF($B89="","",SUMIF(SOL·LICITUD!$H$5:$H$504,$B89,SOL·LICITUD!$P$5:$P$504))</f>
        <v/>
      </c>
      <c r="F89" s="40" t="str">
        <f>IF($B89="","",COUNTIFS(SOL·LICITUD!$H$5:$H$504,$B89,SOL·LICITUD!$U$5:$U$504,"B1"))</f>
        <v/>
      </c>
      <c r="G89" s="41" t="str">
        <f>IF($B89="","",SUMIFS(SOL·LICITUD!$P$5:$P$504,SOL·LICITUD!$H$5:$H$504,$B89,SOL·LICITUD!$U$5:$U$504,"B1"))</f>
        <v/>
      </c>
      <c r="H89" s="42" t="str">
        <f>IF($B89="","",COUNTIFS(SOL·LICITUD!$H$5:$H$504,$B89,SOL·LICITUD!$U$5:$U$504,"B2"))</f>
        <v/>
      </c>
      <c r="I89" s="43" t="str">
        <f>IF($B89="","",SUMIFS(SOL·LICITUD!$P$5:$P$504,SOL·LICITUD!$H$5:$H$504,$B89,SOL·LICITUD!$U$5:$U$504,"B2"))</f>
        <v/>
      </c>
      <c r="J89" s="44" t="str">
        <f>IF($B89="","",COUNTIFS(SOL·LICITUD!$H$5:$H$504,$B89,SOL·LICITUD!$U$5:$U$504,"Mitjà"))</f>
        <v/>
      </c>
      <c r="K89" s="45" t="str">
        <f>IF($B89="","",SUMIFS(SOL·LICITUD!$P$5:$P$504,SOL·LICITUD!$H$5:$H$504,$B89,SOL·LICITUD!$U$5:$U$504,"Mitjà"))</f>
        <v/>
      </c>
      <c r="L89" s="46" t="str">
        <f>IF($B89="","",COUNTIFS(SOL·LICITUD!$H$5:$H$504,$B89,SOL·LICITUD!$U$5:$U$504,"Alt"))</f>
        <v/>
      </c>
      <c r="M89" s="47" t="str">
        <f>IF($B89="","",SUMIFS(SOL·LICITUD!$P$5:$P$504,SOL·LICITUD!$H$5:$H$504,$B89,SOL·LICITUD!$U$5:$U$504,"Alt"))</f>
        <v/>
      </c>
    </row>
    <row r="90" spans="2:13" x14ac:dyDescent="0.25">
      <c r="B90" s="38" t="str">
        <f>IF(OR(SOL·LICITUD!$H$76="",COUNTIF(SOL·LICITUD!$H$5:$H$504,SOL·LICITUD!$H$76)&lt;&gt;COUNTIF(SOL·LICITUD!$H$5:'SOL·LICITUD'!$H$76,SOL·LICITUD!$H$76)),"",SOL·LICITUD!$H$76)</f>
        <v/>
      </c>
      <c r="C90" s="38" t="str">
        <f>IF($B90="","",INDEX(SOL·LICITUD!$G$5:$G$504,MATCH($B90,SOL·LICITUD!$H$5:$H$504,0)))</f>
        <v/>
      </c>
      <c r="D90" s="38" t="str">
        <f>IF($B90="","",COUNTIF(SOL·LICITUD!$H$5:$H$504,$B90))</f>
        <v/>
      </c>
      <c r="E90" s="39" t="str">
        <f>IF($B90="","",SUMIF(SOL·LICITUD!$H$5:$H$504,$B90,SOL·LICITUD!$P$5:$P$504))</f>
        <v/>
      </c>
      <c r="F90" s="40" t="str">
        <f>IF($B90="","",COUNTIFS(SOL·LICITUD!$H$5:$H$504,$B90,SOL·LICITUD!$U$5:$U$504,"B1"))</f>
        <v/>
      </c>
      <c r="G90" s="41" t="str">
        <f>IF($B90="","",SUMIFS(SOL·LICITUD!$P$5:$P$504,SOL·LICITUD!$H$5:$H$504,$B90,SOL·LICITUD!$U$5:$U$504,"B1"))</f>
        <v/>
      </c>
      <c r="H90" s="42" t="str">
        <f>IF($B90="","",COUNTIFS(SOL·LICITUD!$H$5:$H$504,$B90,SOL·LICITUD!$U$5:$U$504,"B2"))</f>
        <v/>
      </c>
      <c r="I90" s="43" t="str">
        <f>IF($B90="","",SUMIFS(SOL·LICITUD!$P$5:$P$504,SOL·LICITUD!$H$5:$H$504,$B90,SOL·LICITUD!$U$5:$U$504,"B2"))</f>
        <v/>
      </c>
      <c r="J90" s="44" t="str">
        <f>IF($B90="","",COUNTIFS(SOL·LICITUD!$H$5:$H$504,$B90,SOL·LICITUD!$U$5:$U$504,"Mitjà"))</f>
        <v/>
      </c>
      <c r="K90" s="45" t="str">
        <f>IF($B90="","",SUMIFS(SOL·LICITUD!$P$5:$P$504,SOL·LICITUD!$H$5:$H$504,$B90,SOL·LICITUD!$U$5:$U$504,"Mitjà"))</f>
        <v/>
      </c>
      <c r="L90" s="46" t="str">
        <f>IF($B90="","",COUNTIFS(SOL·LICITUD!$H$5:$H$504,$B90,SOL·LICITUD!$U$5:$U$504,"Alt"))</f>
        <v/>
      </c>
      <c r="M90" s="47" t="str">
        <f>IF($B90="","",SUMIFS(SOL·LICITUD!$P$5:$P$504,SOL·LICITUD!$H$5:$H$504,$B90,SOL·LICITUD!$U$5:$U$504,"Alt"))</f>
        <v/>
      </c>
    </row>
    <row r="91" spans="2:13" x14ac:dyDescent="0.25">
      <c r="B91" s="38" t="str">
        <f>IF(OR(SOL·LICITUD!$H$77="",COUNTIF(SOL·LICITUD!$H$5:$H$504,SOL·LICITUD!$H$77)&lt;&gt;COUNTIF(SOL·LICITUD!$H$5:'SOL·LICITUD'!$H$77,SOL·LICITUD!$H$77)),"",SOL·LICITUD!$H$77)</f>
        <v/>
      </c>
      <c r="C91" s="38" t="str">
        <f>IF($B91="","",INDEX(SOL·LICITUD!$G$5:$G$504,MATCH($B91,SOL·LICITUD!$H$5:$H$504,0)))</f>
        <v/>
      </c>
      <c r="D91" s="38" t="str">
        <f>IF($B91="","",COUNTIF(SOL·LICITUD!$H$5:$H$504,$B91))</f>
        <v/>
      </c>
      <c r="E91" s="39" t="str">
        <f>IF($B91="","",SUMIF(SOL·LICITUD!$H$5:$H$504,$B91,SOL·LICITUD!$P$5:$P$504))</f>
        <v/>
      </c>
      <c r="F91" s="40" t="str">
        <f>IF($B91="","",COUNTIFS(SOL·LICITUD!$H$5:$H$504,$B91,SOL·LICITUD!$U$5:$U$504,"B1"))</f>
        <v/>
      </c>
      <c r="G91" s="41" t="str">
        <f>IF($B91="","",SUMIFS(SOL·LICITUD!$P$5:$P$504,SOL·LICITUD!$H$5:$H$504,$B91,SOL·LICITUD!$U$5:$U$504,"B1"))</f>
        <v/>
      </c>
      <c r="H91" s="42" t="str">
        <f>IF($B91="","",COUNTIFS(SOL·LICITUD!$H$5:$H$504,$B91,SOL·LICITUD!$U$5:$U$504,"B2"))</f>
        <v/>
      </c>
      <c r="I91" s="43" t="str">
        <f>IF($B91="","",SUMIFS(SOL·LICITUD!$P$5:$P$504,SOL·LICITUD!$H$5:$H$504,$B91,SOL·LICITUD!$U$5:$U$504,"B2"))</f>
        <v/>
      </c>
      <c r="J91" s="44" t="str">
        <f>IF($B91="","",COUNTIFS(SOL·LICITUD!$H$5:$H$504,$B91,SOL·LICITUD!$U$5:$U$504,"Mitjà"))</f>
        <v/>
      </c>
      <c r="K91" s="45" t="str">
        <f>IF($B91="","",SUMIFS(SOL·LICITUD!$P$5:$P$504,SOL·LICITUD!$H$5:$H$504,$B91,SOL·LICITUD!$U$5:$U$504,"Mitjà"))</f>
        <v/>
      </c>
      <c r="L91" s="46" t="str">
        <f>IF($B91="","",COUNTIFS(SOL·LICITUD!$H$5:$H$504,$B91,SOL·LICITUD!$U$5:$U$504,"Alt"))</f>
        <v/>
      </c>
      <c r="M91" s="47" t="str">
        <f>IF($B91="","",SUMIFS(SOL·LICITUD!$P$5:$P$504,SOL·LICITUD!$H$5:$H$504,$B91,SOL·LICITUD!$U$5:$U$504,"Alt"))</f>
        <v/>
      </c>
    </row>
    <row r="92" spans="2:13" x14ac:dyDescent="0.25">
      <c r="B92" s="38" t="str">
        <f>IF(OR(SOL·LICITUD!$H$78="",COUNTIF(SOL·LICITUD!$H$5:$H$504,SOL·LICITUD!$H$78)&lt;&gt;COUNTIF(SOL·LICITUD!$H$5:'SOL·LICITUD'!$H$78,SOL·LICITUD!$H$78)),"",SOL·LICITUD!$H$78)</f>
        <v/>
      </c>
      <c r="C92" s="38" t="str">
        <f>IF($B92="","",INDEX(SOL·LICITUD!$G$5:$G$504,MATCH($B92,SOL·LICITUD!$H$5:$H$504,0)))</f>
        <v/>
      </c>
      <c r="D92" s="38" t="str">
        <f>IF($B92="","",COUNTIF(SOL·LICITUD!$H$5:$H$504,$B92))</f>
        <v/>
      </c>
      <c r="E92" s="39" t="str">
        <f>IF($B92="","",SUMIF(SOL·LICITUD!$H$5:$H$504,$B92,SOL·LICITUD!$P$5:$P$504))</f>
        <v/>
      </c>
      <c r="F92" s="40" t="str">
        <f>IF($B92="","",COUNTIFS(SOL·LICITUD!$H$5:$H$504,$B92,SOL·LICITUD!$U$5:$U$504,"B1"))</f>
        <v/>
      </c>
      <c r="G92" s="41" t="str">
        <f>IF($B92="","",SUMIFS(SOL·LICITUD!$P$5:$P$504,SOL·LICITUD!$H$5:$H$504,$B92,SOL·LICITUD!$U$5:$U$504,"B1"))</f>
        <v/>
      </c>
      <c r="H92" s="42" t="str">
        <f>IF($B92="","",COUNTIFS(SOL·LICITUD!$H$5:$H$504,$B92,SOL·LICITUD!$U$5:$U$504,"B2"))</f>
        <v/>
      </c>
      <c r="I92" s="43" t="str">
        <f>IF($B92="","",SUMIFS(SOL·LICITUD!$P$5:$P$504,SOL·LICITUD!$H$5:$H$504,$B92,SOL·LICITUD!$U$5:$U$504,"B2"))</f>
        <v/>
      </c>
      <c r="J92" s="44" t="str">
        <f>IF($B92="","",COUNTIFS(SOL·LICITUD!$H$5:$H$504,$B92,SOL·LICITUD!$U$5:$U$504,"Mitjà"))</f>
        <v/>
      </c>
      <c r="K92" s="45" t="str">
        <f>IF($B92="","",SUMIFS(SOL·LICITUD!$P$5:$P$504,SOL·LICITUD!$H$5:$H$504,$B92,SOL·LICITUD!$U$5:$U$504,"Mitjà"))</f>
        <v/>
      </c>
      <c r="L92" s="46" t="str">
        <f>IF($B92="","",COUNTIFS(SOL·LICITUD!$H$5:$H$504,$B92,SOL·LICITUD!$U$5:$U$504,"Alt"))</f>
        <v/>
      </c>
      <c r="M92" s="47" t="str">
        <f>IF($B92="","",SUMIFS(SOL·LICITUD!$P$5:$P$504,SOL·LICITUD!$H$5:$H$504,$B92,SOL·LICITUD!$U$5:$U$504,"Alt"))</f>
        <v/>
      </c>
    </row>
    <row r="93" spans="2:13" x14ac:dyDescent="0.25">
      <c r="B93" s="38" t="str">
        <f>IF(OR(SOL·LICITUD!$H$79="",COUNTIF(SOL·LICITUD!$H$5:$H$504,SOL·LICITUD!$H$79)&lt;&gt;COUNTIF(SOL·LICITUD!$H$5:'SOL·LICITUD'!$H$79,SOL·LICITUD!$H$79)),"",SOL·LICITUD!$H$79)</f>
        <v/>
      </c>
      <c r="C93" s="38" t="str">
        <f>IF($B93="","",INDEX(SOL·LICITUD!$G$5:$G$504,MATCH($B93,SOL·LICITUD!$H$5:$H$504,0)))</f>
        <v/>
      </c>
      <c r="D93" s="38" t="str">
        <f>IF($B93="","",COUNTIF(SOL·LICITUD!$H$5:$H$504,$B93))</f>
        <v/>
      </c>
      <c r="E93" s="39" t="str">
        <f>IF($B93="","",SUMIF(SOL·LICITUD!$H$5:$H$504,$B93,SOL·LICITUD!$P$5:$P$504))</f>
        <v/>
      </c>
      <c r="F93" s="40" t="str">
        <f>IF($B93="","",COUNTIFS(SOL·LICITUD!$H$5:$H$504,$B93,SOL·LICITUD!$U$5:$U$504,"B1"))</f>
        <v/>
      </c>
      <c r="G93" s="41" t="str">
        <f>IF($B93="","",SUMIFS(SOL·LICITUD!$P$5:$P$504,SOL·LICITUD!$H$5:$H$504,$B93,SOL·LICITUD!$U$5:$U$504,"B1"))</f>
        <v/>
      </c>
      <c r="H93" s="42" t="str">
        <f>IF($B93="","",COUNTIFS(SOL·LICITUD!$H$5:$H$504,$B93,SOL·LICITUD!$U$5:$U$504,"B2"))</f>
        <v/>
      </c>
      <c r="I93" s="43" t="str">
        <f>IF($B93="","",SUMIFS(SOL·LICITUD!$P$5:$P$504,SOL·LICITUD!$H$5:$H$504,$B93,SOL·LICITUD!$U$5:$U$504,"B2"))</f>
        <v/>
      </c>
      <c r="J93" s="44" t="str">
        <f>IF($B93="","",COUNTIFS(SOL·LICITUD!$H$5:$H$504,$B93,SOL·LICITUD!$U$5:$U$504,"Mitjà"))</f>
        <v/>
      </c>
      <c r="K93" s="45" t="str">
        <f>IF($B93="","",SUMIFS(SOL·LICITUD!$P$5:$P$504,SOL·LICITUD!$H$5:$H$504,$B93,SOL·LICITUD!$U$5:$U$504,"Mitjà"))</f>
        <v/>
      </c>
      <c r="L93" s="46" t="str">
        <f>IF($B93="","",COUNTIFS(SOL·LICITUD!$H$5:$H$504,$B93,SOL·LICITUD!$U$5:$U$504,"Alt"))</f>
        <v/>
      </c>
      <c r="M93" s="47" t="str">
        <f>IF($B93="","",SUMIFS(SOL·LICITUD!$P$5:$P$504,SOL·LICITUD!$H$5:$H$504,$B93,SOL·LICITUD!$U$5:$U$504,"Alt"))</f>
        <v/>
      </c>
    </row>
    <row r="94" spans="2:13" x14ac:dyDescent="0.25">
      <c r="B94" s="38" t="str">
        <f>IF(OR(SOL·LICITUD!$H$80="",COUNTIF(SOL·LICITUD!$H$5:$H$504,SOL·LICITUD!$H$80)&lt;&gt;COUNTIF(SOL·LICITUD!$H$5:'SOL·LICITUD'!$H$80,SOL·LICITUD!$H$80)),"",SOL·LICITUD!$H$80)</f>
        <v/>
      </c>
      <c r="C94" s="38" t="str">
        <f>IF($B94="","",INDEX(SOL·LICITUD!$G$5:$G$504,MATCH($B94,SOL·LICITUD!$H$5:$H$504,0)))</f>
        <v/>
      </c>
      <c r="D94" s="38" t="str">
        <f>IF($B94="","",COUNTIF(SOL·LICITUD!$H$5:$H$504,$B94))</f>
        <v/>
      </c>
      <c r="E94" s="39" t="str">
        <f>IF($B94="","",SUMIF(SOL·LICITUD!$H$5:$H$504,$B94,SOL·LICITUD!$P$5:$P$504))</f>
        <v/>
      </c>
      <c r="F94" s="40" t="str">
        <f>IF($B94="","",COUNTIFS(SOL·LICITUD!$H$5:$H$504,$B94,SOL·LICITUD!$U$5:$U$504,"B1"))</f>
        <v/>
      </c>
      <c r="G94" s="41" t="str">
        <f>IF($B94="","",SUMIFS(SOL·LICITUD!$P$5:$P$504,SOL·LICITUD!$H$5:$H$504,$B94,SOL·LICITUD!$U$5:$U$504,"B1"))</f>
        <v/>
      </c>
      <c r="H94" s="42" t="str">
        <f>IF($B94="","",COUNTIFS(SOL·LICITUD!$H$5:$H$504,$B94,SOL·LICITUD!$U$5:$U$504,"B2"))</f>
        <v/>
      </c>
      <c r="I94" s="43" t="str">
        <f>IF($B94="","",SUMIFS(SOL·LICITUD!$P$5:$P$504,SOL·LICITUD!$H$5:$H$504,$B94,SOL·LICITUD!$U$5:$U$504,"B2"))</f>
        <v/>
      </c>
      <c r="J94" s="44" t="str">
        <f>IF($B94="","",COUNTIFS(SOL·LICITUD!$H$5:$H$504,$B94,SOL·LICITUD!$U$5:$U$504,"Mitjà"))</f>
        <v/>
      </c>
      <c r="K94" s="45" t="str">
        <f>IF($B94="","",SUMIFS(SOL·LICITUD!$P$5:$P$504,SOL·LICITUD!$H$5:$H$504,$B94,SOL·LICITUD!$U$5:$U$504,"Mitjà"))</f>
        <v/>
      </c>
      <c r="L94" s="46" t="str">
        <f>IF($B94="","",COUNTIFS(SOL·LICITUD!$H$5:$H$504,$B94,SOL·LICITUD!$U$5:$U$504,"Alt"))</f>
        <v/>
      </c>
      <c r="M94" s="47" t="str">
        <f>IF($B94="","",SUMIFS(SOL·LICITUD!$P$5:$P$504,SOL·LICITUD!$H$5:$H$504,$B94,SOL·LICITUD!$U$5:$U$504,"Alt"))</f>
        <v/>
      </c>
    </row>
    <row r="95" spans="2:13" x14ac:dyDescent="0.25">
      <c r="B95" s="38" t="str">
        <f>IF(OR(SOL·LICITUD!$H$81="",COUNTIF(SOL·LICITUD!$H$5:$H$504,SOL·LICITUD!$H$81)&lt;&gt;COUNTIF(SOL·LICITUD!$H$5:'SOL·LICITUD'!$H$81,SOL·LICITUD!$H$81)),"",SOL·LICITUD!$H$81)</f>
        <v/>
      </c>
      <c r="C95" s="38" t="str">
        <f>IF($B95="","",INDEX(SOL·LICITUD!$G$5:$G$504,MATCH($B95,SOL·LICITUD!$H$5:$H$504,0)))</f>
        <v/>
      </c>
      <c r="D95" s="38" t="str">
        <f>IF($B95="","",COUNTIF(SOL·LICITUD!$H$5:$H$504,$B95))</f>
        <v/>
      </c>
      <c r="E95" s="39" t="str">
        <f>IF($B95="","",SUMIF(SOL·LICITUD!$H$5:$H$504,$B95,SOL·LICITUD!$P$5:$P$504))</f>
        <v/>
      </c>
      <c r="F95" s="40" t="str">
        <f>IF($B95="","",COUNTIFS(SOL·LICITUD!$H$5:$H$504,$B95,SOL·LICITUD!$U$5:$U$504,"B1"))</f>
        <v/>
      </c>
      <c r="G95" s="41" t="str">
        <f>IF($B95="","",SUMIFS(SOL·LICITUD!$P$5:$P$504,SOL·LICITUD!$H$5:$H$504,$B95,SOL·LICITUD!$U$5:$U$504,"B1"))</f>
        <v/>
      </c>
      <c r="H95" s="42" t="str">
        <f>IF($B95="","",COUNTIFS(SOL·LICITUD!$H$5:$H$504,$B95,SOL·LICITUD!$U$5:$U$504,"B2"))</f>
        <v/>
      </c>
      <c r="I95" s="43" t="str">
        <f>IF($B95="","",SUMIFS(SOL·LICITUD!$P$5:$P$504,SOL·LICITUD!$H$5:$H$504,$B95,SOL·LICITUD!$U$5:$U$504,"B2"))</f>
        <v/>
      </c>
      <c r="J95" s="44" t="str">
        <f>IF($B95="","",COUNTIFS(SOL·LICITUD!$H$5:$H$504,$B95,SOL·LICITUD!$U$5:$U$504,"Mitjà"))</f>
        <v/>
      </c>
      <c r="K95" s="45" t="str">
        <f>IF($B95="","",SUMIFS(SOL·LICITUD!$P$5:$P$504,SOL·LICITUD!$H$5:$H$504,$B95,SOL·LICITUD!$U$5:$U$504,"Mitjà"))</f>
        <v/>
      </c>
      <c r="L95" s="46" t="str">
        <f>IF($B95="","",COUNTIFS(SOL·LICITUD!$H$5:$H$504,$B95,SOL·LICITUD!$U$5:$U$504,"Alt"))</f>
        <v/>
      </c>
      <c r="M95" s="47" t="str">
        <f>IF($B95="","",SUMIFS(SOL·LICITUD!$P$5:$P$504,SOL·LICITUD!$H$5:$H$504,$B95,SOL·LICITUD!$U$5:$U$504,"Alt"))</f>
        <v/>
      </c>
    </row>
    <row r="96" spans="2:13" x14ac:dyDescent="0.25">
      <c r="B96" s="38" t="str">
        <f>IF(OR(SOL·LICITUD!$H$82="",COUNTIF(SOL·LICITUD!$H$5:$H$504,SOL·LICITUD!$H$82)&lt;&gt;COUNTIF(SOL·LICITUD!$H$5:'SOL·LICITUD'!$H$82,SOL·LICITUD!$H$82)),"",SOL·LICITUD!$H$82)</f>
        <v/>
      </c>
      <c r="C96" s="38" t="str">
        <f>IF($B96="","",INDEX(SOL·LICITUD!$G$5:$G$504,MATCH($B96,SOL·LICITUD!$H$5:$H$504,0)))</f>
        <v/>
      </c>
      <c r="D96" s="38" t="str">
        <f>IF($B96="","",COUNTIF(SOL·LICITUD!$H$5:$H$504,$B96))</f>
        <v/>
      </c>
      <c r="E96" s="39" t="str">
        <f>IF($B96="","",SUMIF(SOL·LICITUD!$H$5:$H$504,$B96,SOL·LICITUD!$P$5:$P$504))</f>
        <v/>
      </c>
      <c r="F96" s="40" t="str">
        <f>IF($B96="","",COUNTIFS(SOL·LICITUD!$H$5:$H$504,$B96,SOL·LICITUD!$U$5:$U$504,"B1"))</f>
        <v/>
      </c>
      <c r="G96" s="41" t="str">
        <f>IF($B96="","",SUMIFS(SOL·LICITUD!$P$5:$P$504,SOL·LICITUD!$H$5:$H$504,$B96,SOL·LICITUD!$U$5:$U$504,"B1"))</f>
        <v/>
      </c>
      <c r="H96" s="42" t="str">
        <f>IF($B96="","",COUNTIFS(SOL·LICITUD!$H$5:$H$504,$B96,SOL·LICITUD!$U$5:$U$504,"B2"))</f>
        <v/>
      </c>
      <c r="I96" s="43" t="str">
        <f>IF($B96="","",SUMIFS(SOL·LICITUD!$P$5:$P$504,SOL·LICITUD!$H$5:$H$504,$B96,SOL·LICITUD!$U$5:$U$504,"B2"))</f>
        <v/>
      </c>
      <c r="J96" s="44" t="str">
        <f>IF($B96="","",COUNTIFS(SOL·LICITUD!$H$5:$H$504,$B96,SOL·LICITUD!$U$5:$U$504,"Mitjà"))</f>
        <v/>
      </c>
      <c r="K96" s="45" t="str">
        <f>IF($B96="","",SUMIFS(SOL·LICITUD!$P$5:$P$504,SOL·LICITUD!$H$5:$H$504,$B96,SOL·LICITUD!$U$5:$U$504,"Mitjà"))</f>
        <v/>
      </c>
      <c r="L96" s="46" t="str">
        <f>IF($B96="","",COUNTIFS(SOL·LICITUD!$H$5:$H$504,$B96,SOL·LICITUD!$U$5:$U$504,"Alt"))</f>
        <v/>
      </c>
      <c r="M96" s="47" t="str">
        <f>IF($B96="","",SUMIFS(SOL·LICITUD!$P$5:$P$504,SOL·LICITUD!$H$5:$H$504,$B96,SOL·LICITUD!$U$5:$U$504,"Alt"))</f>
        <v/>
      </c>
    </row>
    <row r="97" spans="2:13" x14ac:dyDescent="0.25">
      <c r="B97" s="38" t="str">
        <f>IF(OR(SOL·LICITUD!$H$83="",COUNTIF(SOL·LICITUD!$H$5:$H$504,SOL·LICITUD!$H$83)&lt;&gt;COUNTIF(SOL·LICITUD!$H$5:'SOL·LICITUD'!$H$83,SOL·LICITUD!$H$83)),"",SOL·LICITUD!$H$83)</f>
        <v/>
      </c>
      <c r="C97" s="38" t="str">
        <f>IF($B97="","",INDEX(SOL·LICITUD!$G$5:$G$504,MATCH($B97,SOL·LICITUD!$H$5:$H$504,0)))</f>
        <v/>
      </c>
      <c r="D97" s="38" t="str">
        <f>IF($B97="","",COUNTIF(SOL·LICITUD!$H$5:$H$504,$B97))</f>
        <v/>
      </c>
      <c r="E97" s="39" t="str">
        <f>IF($B97="","",SUMIF(SOL·LICITUD!$H$5:$H$504,$B97,SOL·LICITUD!$P$5:$P$504))</f>
        <v/>
      </c>
      <c r="F97" s="40" t="str">
        <f>IF($B97="","",COUNTIFS(SOL·LICITUD!$H$5:$H$504,$B97,SOL·LICITUD!$U$5:$U$504,"B1"))</f>
        <v/>
      </c>
      <c r="G97" s="41" t="str">
        <f>IF($B97="","",SUMIFS(SOL·LICITUD!$P$5:$P$504,SOL·LICITUD!$H$5:$H$504,$B97,SOL·LICITUD!$U$5:$U$504,"B1"))</f>
        <v/>
      </c>
      <c r="H97" s="42" t="str">
        <f>IF($B97="","",COUNTIFS(SOL·LICITUD!$H$5:$H$504,$B97,SOL·LICITUD!$U$5:$U$504,"B2"))</f>
        <v/>
      </c>
      <c r="I97" s="43" t="str">
        <f>IF($B97="","",SUMIFS(SOL·LICITUD!$P$5:$P$504,SOL·LICITUD!$H$5:$H$504,$B97,SOL·LICITUD!$U$5:$U$504,"B2"))</f>
        <v/>
      </c>
      <c r="J97" s="44" t="str">
        <f>IF($B97="","",COUNTIFS(SOL·LICITUD!$H$5:$H$504,$B97,SOL·LICITUD!$U$5:$U$504,"Mitjà"))</f>
        <v/>
      </c>
      <c r="K97" s="45" t="str">
        <f>IF($B97="","",SUMIFS(SOL·LICITUD!$P$5:$P$504,SOL·LICITUD!$H$5:$H$504,$B97,SOL·LICITUD!$U$5:$U$504,"Mitjà"))</f>
        <v/>
      </c>
      <c r="L97" s="46" t="str">
        <f>IF($B97="","",COUNTIFS(SOL·LICITUD!$H$5:$H$504,$B97,SOL·LICITUD!$U$5:$U$504,"Alt"))</f>
        <v/>
      </c>
      <c r="M97" s="47" t="str">
        <f>IF($B97="","",SUMIFS(SOL·LICITUD!$P$5:$P$504,SOL·LICITUD!$H$5:$H$504,$B97,SOL·LICITUD!$U$5:$U$504,"Alt"))</f>
        <v/>
      </c>
    </row>
    <row r="98" spans="2:13" x14ac:dyDescent="0.25">
      <c r="B98" s="38" t="str">
        <f>IF(OR(SOL·LICITUD!$H$84="",COUNTIF(SOL·LICITUD!$H$5:$H$504,SOL·LICITUD!$H$84)&lt;&gt;COUNTIF(SOL·LICITUD!$H$5:'SOL·LICITUD'!$H$84,SOL·LICITUD!$H$84)),"",SOL·LICITUD!$H$84)</f>
        <v/>
      </c>
      <c r="C98" s="38" t="str">
        <f>IF($B98="","",INDEX(SOL·LICITUD!$G$5:$G$504,MATCH($B98,SOL·LICITUD!$H$5:$H$504,0)))</f>
        <v/>
      </c>
      <c r="D98" s="38" t="str">
        <f>IF($B98="","",COUNTIF(SOL·LICITUD!$H$5:$H$504,$B98))</f>
        <v/>
      </c>
      <c r="E98" s="39" t="str">
        <f>IF($B98="","",SUMIF(SOL·LICITUD!$H$5:$H$504,$B98,SOL·LICITUD!$P$5:$P$504))</f>
        <v/>
      </c>
      <c r="F98" s="40" t="str">
        <f>IF($B98="","",COUNTIFS(SOL·LICITUD!$H$5:$H$504,$B98,SOL·LICITUD!$U$5:$U$504,"B1"))</f>
        <v/>
      </c>
      <c r="G98" s="41" t="str">
        <f>IF($B98="","",SUMIFS(SOL·LICITUD!$P$5:$P$504,SOL·LICITUD!$H$5:$H$504,$B98,SOL·LICITUD!$U$5:$U$504,"B1"))</f>
        <v/>
      </c>
      <c r="H98" s="42" t="str">
        <f>IF($B98="","",COUNTIFS(SOL·LICITUD!$H$5:$H$504,$B98,SOL·LICITUD!$U$5:$U$504,"B2"))</f>
        <v/>
      </c>
      <c r="I98" s="43" t="str">
        <f>IF($B98="","",SUMIFS(SOL·LICITUD!$P$5:$P$504,SOL·LICITUD!$H$5:$H$504,$B98,SOL·LICITUD!$U$5:$U$504,"B2"))</f>
        <v/>
      </c>
      <c r="J98" s="44" t="str">
        <f>IF($B98="","",COUNTIFS(SOL·LICITUD!$H$5:$H$504,$B98,SOL·LICITUD!$U$5:$U$504,"Mitjà"))</f>
        <v/>
      </c>
      <c r="K98" s="45" t="str">
        <f>IF($B98="","",SUMIFS(SOL·LICITUD!$P$5:$P$504,SOL·LICITUD!$H$5:$H$504,$B98,SOL·LICITUD!$U$5:$U$504,"Mitjà"))</f>
        <v/>
      </c>
      <c r="L98" s="46" t="str">
        <f>IF($B98="","",COUNTIFS(SOL·LICITUD!$H$5:$H$504,$B98,SOL·LICITUD!$U$5:$U$504,"Alt"))</f>
        <v/>
      </c>
      <c r="M98" s="47" t="str">
        <f>IF($B98="","",SUMIFS(SOL·LICITUD!$P$5:$P$504,SOL·LICITUD!$H$5:$H$504,$B98,SOL·LICITUD!$U$5:$U$504,"Alt"))</f>
        <v/>
      </c>
    </row>
    <row r="99" spans="2:13" x14ac:dyDescent="0.25">
      <c r="B99" s="38" t="str">
        <f>IF(OR(SOL·LICITUD!$H$85="",COUNTIF(SOL·LICITUD!$H$5:$H$504,SOL·LICITUD!$H$85)&lt;&gt;COUNTIF(SOL·LICITUD!$H$5:'SOL·LICITUD'!$H$85,SOL·LICITUD!$H$85)),"",SOL·LICITUD!$H$85)</f>
        <v/>
      </c>
      <c r="C99" s="38" t="str">
        <f>IF($B99="","",INDEX(SOL·LICITUD!$G$5:$G$504,MATCH($B99,SOL·LICITUD!$H$5:$H$504,0)))</f>
        <v/>
      </c>
      <c r="D99" s="38" t="str">
        <f>IF($B99="","",COUNTIF(SOL·LICITUD!$H$5:$H$504,$B99))</f>
        <v/>
      </c>
      <c r="E99" s="39" t="str">
        <f>IF($B99="","",SUMIF(SOL·LICITUD!$H$5:$H$504,$B99,SOL·LICITUD!$P$5:$P$504))</f>
        <v/>
      </c>
      <c r="F99" s="40" t="str">
        <f>IF($B99="","",COUNTIFS(SOL·LICITUD!$H$5:$H$504,$B99,SOL·LICITUD!$U$5:$U$504,"B1"))</f>
        <v/>
      </c>
      <c r="G99" s="41" t="str">
        <f>IF($B99="","",SUMIFS(SOL·LICITUD!$P$5:$P$504,SOL·LICITUD!$H$5:$H$504,$B99,SOL·LICITUD!$U$5:$U$504,"B1"))</f>
        <v/>
      </c>
      <c r="H99" s="42" t="str">
        <f>IF($B99="","",COUNTIFS(SOL·LICITUD!$H$5:$H$504,$B99,SOL·LICITUD!$U$5:$U$504,"B2"))</f>
        <v/>
      </c>
      <c r="I99" s="43" t="str">
        <f>IF($B99="","",SUMIFS(SOL·LICITUD!$P$5:$P$504,SOL·LICITUD!$H$5:$H$504,$B99,SOL·LICITUD!$U$5:$U$504,"B2"))</f>
        <v/>
      </c>
      <c r="J99" s="44" t="str">
        <f>IF($B99="","",COUNTIFS(SOL·LICITUD!$H$5:$H$504,$B99,SOL·LICITUD!$U$5:$U$504,"Mitjà"))</f>
        <v/>
      </c>
      <c r="K99" s="45" t="str">
        <f>IF($B99="","",SUMIFS(SOL·LICITUD!$P$5:$P$504,SOL·LICITUD!$H$5:$H$504,$B99,SOL·LICITUD!$U$5:$U$504,"Mitjà"))</f>
        <v/>
      </c>
      <c r="L99" s="46" t="str">
        <f>IF($B99="","",COUNTIFS(SOL·LICITUD!$H$5:$H$504,$B99,SOL·LICITUD!$U$5:$U$504,"Alt"))</f>
        <v/>
      </c>
      <c r="M99" s="47" t="str">
        <f>IF($B99="","",SUMIFS(SOL·LICITUD!$P$5:$P$504,SOL·LICITUD!$H$5:$H$504,$B99,SOL·LICITUD!$U$5:$U$504,"Alt"))</f>
        <v/>
      </c>
    </row>
    <row r="100" spans="2:13" x14ac:dyDescent="0.25">
      <c r="B100" s="38" t="str">
        <f>IF(OR(SOL·LICITUD!$H$86="",COUNTIF(SOL·LICITUD!$H$5:$H$504,SOL·LICITUD!$H$86)&lt;&gt;COUNTIF(SOL·LICITUD!$H$5:'SOL·LICITUD'!$H$86,SOL·LICITUD!$H$86)),"",SOL·LICITUD!$H$86)</f>
        <v/>
      </c>
      <c r="C100" s="38" t="str">
        <f>IF($B100="","",INDEX(SOL·LICITUD!$G$5:$G$504,MATCH($B100,SOL·LICITUD!$H$5:$H$504,0)))</f>
        <v/>
      </c>
      <c r="D100" s="38" t="str">
        <f>IF($B100="","",COUNTIF(SOL·LICITUD!$H$5:$H$504,$B100))</f>
        <v/>
      </c>
      <c r="E100" s="39" t="str">
        <f>IF($B100="","",SUMIF(SOL·LICITUD!$H$5:$H$504,$B100,SOL·LICITUD!$P$5:$P$504))</f>
        <v/>
      </c>
      <c r="F100" s="40" t="str">
        <f>IF($B100="","",COUNTIFS(SOL·LICITUD!$H$5:$H$504,$B100,SOL·LICITUD!$U$5:$U$504,"B1"))</f>
        <v/>
      </c>
      <c r="G100" s="41" t="str">
        <f>IF($B100="","",SUMIFS(SOL·LICITUD!$P$5:$P$504,SOL·LICITUD!$H$5:$H$504,$B100,SOL·LICITUD!$U$5:$U$504,"B1"))</f>
        <v/>
      </c>
      <c r="H100" s="42" t="str">
        <f>IF($B100="","",COUNTIFS(SOL·LICITUD!$H$5:$H$504,$B100,SOL·LICITUD!$U$5:$U$504,"B2"))</f>
        <v/>
      </c>
      <c r="I100" s="43" t="str">
        <f>IF($B100="","",SUMIFS(SOL·LICITUD!$P$5:$P$504,SOL·LICITUD!$H$5:$H$504,$B100,SOL·LICITUD!$U$5:$U$504,"B2"))</f>
        <v/>
      </c>
      <c r="J100" s="44" t="str">
        <f>IF($B100="","",COUNTIFS(SOL·LICITUD!$H$5:$H$504,$B100,SOL·LICITUD!$U$5:$U$504,"Mitjà"))</f>
        <v/>
      </c>
      <c r="K100" s="45" t="str">
        <f>IF($B100="","",SUMIFS(SOL·LICITUD!$P$5:$P$504,SOL·LICITUD!$H$5:$H$504,$B100,SOL·LICITUD!$U$5:$U$504,"Mitjà"))</f>
        <v/>
      </c>
      <c r="L100" s="46" t="str">
        <f>IF($B100="","",COUNTIFS(SOL·LICITUD!$H$5:$H$504,$B100,SOL·LICITUD!$U$5:$U$504,"Alt"))</f>
        <v/>
      </c>
      <c r="M100" s="47" t="str">
        <f>IF($B100="","",SUMIFS(SOL·LICITUD!$P$5:$P$504,SOL·LICITUD!$H$5:$H$504,$B100,SOL·LICITUD!$U$5:$U$504,"Alt"))</f>
        <v/>
      </c>
    </row>
    <row r="101" spans="2:13" x14ac:dyDescent="0.25">
      <c r="B101" s="38" t="str">
        <f>IF(OR(SOL·LICITUD!$H$87="",COUNTIF(SOL·LICITUD!$H$5:$H$504,SOL·LICITUD!$H$87)&lt;&gt;COUNTIF(SOL·LICITUD!$H$5:'SOL·LICITUD'!$H$87,SOL·LICITUD!$H$87)),"",SOL·LICITUD!$H$87)</f>
        <v/>
      </c>
      <c r="C101" s="38" t="str">
        <f>IF($B101="","",INDEX(SOL·LICITUD!$G$5:$G$504,MATCH($B101,SOL·LICITUD!$H$5:$H$504,0)))</f>
        <v/>
      </c>
      <c r="D101" s="38" t="str">
        <f>IF($B101="","",COUNTIF(SOL·LICITUD!$H$5:$H$504,$B101))</f>
        <v/>
      </c>
      <c r="E101" s="39" t="str">
        <f>IF($B101="","",SUMIF(SOL·LICITUD!$H$5:$H$504,$B101,SOL·LICITUD!$P$5:$P$504))</f>
        <v/>
      </c>
      <c r="F101" s="40" t="str">
        <f>IF($B101="","",COUNTIFS(SOL·LICITUD!$H$5:$H$504,$B101,SOL·LICITUD!$U$5:$U$504,"B1"))</f>
        <v/>
      </c>
      <c r="G101" s="41" t="str">
        <f>IF($B101="","",SUMIFS(SOL·LICITUD!$P$5:$P$504,SOL·LICITUD!$H$5:$H$504,$B101,SOL·LICITUD!$U$5:$U$504,"B1"))</f>
        <v/>
      </c>
      <c r="H101" s="42" t="str">
        <f>IF($B101="","",COUNTIFS(SOL·LICITUD!$H$5:$H$504,$B101,SOL·LICITUD!$U$5:$U$504,"B2"))</f>
        <v/>
      </c>
      <c r="I101" s="43" t="str">
        <f>IF($B101="","",SUMIFS(SOL·LICITUD!$P$5:$P$504,SOL·LICITUD!$H$5:$H$504,$B101,SOL·LICITUD!$U$5:$U$504,"B2"))</f>
        <v/>
      </c>
      <c r="J101" s="44" t="str">
        <f>IF($B101="","",COUNTIFS(SOL·LICITUD!$H$5:$H$504,$B101,SOL·LICITUD!$U$5:$U$504,"Mitjà"))</f>
        <v/>
      </c>
      <c r="K101" s="45" t="str">
        <f>IF($B101="","",SUMIFS(SOL·LICITUD!$P$5:$P$504,SOL·LICITUD!$H$5:$H$504,$B101,SOL·LICITUD!$U$5:$U$504,"Mitjà"))</f>
        <v/>
      </c>
      <c r="L101" s="46" t="str">
        <f>IF($B101="","",COUNTIFS(SOL·LICITUD!$H$5:$H$504,$B101,SOL·LICITUD!$U$5:$U$504,"Alt"))</f>
        <v/>
      </c>
      <c r="M101" s="47" t="str">
        <f>IF($B101="","",SUMIFS(SOL·LICITUD!$P$5:$P$504,SOL·LICITUD!$H$5:$H$504,$B101,SOL·LICITUD!$U$5:$U$504,"Alt"))</f>
        <v/>
      </c>
    </row>
    <row r="102" spans="2:13" x14ac:dyDescent="0.25">
      <c r="B102" s="38" t="str">
        <f>IF(OR(SOL·LICITUD!$H$88="",COUNTIF(SOL·LICITUD!$H$5:$H$504,SOL·LICITUD!$H$88)&lt;&gt;COUNTIF(SOL·LICITUD!$H$5:'SOL·LICITUD'!$H$88,SOL·LICITUD!$H$88)),"",SOL·LICITUD!$H$88)</f>
        <v/>
      </c>
      <c r="C102" s="38" t="str">
        <f>IF($B102="","",INDEX(SOL·LICITUD!$G$5:$G$504,MATCH($B102,SOL·LICITUD!$H$5:$H$504,0)))</f>
        <v/>
      </c>
      <c r="D102" s="38" t="str">
        <f>IF($B102="","",COUNTIF(SOL·LICITUD!$H$5:$H$504,$B102))</f>
        <v/>
      </c>
      <c r="E102" s="39" t="str">
        <f>IF($B102="","",SUMIF(SOL·LICITUD!$H$5:$H$504,$B102,SOL·LICITUD!$P$5:$P$504))</f>
        <v/>
      </c>
      <c r="F102" s="40" t="str">
        <f>IF($B102="","",COUNTIFS(SOL·LICITUD!$H$5:$H$504,$B102,SOL·LICITUD!$U$5:$U$504,"B1"))</f>
        <v/>
      </c>
      <c r="G102" s="41" t="str">
        <f>IF($B102="","",SUMIFS(SOL·LICITUD!$P$5:$P$504,SOL·LICITUD!$H$5:$H$504,$B102,SOL·LICITUD!$U$5:$U$504,"B1"))</f>
        <v/>
      </c>
      <c r="H102" s="42" t="str">
        <f>IF($B102="","",COUNTIFS(SOL·LICITUD!$H$5:$H$504,$B102,SOL·LICITUD!$U$5:$U$504,"B2"))</f>
        <v/>
      </c>
      <c r="I102" s="43" t="str">
        <f>IF($B102="","",SUMIFS(SOL·LICITUD!$P$5:$P$504,SOL·LICITUD!$H$5:$H$504,$B102,SOL·LICITUD!$U$5:$U$504,"B2"))</f>
        <v/>
      </c>
      <c r="J102" s="44" t="str">
        <f>IF($B102="","",COUNTIFS(SOL·LICITUD!$H$5:$H$504,$B102,SOL·LICITUD!$U$5:$U$504,"Mitjà"))</f>
        <v/>
      </c>
      <c r="K102" s="45" t="str">
        <f>IF($B102="","",SUMIFS(SOL·LICITUD!$P$5:$P$504,SOL·LICITUD!$H$5:$H$504,$B102,SOL·LICITUD!$U$5:$U$504,"Mitjà"))</f>
        <v/>
      </c>
      <c r="L102" s="46" t="str">
        <f>IF($B102="","",COUNTIFS(SOL·LICITUD!$H$5:$H$504,$B102,SOL·LICITUD!$U$5:$U$504,"Alt"))</f>
        <v/>
      </c>
      <c r="M102" s="47" t="str">
        <f>IF($B102="","",SUMIFS(SOL·LICITUD!$P$5:$P$504,SOL·LICITUD!$H$5:$H$504,$B102,SOL·LICITUD!$U$5:$U$504,"Alt"))</f>
        <v/>
      </c>
    </row>
    <row r="103" spans="2:13" x14ac:dyDescent="0.25">
      <c r="B103" s="38" t="str">
        <f>IF(OR(SOL·LICITUD!$H$89="",COUNTIF(SOL·LICITUD!$H$5:$H$504,SOL·LICITUD!$H$89)&lt;&gt;COUNTIF(SOL·LICITUD!$H$5:'SOL·LICITUD'!$H$89,SOL·LICITUD!$H$89)),"",SOL·LICITUD!$H$89)</f>
        <v/>
      </c>
      <c r="C103" s="38" t="str">
        <f>IF($B103="","",INDEX(SOL·LICITUD!$G$5:$G$504,MATCH($B103,SOL·LICITUD!$H$5:$H$504,0)))</f>
        <v/>
      </c>
      <c r="D103" s="38" t="str">
        <f>IF($B103="","",COUNTIF(SOL·LICITUD!$H$5:$H$504,$B103))</f>
        <v/>
      </c>
      <c r="E103" s="39" t="str">
        <f>IF($B103="","",SUMIF(SOL·LICITUD!$H$5:$H$504,$B103,SOL·LICITUD!$P$5:$P$504))</f>
        <v/>
      </c>
      <c r="F103" s="40" t="str">
        <f>IF($B103="","",COUNTIFS(SOL·LICITUD!$H$5:$H$504,$B103,SOL·LICITUD!$U$5:$U$504,"B1"))</f>
        <v/>
      </c>
      <c r="G103" s="41" t="str">
        <f>IF($B103="","",SUMIFS(SOL·LICITUD!$P$5:$P$504,SOL·LICITUD!$H$5:$H$504,$B103,SOL·LICITUD!$U$5:$U$504,"B1"))</f>
        <v/>
      </c>
      <c r="H103" s="42" t="str">
        <f>IF($B103="","",COUNTIFS(SOL·LICITUD!$H$5:$H$504,$B103,SOL·LICITUD!$U$5:$U$504,"B2"))</f>
        <v/>
      </c>
      <c r="I103" s="43" t="str">
        <f>IF($B103="","",SUMIFS(SOL·LICITUD!$P$5:$P$504,SOL·LICITUD!$H$5:$H$504,$B103,SOL·LICITUD!$U$5:$U$504,"B2"))</f>
        <v/>
      </c>
      <c r="J103" s="44" t="str">
        <f>IF($B103="","",COUNTIFS(SOL·LICITUD!$H$5:$H$504,$B103,SOL·LICITUD!$U$5:$U$504,"Mitjà"))</f>
        <v/>
      </c>
      <c r="K103" s="45" t="str">
        <f>IF($B103="","",SUMIFS(SOL·LICITUD!$P$5:$P$504,SOL·LICITUD!$H$5:$H$504,$B103,SOL·LICITUD!$U$5:$U$504,"Mitjà"))</f>
        <v/>
      </c>
      <c r="L103" s="46" t="str">
        <f>IF($B103="","",COUNTIFS(SOL·LICITUD!$H$5:$H$504,$B103,SOL·LICITUD!$U$5:$U$504,"Alt"))</f>
        <v/>
      </c>
      <c r="M103" s="47" t="str">
        <f>IF($B103="","",SUMIFS(SOL·LICITUD!$P$5:$P$504,SOL·LICITUD!$H$5:$H$504,$B103,SOL·LICITUD!$U$5:$U$504,"Alt"))</f>
        <v/>
      </c>
    </row>
    <row r="104" spans="2:13" x14ac:dyDescent="0.25">
      <c r="B104" s="38" t="str">
        <f>IF(OR(SOL·LICITUD!$H$90="",COUNTIF(SOL·LICITUD!$H$5:$H$504,SOL·LICITUD!$H$90)&lt;&gt;COUNTIF(SOL·LICITUD!$H$5:'SOL·LICITUD'!$H$90,SOL·LICITUD!$H$90)),"",SOL·LICITUD!$H$90)</f>
        <v/>
      </c>
      <c r="C104" s="38" t="str">
        <f>IF($B104="","",INDEX(SOL·LICITUD!$G$5:$G$504,MATCH($B104,SOL·LICITUD!$H$5:$H$504,0)))</f>
        <v/>
      </c>
      <c r="D104" s="38" t="str">
        <f>IF($B104="","",COUNTIF(SOL·LICITUD!$H$5:$H$504,$B104))</f>
        <v/>
      </c>
      <c r="E104" s="39" t="str">
        <f>IF($B104="","",SUMIF(SOL·LICITUD!$H$5:$H$504,$B104,SOL·LICITUD!$P$5:$P$504))</f>
        <v/>
      </c>
      <c r="F104" s="40" t="str">
        <f>IF($B104="","",COUNTIFS(SOL·LICITUD!$H$5:$H$504,$B104,SOL·LICITUD!$U$5:$U$504,"B1"))</f>
        <v/>
      </c>
      <c r="G104" s="41" t="str">
        <f>IF($B104="","",SUMIFS(SOL·LICITUD!$P$5:$P$504,SOL·LICITUD!$H$5:$H$504,$B104,SOL·LICITUD!$U$5:$U$504,"B1"))</f>
        <v/>
      </c>
      <c r="H104" s="42" t="str">
        <f>IF($B104="","",COUNTIFS(SOL·LICITUD!$H$5:$H$504,$B104,SOL·LICITUD!$U$5:$U$504,"B2"))</f>
        <v/>
      </c>
      <c r="I104" s="43" t="str">
        <f>IF($B104="","",SUMIFS(SOL·LICITUD!$P$5:$P$504,SOL·LICITUD!$H$5:$H$504,$B104,SOL·LICITUD!$U$5:$U$504,"B2"))</f>
        <v/>
      </c>
      <c r="J104" s="44" t="str">
        <f>IF($B104="","",COUNTIFS(SOL·LICITUD!$H$5:$H$504,$B104,SOL·LICITUD!$U$5:$U$504,"Mitjà"))</f>
        <v/>
      </c>
      <c r="K104" s="45" t="str">
        <f>IF($B104="","",SUMIFS(SOL·LICITUD!$P$5:$P$504,SOL·LICITUD!$H$5:$H$504,$B104,SOL·LICITUD!$U$5:$U$504,"Mitjà"))</f>
        <v/>
      </c>
      <c r="L104" s="46" t="str">
        <f>IF($B104="","",COUNTIFS(SOL·LICITUD!$H$5:$H$504,$B104,SOL·LICITUD!$U$5:$U$504,"Alt"))</f>
        <v/>
      </c>
      <c r="M104" s="47" t="str">
        <f>IF($B104="","",SUMIFS(SOL·LICITUD!$P$5:$P$504,SOL·LICITUD!$H$5:$H$504,$B104,SOL·LICITUD!$U$5:$U$504,"Alt"))</f>
        <v/>
      </c>
    </row>
    <row r="105" spans="2:13" x14ac:dyDescent="0.25">
      <c r="B105" s="38" t="str">
        <f>IF(OR(SOL·LICITUD!$H$91="",COUNTIF(SOL·LICITUD!$H$5:$H$504,SOL·LICITUD!$H$91)&lt;&gt;COUNTIF(SOL·LICITUD!$H$5:'SOL·LICITUD'!$H$91,SOL·LICITUD!$H$91)),"",SOL·LICITUD!$H$91)</f>
        <v/>
      </c>
      <c r="C105" s="38" t="str">
        <f>IF($B105="","",INDEX(SOL·LICITUD!$G$5:$G$504,MATCH($B105,SOL·LICITUD!$H$5:$H$504,0)))</f>
        <v/>
      </c>
      <c r="D105" s="38" t="str">
        <f>IF($B105="","",COUNTIF(SOL·LICITUD!$H$5:$H$504,$B105))</f>
        <v/>
      </c>
      <c r="E105" s="39" t="str">
        <f>IF($B105="","",SUMIF(SOL·LICITUD!$H$5:$H$504,$B105,SOL·LICITUD!$P$5:$P$504))</f>
        <v/>
      </c>
      <c r="F105" s="40" t="str">
        <f>IF($B105="","",COUNTIFS(SOL·LICITUD!$H$5:$H$504,$B105,SOL·LICITUD!$U$5:$U$504,"B1"))</f>
        <v/>
      </c>
      <c r="G105" s="41" t="str">
        <f>IF($B105="","",SUMIFS(SOL·LICITUD!$P$5:$P$504,SOL·LICITUD!$H$5:$H$504,$B105,SOL·LICITUD!$U$5:$U$504,"B1"))</f>
        <v/>
      </c>
      <c r="H105" s="42" t="str">
        <f>IF($B105="","",COUNTIFS(SOL·LICITUD!$H$5:$H$504,$B105,SOL·LICITUD!$U$5:$U$504,"B2"))</f>
        <v/>
      </c>
      <c r="I105" s="43" t="str">
        <f>IF($B105="","",SUMIFS(SOL·LICITUD!$P$5:$P$504,SOL·LICITUD!$H$5:$H$504,$B105,SOL·LICITUD!$U$5:$U$504,"B2"))</f>
        <v/>
      </c>
      <c r="J105" s="44" t="str">
        <f>IF($B105="","",COUNTIFS(SOL·LICITUD!$H$5:$H$504,$B105,SOL·LICITUD!$U$5:$U$504,"Mitjà"))</f>
        <v/>
      </c>
      <c r="K105" s="45" t="str">
        <f>IF($B105="","",SUMIFS(SOL·LICITUD!$P$5:$P$504,SOL·LICITUD!$H$5:$H$504,$B105,SOL·LICITUD!$U$5:$U$504,"Mitjà"))</f>
        <v/>
      </c>
      <c r="L105" s="46" t="str">
        <f>IF($B105="","",COUNTIFS(SOL·LICITUD!$H$5:$H$504,$B105,SOL·LICITUD!$U$5:$U$504,"Alt"))</f>
        <v/>
      </c>
      <c r="M105" s="47" t="str">
        <f>IF($B105="","",SUMIFS(SOL·LICITUD!$P$5:$P$504,SOL·LICITUD!$H$5:$H$504,$B105,SOL·LICITUD!$U$5:$U$504,"Alt"))</f>
        <v/>
      </c>
    </row>
    <row r="106" spans="2:13" x14ac:dyDescent="0.25">
      <c r="B106" s="38" t="str">
        <f>IF(OR(SOL·LICITUD!$H$92="",COUNTIF(SOL·LICITUD!$H$5:$H$504,SOL·LICITUD!$H$92)&lt;&gt;COUNTIF(SOL·LICITUD!$H$5:'SOL·LICITUD'!$H$92,SOL·LICITUD!$H$92)),"",SOL·LICITUD!$H$92)</f>
        <v/>
      </c>
      <c r="C106" s="38" t="str">
        <f>IF($B106="","",INDEX(SOL·LICITUD!$G$5:$G$504,MATCH($B106,SOL·LICITUD!$H$5:$H$504,0)))</f>
        <v/>
      </c>
      <c r="D106" s="38" t="str">
        <f>IF($B106="","",COUNTIF(SOL·LICITUD!$H$5:$H$504,$B106))</f>
        <v/>
      </c>
      <c r="E106" s="39" t="str">
        <f>IF($B106="","",SUMIF(SOL·LICITUD!$H$5:$H$504,$B106,SOL·LICITUD!$P$5:$P$504))</f>
        <v/>
      </c>
      <c r="F106" s="40" t="str">
        <f>IF($B106="","",COUNTIFS(SOL·LICITUD!$H$5:$H$504,$B106,SOL·LICITUD!$U$5:$U$504,"B1"))</f>
        <v/>
      </c>
      <c r="G106" s="41" t="str">
        <f>IF($B106="","",SUMIFS(SOL·LICITUD!$P$5:$P$504,SOL·LICITUD!$H$5:$H$504,$B106,SOL·LICITUD!$U$5:$U$504,"B1"))</f>
        <v/>
      </c>
      <c r="H106" s="42" t="str">
        <f>IF($B106="","",COUNTIFS(SOL·LICITUD!$H$5:$H$504,$B106,SOL·LICITUD!$U$5:$U$504,"B2"))</f>
        <v/>
      </c>
      <c r="I106" s="43" t="str">
        <f>IF($B106="","",SUMIFS(SOL·LICITUD!$P$5:$P$504,SOL·LICITUD!$H$5:$H$504,$B106,SOL·LICITUD!$U$5:$U$504,"B2"))</f>
        <v/>
      </c>
      <c r="J106" s="44" t="str">
        <f>IF($B106="","",COUNTIFS(SOL·LICITUD!$H$5:$H$504,$B106,SOL·LICITUD!$U$5:$U$504,"Mitjà"))</f>
        <v/>
      </c>
      <c r="K106" s="45" t="str">
        <f>IF($B106="","",SUMIFS(SOL·LICITUD!$P$5:$P$504,SOL·LICITUD!$H$5:$H$504,$B106,SOL·LICITUD!$U$5:$U$504,"Mitjà"))</f>
        <v/>
      </c>
      <c r="L106" s="46" t="str">
        <f>IF($B106="","",COUNTIFS(SOL·LICITUD!$H$5:$H$504,$B106,SOL·LICITUD!$U$5:$U$504,"Alt"))</f>
        <v/>
      </c>
      <c r="M106" s="47" t="str">
        <f>IF($B106="","",SUMIFS(SOL·LICITUD!$P$5:$P$504,SOL·LICITUD!$H$5:$H$504,$B106,SOL·LICITUD!$U$5:$U$504,"Alt"))</f>
        <v/>
      </c>
    </row>
    <row r="107" spans="2:13" x14ac:dyDescent="0.25">
      <c r="B107" s="38" t="str">
        <f>IF(OR(SOL·LICITUD!$H$93="",COUNTIF(SOL·LICITUD!$H$5:$H$504,SOL·LICITUD!$H$93)&lt;&gt;COUNTIF(SOL·LICITUD!$H$5:'SOL·LICITUD'!$H$93,SOL·LICITUD!$H$93)),"",SOL·LICITUD!$H$93)</f>
        <v/>
      </c>
      <c r="C107" s="38" t="str">
        <f>IF($B107="","",INDEX(SOL·LICITUD!$G$5:$G$504,MATCH($B107,SOL·LICITUD!$H$5:$H$504,0)))</f>
        <v/>
      </c>
      <c r="D107" s="38" t="str">
        <f>IF($B107="","",COUNTIF(SOL·LICITUD!$H$5:$H$504,$B107))</f>
        <v/>
      </c>
      <c r="E107" s="39" t="str">
        <f>IF($B107="","",SUMIF(SOL·LICITUD!$H$5:$H$504,$B107,SOL·LICITUD!$P$5:$P$504))</f>
        <v/>
      </c>
      <c r="F107" s="40" t="str">
        <f>IF($B107="","",COUNTIFS(SOL·LICITUD!$H$5:$H$504,$B107,SOL·LICITUD!$U$5:$U$504,"B1"))</f>
        <v/>
      </c>
      <c r="G107" s="41" t="str">
        <f>IF($B107="","",SUMIFS(SOL·LICITUD!$P$5:$P$504,SOL·LICITUD!$H$5:$H$504,$B107,SOL·LICITUD!$U$5:$U$504,"B1"))</f>
        <v/>
      </c>
      <c r="H107" s="42" t="str">
        <f>IF($B107="","",COUNTIFS(SOL·LICITUD!$H$5:$H$504,$B107,SOL·LICITUD!$U$5:$U$504,"B2"))</f>
        <v/>
      </c>
      <c r="I107" s="43" t="str">
        <f>IF($B107="","",SUMIFS(SOL·LICITUD!$P$5:$P$504,SOL·LICITUD!$H$5:$H$504,$B107,SOL·LICITUD!$U$5:$U$504,"B2"))</f>
        <v/>
      </c>
      <c r="J107" s="44" t="str">
        <f>IF($B107="","",COUNTIFS(SOL·LICITUD!$H$5:$H$504,$B107,SOL·LICITUD!$U$5:$U$504,"Mitjà"))</f>
        <v/>
      </c>
      <c r="K107" s="45" t="str">
        <f>IF($B107="","",SUMIFS(SOL·LICITUD!$P$5:$P$504,SOL·LICITUD!$H$5:$H$504,$B107,SOL·LICITUD!$U$5:$U$504,"Mitjà"))</f>
        <v/>
      </c>
      <c r="L107" s="46" t="str">
        <f>IF($B107="","",COUNTIFS(SOL·LICITUD!$H$5:$H$504,$B107,SOL·LICITUD!$U$5:$U$504,"Alt"))</f>
        <v/>
      </c>
      <c r="M107" s="47" t="str">
        <f>IF($B107="","",SUMIFS(SOL·LICITUD!$P$5:$P$504,SOL·LICITUD!$H$5:$H$504,$B107,SOL·LICITUD!$U$5:$U$504,"Alt"))</f>
        <v/>
      </c>
    </row>
    <row r="108" spans="2:13" x14ac:dyDescent="0.25">
      <c r="B108" s="38" t="str">
        <f>IF(OR(SOL·LICITUD!$H$94="",COUNTIF(SOL·LICITUD!$H$5:$H$504,SOL·LICITUD!$H$94)&lt;&gt;COUNTIF(SOL·LICITUD!$H$5:'SOL·LICITUD'!$H$94,SOL·LICITUD!$H$94)),"",SOL·LICITUD!$H$94)</f>
        <v/>
      </c>
      <c r="C108" s="38" t="str">
        <f>IF($B108="","",INDEX(SOL·LICITUD!$G$5:$G$504,MATCH($B108,SOL·LICITUD!$H$5:$H$504,0)))</f>
        <v/>
      </c>
      <c r="D108" s="38" t="str">
        <f>IF($B108="","",COUNTIF(SOL·LICITUD!$H$5:$H$504,$B108))</f>
        <v/>
      </c>
      <c r="E108" s="39" t="str">
        <f>IF($B108="","",SUMIF(SOL·LICITUD!$H$5:$H$504,$B108,SOL·LICITUD!$P$5:$P$504))</f>
        <v/>
      </c>
      <c r="F108" s="40" t="str">
        <f>IF($B108="","",COUNTIFS(SOL·LICITUD!$H$5:$H$504,$B108,SOL·LICITUD!$U$5:$U$504,"B1"))</f>
        <v/>
      </c>
      <c r="G108" s="41" t="str">
        <f>IF($B108="","",SUMIFS(SOL·LICITUD!$P$5:$P$504,SOL·LICITUD!$H$5:$H$504,$B108,SOL·LICITUD!$U$5:$U$504,"B1"))</f>
        <v/>
      </c>
      <c r="H108" s="42" t="str">
        <f>IF($B108="","",COUNTIFS(SOL·LICITUD!$H$5:$H$504,$B108,SOL·LICITUD!$U$5:$U$504,"B2"))</f>
        <v/>
      </c>
      <c r="I108" s="43" t="str">
        <f>IF($B108="","",SUMIFS(SOL·LICITUD!$P$5:$P$504,SOL·LICITUD!$H$5:$H$504,$B108,SOL·LICITUD!$U$5:$U$504,"B2"))</f>
        <v/>
      </c>
      <c r="J108" s="44" t="str">
        <f>IF($B108="","",COUNTIFS(SOL·LICITUD!$H$5:$H$504,$B108,SOL·LICITUD!$U$5:$U$504,"Mitjà"))</f>
        <v/>
      </c>
      <c r="K108" s="45" t="str">
        <f>IF($B108="","",SUMIFS(SOL·LICITUD!$P$5:$P$504,SOL·LICITUD!$H$5:$H$504,$B108,SOL·LICITUD!$U$5:$U$504,"Mitjà"))</f>
        <v/>
      </c>
      <c r="L108" s="46" t="str">
        <f>IF($B108="","",COUNTIFS(SOL·LICITUD!$H$5:$H$504,$B108,SOL·LICITUD!$U$5:$U$504,"Alt"))</f>
        <v/>
      </c>
      <c r="M108" s="47" t="str">
        <f>IF($B108="","",SUMIFS(SOL·LICITUD!$P$5:$P$504,SOL·LICITUD!$H$5:$H$504,$B108,SOL·LICITUD!$U$5:$U$504,"Alt"))</f>
        <v/>
      </c>
    </row>
    <row r="109" spans="2:13" x14ac:dyDescent="0.25">
      <c r="B109" s="38" t="str">
        <f>IF(OR(SOL·LICITUD!$H$95="",COUNTIF(SOL·LICITUD!$H$5:$H$504,SOL·LICITUD!$H$95)&lt;&gt;COUNTIF(SOL·LICITUD!$H$5:'SOL·LICITUD'!$H$95,SOL·LICITUD!$H$95)),"",SOL·LICITUD!$H$95)</f>
        <v/>
      </c>
      <c r="C109" s="38" t="str">
        <f>IF($B109="","",INDEX(SOL·LICITUD!$G$5:$G$504,MATCH($B109,SOL·LICITUD!$H$5:$H$504,0)))</f>
        <v/>
      </c>
      <c r="D109" s="38" t="str">
        <f>IF($B109="","",COUNTIF(SOL·LICITUD!$H$5:$H$504,$B109))</f>
        <v/>
      </c>
      <c r="E109" s="39" t="str">
        <f>IF($B109="","",SUMIF(SOL·LICITUD!$H$5:$H$504,$B109,SOL·LICITUD!$P$5:$P$504))</f>
        <v/>
      </c>
      <c r="F109" s="40" t="str">
        <f>IF($B109="","",COUNTIFS(SOL·LICITUD!$H$5:$H$504,$B109,SOL·LICITUD!$U$5:$U$504,"B1"))</f>
        <v/>
      </c>
      <c r="G109" s="41" t="str">
        <f>IF($B109="","",SUMIFS(SOL·LICITUD!$P$5:$P$504,SOL·LICITUD!$H$5:$H$504,$B109,SOL·LICITUD!$U$5:$U$504,"B1"))</f>
        <v/>
      </c>
      <c r="H109" s="42" t="str">
        <f>IF($B109="","",COUNTIFS(SOL·LICITUD!$H$5:$H$504,$B109,SOL·LICITUD!$U$5:$U$504,"B2"))</f>
        <v/>
      </c>
      <c r="I109" s="43" t="str">
        <f>IF($B109="","",SUMIFS(SOL·LICITUD!$P$5:$P$504,SOL·LICITUD!$H$5:$H$504,$B109,SOL·LICITUD!$U$5:$U$504,"B2"))</f>
        <v/>
      </c>
      <c r="J109" s="44" t="str">
        <f>IF($B109="","",COUNTIFS(SOL·LICITUD!$H$5:$H$504,$B109,SOL·LICITUD!$U$5:$U$504,"Mitjà"))</f>
        <v/>
      </c>
      <c r="K109" s="45" t="str">
        <f>IF($B109="","",SUMIFS(SOL·LICITUD!$P$5:$P$504,SOL·LICITUD!$H$5:$H$504,$B109,SOL·LICITUD!$U$5:$U$504,"Mitjà"))</f>
        <v/>
      </c>
      <c r="L109" s="46" t="str">
        <f>IF($B109="","",COUNTIFS(SOL·LICITUD!$H$5:$H$504,$B109,SOL·LICITUD!$U$5:$U$504,"Alt"))</f>
        <v/>
      </c>
      <c r="M109" s="47" t="str">
        <f>IF($B109="","",SUMIFS(SOL·LICITUD!$P$5:$P$504,SOL·LICITUD!$H$5:$H$504,$B109,SOL·LICITUD!$U$5:$U$504,"Alt"))</f>
        <v/>
      </c>
    </row>
    <row r="110" spans="2:13" x14ac:dyDescent="0.25">
      <c r="B110" s="38" t="str">
        <f>IF(OR(SOL·LICITUD!$H$96="",COUNTIF(SOL·LICITUD!$H$5:$H$504,SOL·LICITUD!$H$96)&lt;&gt;COUNTIF(SOL·LICITUD!$H$5:'SOL·LICITUD'!$H$96,SOL·LICITUD!$H$96)),"",SOL·LICITUD!$H$96)</f>
        <v/>
      </c>
      <c r="C110" s="38" t="str">
        <f>IF($B110="","",INDEX(SOL·LICITUD!$G$5:$G$504,MATCH($B110,SOL·LICITUD!$H$5:$H$504,0)))</f>
        <v/>
      </c>
      <c r="D110" s="38" t="str">
        <f>IF($B110="","",COUNTIF(SOL·LICITUD!$H$5:$H$504,$B110))</f>
        <v/>
      </c>
      <c r="E110" s="39" t="str">
        <f>IF($B110="","",SUMIF(SOL·LICITUD!$H$5:$H$504,$B110,SOL·LICITUD!$P$5:$P$504))</f>
        <v/>
      </c>
      <c r="F110" s="40" t="str">
        <f>IF($B110="","",COUNTIFS(SOL·LICITUD!$H$5:$H$504,$B110,SOL·LICITUD!$U$5:$U$504,"B1"))</f>
        <v/>
      </c>
      <c r="G110" s="41" t="str">
        <f>IF($B110="","",SUMIFS(SOL·LICITUD!$P$5:$P$504,SOL·LICITUD!$H$5:$H$504,$B110,SOL·LICITUD!$U$5:$U$504,"B1"))</f>
        <v/>
      </c>
      <c r="H110" s="42" t="str">
        <f>IF($B110="","",COUNTIFS(SOL·LICITUD!$H$5:$H$504,$B110,SOL·LICITUD!$U$5:$U$504,"B2"))</f>
        <v/>
      </c>
      <c r="I110" s="43" t="str">
        <f>IF($B110="","",SUMIFS(SOL·LICITUD!$P$5:$P$504,SOL·LICITUD!$H$5:$H$504,$B110,SOL·LICITUD!$U$5:$U$504,"B2"))</f>
        <v/>
      </c>
      <c r="J110" s="44" t="str">
        <f>IF($B110="","",COUNTIFS(SOL·LICITUD!$H$5:$H$504,$B110,SOL·LICITUD!$U$5:$U$504,"Mitjà"))</f>
        <v/>
      </c>
      <c r="K110" s="45" t="str">
        <f>IF($B110="","",SUMIFS(SOL·LICITUD!$P$5:$P$504,SOL·LICITUD!$H$5:$H$504,$B110,SOL·LICITUD!$U$5:$U$504,"Mitjà"))</f>
        <v/>
      </c>
      <c r="L110" s="46" t="str">
        <f>IF($B110="","",COUNTIFS(SOL·LICITUD!$H$5:$H$504,$B110,SOL·LICITUD!$U$5:$U$504,"Alt"))</f>
        <v/>
      </c>
      <c r="M110" s="47" t="str">
        <f>IF($B110="","",SUMIFS(SOL·LICITUD!$P$5:$P$504,SOL·LICITUD!$H$5:$H$504,$B110,SOL·LICITUD!$U$5:$U$504,"Alt"))</f>
        <v/>
      </c>
    </row>
    <row r="111" spans="2:13" x14ac:dyDescent="0.25">
      <c r="B111" s="38" t="str">
        <f>IF(OR(SOL·LICITUD!$H$97="",COUNTIF(SOL·LICITUD!$H$5:$H$504,SOL·LICITUD!$H$97)&lt;&gt;COUNTIF(SOL·LICITUD!$H$5:'SOL·LICITUD'!$H$97,SOL·LICITUD!$H$97)),"",SOL·LICITUD!$H$97)</f>
        <v/>
      </c>
      <c r="C111" s="38" t="str">
        <f>IF($B111="","",INDEX(SOL·LICITUD!$G$5:$G$504,MATCH($B111,SOL·LICITUD!$H$5:$H$504,0)))</f>
        <v/>
      </c>
      <c r="D111" s="38" t="str">
        <f>IF($B111="","",COUNTIF(SOL·LICITUD!$H$5:$H$504,$B111))</f>
        <v/>
      </c>
      <c r="E111" s="39" t="str">
        <f>IF($B111="","",SUMIF(SOL·LICITUD!$H$5:$H$504,$B111,SOL·LICITUD!$P$5:$P$504))</f>
        <v/>
      </c>
      <c r="F111" s="40" t="str">
        <f>IF($B111="","",COUNTIFS(SOL·LICITUD!$H$5:$H$504,$B111,SOL·LICITUD!$U$5:$U$504,"B1"))</f>
        <v/>
      </c>
      <c r="G111" s="41" t="str">
        <f>IF($B111="","",SUMIFS(SOL·LICITUD!$P$5:$P$504,SOL·LICITUD!$H$5:$H$504,$B111,SOL·LICITUD!$U$5:$U$504,"B1"))</f>
        <v/>
      </c>
      <c r="H111" s="42" t="str">
        <f>IF($B111="","",COUNTIFS(SOL·LICITUD!$H$5:$H$504,$B111,SOL·LICITUD!$U$5:$U$504,"B2"))</f>
        <v/>
      </c>
      <c r="I111" s="43" t="str">
        <f>IF($B111="","",SUMIFS(SOL·LICITUD!$P$5:$P$504,SOL·LICITUD!$H$5:$H$504,$B111,SOL·LICITUD!$U$5:$U$504,"B2"))</f>
        <v/>
      </c>
      <c r="J111" s="44" t="str">
        <f>IF($B111="","",COUNTIFS(SOL·LICITUD!$H$5:$H$504,$B111,SOL·LICITUD!$U$5:$U$504,"Mitjà"))</f>
        <v/>
      </c>
      <c r="K111" s="45" t="str">
        <f>IF($B111="","",SUMIFS(SOL·LICITUD!$P$5:$P$504,SOL·LICITUD!$H$5:$H$504,$B111,SOL·LICITUD!$U$5:$U$504,"Mitjà"))</f>
        <v/>
      </c>
      <c r="L111" s="46" t="str">
        <f>IF($B111="","",COUNTIFS(SOL·LICITUD!$H$5:$H$504,$B111,SOL·LICITUD!$U$5:$U$504,"Alt"))</f>
        <v/>
      </c>
      <c r="M111" s="47" t="str">
        <f>IF($B111="","",SUMIFS(SOL·LICITUD!$P$5:$P$504,SOL·LICITUD!$H$5:$H$504,$B111,SOL·LICITUD!$U$5:$U$504,"Alt"))</f>
        <v/>
      </c>
    </row>
    <row r="112" spans="2:13" x14ac:dyDescent="0.25">
      <c r="B112" s="38" t="str">
        <f>IF(OR(SOL·LICITUD!$H$98="",COUNTIF(SOL·LICITUD!$H$5:$H$504,SOL·LICITUD!$H$98)&lt;&gt;COUNTIF(SOL·LICITUD!$H$5:'SOL·LICITUD'!$H$98,SOL·LICITUD!$H$98)),"",SOL·LICITUD!$H$98)</f>
        <v/>
      </c>
      <c r="C112" s="38" t="str">
        <f>IF($B112="","",INDEX(SOL·LICITUD!$G$5:$G$504,MATCH($B112,SOL·LICITUD!$H$5:$H$504,0)))</f>
        <v/>
      </c>
      <c r="D112" s="38" t="str">
        <f>IF($B112="","",COUNTIF(SOL·LICITUD!$H$5:$H$504,$B112))</f>
        <v/>
      </c>
      <c r="E112" s="39" t="str">
        <f>IF($B112="","",SUMIF(SOL·LICITUD!$H$5:$H$504,$B112,SOL·LICITUD!$P$5:$P$504))</f>
        <v/>
      </c>
      <c r="F112" s="40" t="str">
        <f>IF($B112="","",COUNTIFS(SOL·LICITUD!$H$5:$H$504,$B112,SOL·LICITUD!$U$5:$U$504,"B1"))</f>
        <v/>
      </c>
      <c r="G112" s="41" t="str">
        <f>IF($B112="","",SUMIFS(SOL·LICITUD!$P$5:$P$504,SOL·LICITUD!$H$5:$H$504,$B112,SOL·LICITUD!$U$5:$U$504,"B1"))</f>
        <v/>
      </c>
      <c r="H112" s="42" t="str">
        <f>IF($B112="","",COUNTIFS(SOL·LICITUD!$H$5:$H$504,$B112,SOL·LICITUD!$U$5:$U$504,"B2"))</f>
        <v/>
      </c>
      <c r="I112" s="43" t="str">
        <f>IF($B112="","",SUMIFS(SOL·LICITUD!$P$5:$P$504,SOL·LICITUD!$H$5:$H$504,$B112,SOL·LICITUD!$U$5:$U$504,"B2"))</f>
        <v/>
      </c>
      <c r="J112" s="44" t="str">
        <f>IF($B112="","",COUNTIFS(SOL·LICITUD!$H$5:$H$504,$B112,SOL·LICITUD!$U$5:$U$504,"Mitjà"))</f>
        <v/>
      </c>
      <c r="K112" s="45" t="str">
        <f>IF($B112="","",SUMIFS(SOL·LICITUD!$P$5:$P$504,SOL·LICITUD!$H$5:$H$504,$B112,SOL·LICITUD!$U$5:$U$504,"Mitjà"))</f>
        <v/>
      </c>
      <c r="L112" s="46" t="str">
        <f>IF($B112="","",COUNTIFS(SOL·LICITUD!$H$5:$H$504,$B112,SOL·LICITUD!$U$5:$U$504,"Alt"))</f>
        <v/>
      </c>
      <c r="M112" s="47" t="str">
        <f>IF($B112="","",SUMIFS(SOL·LICITUD!$P$5:$P$504,SOL·LICITUD!$H$5:$H$504,$B112,SOL·LICITUD!$U$5:$U$504,"Alt"))</f>
        <v/>
      </c>
    </row>
    <row r="113" spans="2:13" x14ac:dyDescent="0.25">
      <c r="B113" s="38" t="str">
        <f>IF(OR(SOL·LICITUD!$H$99="",COUNTIF(SOL·LICITUD!$H$5:$H$504,SOL·LICITUD!$H$99)&lt;&gt;COUNTIF(SOL·LICITUD!$H$5:'SOL·LICITUD'!$H$99,SOL·LICITUD!$H$99)),"",SOL·LICITUD!$H$99)</f>
        <v/>
      </c>
      <c r="C113" s="38" t="str">
        <f>IF($B113="","",INDEX(SOL·LICITUD!$G$5:$G$504,MATCH($B113,SOL·LICITUD!$H$5:$H$504,0)))</f>
        <v/>
      </c>
      <c r="D113" s="38" t="str">
        <f>IF($B113="","",COUNTIF(SOL·LICITUD!$H$5:$H$504,$B113))</f>
        <v/>
      </c>
      <c r="E113" s="39" t="str">
        <f>IF($B113="","",SUMIF(SOL·LICITUD!$H$5:$H$504,$B113,SOL·LICITUD!$P$5:$P$504))</f>
        <v/>
      </c>
      <c r="F113" s="40" t="str">
        <f>IF($B113="","",COUNTIFS(SOL·LICITUD!$H$5:$H$504,$B113,SOL·LICITUD!$U$5:$U$504,"B1"))</f>
        <v/>
      </c>
      <c r="G113" s="41" t="str">
        <f>IF($B113="","",SUMIFS(SOL·LICITUD!$P$5:$P$504,SOL·LICITUD!$H$5:$H$504,$B113,SOL·LICITUD!$U$5:$U$504,"B1"))</f>
        <v/>
      </c>
      <c r="H113" s="42" t="str">
        <f>IF($B113="","",COUNTIFS(SOL·LICITUD!$H$5:$H$504,$B113,SOL·LICITUD!$U$5:$U$504,"B2"))</f>
        <v/>
      </c>
      <c r="I113" s="43" t="str">
        <f>IF($B113="","",SUMIFS(SOL·LICITUD!$P$5:$P$504,SOL·LICITUD!$H$5:$H$504,$B113,SOL·LICITUD!$U$5:$U$504,"B2"))</f>
        <v/>
      </c>
      <c r="J113" s="44" t="str">
        <f>IF($B113="","",COUNTIFS(SOL·LICITUD!$H$5:$H$504,$B113,SOL·LICITUD!$U$5:$U$504,"Mitjà"))</f>
        <v/>
      </c>
      <c r="K113" s="45" t="str">
        <f>IF($B113="","",SUMIFS(SOL·LICITUD!$P$5:$P$504,SOL·LICITUD!$H$5:$H$504,$B113,SOL·LICITUD!$U$5:$U$504,"Mitjà"))</f>
        <v/>
      </c>
      <c r="L113" s="46" t="str">
        <f>IF($B113="","",COUNTIFS(SOL·LICITUD!$H$5:$H$504,$B113,SOL·LICITUD!$U$5:$U$504,"Alt"))</f>
        <v/>
      </c>
      <c r="M113" s="47" t="str">
        <f>IF($B113="","",SUMIFS(SOL·LICITUD!$P$5:$P$504,SOL·LICITUD!$H$5:$H$504,$B113,SOL·LICITUD!$U$5:$U$504,"Alt"))</f>
        <v/>
      </c>
    </row>
    <row r="114" spans="2:13" x14ac:dyDescent="0.25">
      <c r="B114" s="38" t="str">
        <f>IF(OR(SOL·LICITUD!$H$100="",COUNTIF(SOL·LICITUD!$H$5:$H$504,SOL·LICITUD!$H$100)&lt;&gt;COUNTIF(SOL·LICITUD!$H$5:'SOL·LICITUD'!$H$100,SOL·LICITUD!$H$100)),"",SOL·LICITUD!$H$100)</f>
        <v/>
      </c>
      <c r="C114" s="38" t="str">
        <f>IF($B114="","",INDEX(SOL·LICITUD!$G$5:$G$504,MATCH($B114,SOL·LICITUD!$H$5:$H$504,0)))</f>
        <v/>
      </c>
      <c r="D114" s="38" t="str">
        <f>IF($B114="","",COUNTIF(SOL·LICITUD!$H$5:$H$504,$B114))</f>
        <v/>
      </c>
      <c r="E114" s="39" t="str">
        <f>IF($B114="","",SUMIF(SOL·LICITUD!$H$5:$H$504,$B114,SOL·LICITUD!$P$5:$P$504))</f>
        <v/>
      </c>
      <c r="F114" s="40" t="str">
        <f>IF($B114="","",COUNTIFS(SOL·LICITUD!$H$5:$H$504,$B114,SOL·LICITUD!$U$5:$U$504,"B1"))</f>
        <v/>
      </c>
      <c r="G114" s="41" t="str">
        <f>IF($B114="","",SUMIFS(SOL·LICITUD!$P$5:$P$504,SOL·LICITUD!$H$5:$H$504,$B114,SOL·LICITUD!$U$5:$U$504,"B1"))</f>
        <v/>
      </c>
      <c r="H114" s="42" t="str">
        <f>IF($B114="","",COUNTIFS(SOL·LICITUD!$H$5:$H$504,$B114,SOL·LICITUD!$U$5:$U$504,"B2"))</f>
        <v/>
      </c>
      <c r="I114" s="43" t="str">
        <f>IF($B114="","",SUMIFS(SOL·LICITUD!$P$5:$P$504,SOL·LICITUD!$H$5:$H$504,$B114,SOL·LICITUD!$U$5:$U$504,"B2"))</f>
        <v/>
      </c>
      <c r="J114" s="44" t="str">
        <f>IF($B114="","",COUNTIFS(SOL·LICITUD!$H$5:$H$504,$B114,SOL·LICITUD!$U$5:$U$504,"Mitjà"))</f>
        <v/>
      </c>
      <c r="K114" s="45" t="str">
        <f>IF($B114="","",SUMIFS(SOL·LICITUD!$P$5:$P$504,SOL·LICITUD!$H$5:$H$504,$B114,SOL·LICITUD!$U$5:$U$504,"Mitjà"))</f>
        <v/>
      </c>
      <c r="L114" s="46" t="str">
        <f>IF($B114="","",COUNTIFS(SOL·LICITUD!$H$5:$H$504,$B114,SOL·LICITUD!$U$5:$U$504,"Alt"))</f>
        <v/>
      </c>
      <c r="M114" s="47" t="str">
        <f>IF($B114="","",SUMIFS(SOL·LICITUD!$P$5:$P$504,SOL·LICITUD!$H$5:$H$504,$B114,SOL·LICITUD!$U$5:$U$504,"Alt"))</f>
        <v/>
      </c>
    </row>
    <row r="115" spans="2:13" x14ac:dyDescent="0.25">
      <c r="B115" s="38" t="str">
        <f>IF(OR(SOL·LICITUD!$H$101="",COUNTIF(SOL·LICITUD!$H$5:$H$504,SOL·LICITUD!$H$101)&lt;&gt;COUNTIF(SOL·LICITUD!$H$5:'SOL·LICITUD'!$H$101,SOL·LICITUD!$H$101)),"",SOL·LICITUD!$H$101)</f>
        <v/>
      </c>
      <c r="C115" s="38" t="str">
        <f>IF($B115="","",INDEX(SOL·LICITUD!$G$5:$G$504,MATCH($B115,SOL·LICITUD!$H$5:$H$504,0)))</f>
        <v/>
      </c>
      <c r="D115" s="38" t="str">
        <f>IF($B115="","",COUNTIF(SOL·LICITUD!$H$5:$H$504,$B115))</f>
        <v/>
      </c>
      <c r="E115" s="39" t="str">
        <f>IF($B115="","",SUMIF(SOL·LICITUD!$H$5:$H$504,$B115,SOL·LICITUD!$P$5:$P$504))</f>
        <v/>
      </c>
      <c r="F115" s="40" t="str">
        <f>IF($B115="","",COUNTIFS(SOL·LICITUD!$H$5:$H$504,$B115,SOL·LICITUD!$U$5:$U$504,"B1"))</f>
        <v/>
      </c>
      <c r="G115" s="41" t="str">
        <f>IF($B115="","",SUMIFS(SOL·LICITUD!$P$5:$P$504,SOL·LICITUD!$H$5:$H$504,$B115,SOL·LICITUD!$U$5:$U$504,"B1"))</f>
        <v/>
      </c>
      <c r="H115" s="42" t="str">
        <f>IF($B115="","",COUNTIFS(SOL·LICITUD!$H$5:$H$504,$B115,SOL·LICITUD!$U$5:$U$504,"B2"))</f>
        <v/>
      </c>
      <c r="I115" s="43" t="str">
        <f>IF($B115="","",SUMIFS(SOL·LICITUD!$P$5:$P$504,SOL·LICITUD!$H$5:$H$504,$B115,SOL·LICITUD!$U$5:$U$504,"B2"))</f>
        <v/>
      </c>
      <c r="J115" s="44" t="str">
        <f>IF($B115="","",COUNTIFS(SOL·LICITUD!$H$5:$H$504,$B115,SOL·LICITUD!$U$5:$U$504,"Mitjà"))</f>
        <v/>
      </c>
      <c r="K115" s="45" t="str">
        <f>IF($B115="","",SUMIFS(SOL·LICITUD!$P$5:$P$504,SOL·LICITUD!$H$5:$H$504,$B115,SOL·LICITUD!$U$5:$U$504,"Mitjà"))</f>
        <v/>
      </c>
      <c r="L115" s="46" t="str">
        <f>IF($B115="","",COUNTIFS(SOL·LICITUD!$H$5:$H$504,$B115,SOL·LICITUD!$U$5:$U$504,"Alt"))</f>
        <v/>
      </c>
      <c r="M115" s="47" t="str">
        <f>IF($B115="","",SUMIFS(SOL·LICITUD!$P$5:$P$504,SOL·LICITUD!$H$5:$H$504,$B115,SOL·LICITUD!$U$5:$U$504,"Alt"))</f>
        <v/>
      </c>
    </row>
    <row r="116" spans="2:13" x14ac:dyDescent="0.25">
      <c r="B116" s="38" t="str">
        <f>IF(OR(SOL·LICITUD!$H$102="",COUNTIF(SOL·LICITUD!$H$5:$H$504,SOL·LICITUD!$H$102)&lt;&gt;COUNTIF(SOL·LICITUD!$H$5:'SOL·LICITUD'!$H$102,SOL·LICITUD!$H$102)),"",SOL·LICITUD!$H$102)</f>
        <v/>
      </c>
      <c r="C116" s="38" t="str">
        <f>IF($B116="","",INDEX(SOL·LICITUD!$G$5:$G$504,MATCH($B116,SOL·LICITUD!$H$5:$H$504,0)))</f>
        <v/>
      </c>
      <c r="D116" s="38" t="str">
        <f>IF($B116="","",COUNTIF(SOL·LICITUD!$H$5:$H$504,$B116))</f>
        <v/>
      </c>
      <c r="E116" s="39" t="str">
        <f>IF($B116="","",SUMIF(SOL·LICITUD!$H$5:$H$504,$B116,SOL·LICITUD!$P$5:$P$504))</f>
        <v/>
      </c>
      <c r="F116" s="40" t="str">
        <f>IF($B116="","",COUNTIFS(SOL·LICITUD!$H$5:$H$504,$B116,SOL·LICITUD!$U$5:$U$504,"B1"))</f>
        <v/>
      </c>
      <c r="G116" s="41" t="str">
        <f>IF($B116="","",SUMIFS(SOL·LICITUD!$P$5:$P$504,SOL·LICITUD!$H$5:$H$504,$B116,SOL·LICITUD!$U$5:$U$504,"B1"))</f>
        <v/>
      </c>
      <c r="H116" s="42" t="str">
        <f>IF($B116="","",COUNTIFS(SOL·LICITUD!$H$5:$H$504,$B116,SOL·LICITUD!$U$5:$U$504,"B2"))</f>
        <v/>
      </c>
      <c r="I116" s="43" t="str">
        <f>IF($B116="","",SUMIFS(SOL·LICITUD!$P$5:$P$504,SOL·LICITUD!$H$5:$H$504,$B116,SOL·LICITUD!$U$5:$U$504,"B2"))</f>
        <v/>
      </c>
      <c r="J116" s="44" t="str">
        <f>IF($B116="","",COUNTIFS(SOL·LICITUD!$H$5:$H$504,$B116,SOL·LICITUD!$U$5:$U$504,"Mitjà"))</f>
        <v/>
      </c>
      <c r="K116" s="45" t="str">
        <f>IF($B116="","",SUMIFS(SOL·LICITUD!$P$5:$P$504,SOL·LICITUD!$H$5:$H$504,$B116,SOL·LICITUD!$U$5:$U$504,"Mitjà"))</f>
        <v/>
      </c>
      <c r="L116" s="46" t="str">
        <f>IF($B116="","",COUNTIFS(SOL·LICITUD!$H$5:$H$504,$B116,SOL·LICITUD!$U$5:$U$504,"Alt"))</f>
        <v/>
      </c>
      <c r="M116" s="47" t="str">
        <f>IF($B116="","",SUMIFS(SOL·LICITUD!$P$5:$P$504,SOL·LICITUD!$H$5:$H$504,$B116,SOL·LICITUD!$U$5:$U$504,"Alt"))</f>
        <v/>
      </c>
    </row>
    <row r="117" spans="2:13" x14ac:dyDescent="0.25">
      <c r="B117" s="38" t="str">
        <f>IF(OR(SOL·LICITUD!$H$103="",COUNTIF(SOL·LICITUD!$H$5:$H$504,SOL·LICITUD!$H$103)&lt;&gt;COUNTIF(SOL·LICITUD!$H$5:'SOL·LICITUD'!$H$103,SOL·LICITUD!$H$103)),"",SOL·LICITUD!$H$103)</f>
        <v/>
      </c>
      <c r="C117" s="38" t="str">
        <f>IF($B117="","",INDEX(SOL·LICITUD!$G$5:$G$504,MATCH($B117,SOL·LICITUD!$H$5:$H$504,0)))</f>
        <v/>
      </c>
      <c r="D117" s="38" t="str">
        <f>IF($B117="","",COUNTIF(SOL·LICITUD!$H$5:$H$504,$B117))</f>
        <v/>
      </c>
      <c r="E117" s="39" t="str">
        <f>IF($B117="","",SUMIF(SOL·LICITUD!$H$5:$H$504,$B117,SOL·LICITUD!$P$5:$P$504))</f>
        <v/>
      </c>
      <c r="F117" s="40" t="str">
        <f>IF($B117="","",COUNTIFS(SOL·LICITUD!$H$5:$H$504,$B117,SOL·LICITUD!$U$5:$U$504,"B1"))</f>
        <v/>
      </c>
      <c r="G117" s="41" t="str">
        <f>IF($B117="","",SUMIFS(SOL·LICITUD!$P$5:$P$504,SOL·LICITUD!$H$5:$H$504,$B117,SOL·LICITUD!$U$5:$U$504,"B1"))</f>
        <v/>
      </c>
      <c r="H117" s="42" t="str">
        <f>IF($B117="","",COUNTIFS(SOL·LICITUD!$H$5:$H$504,$B117,SOL·LICITUD!$U$5:$U$504,"B2"))</f>
        <v/>
      </c>
      <c r="I117" s="43" t="str">
        <f>IF($B117="","",SUMIFS(SOL·LICITUD!$P$5:$P$504,SOL·LICITUD!$H$5:$H$504,$B117,SOL·LICITUD!$U$5:$U$504,"B2"))</f>
        <v/>
      </c>
      <c r="J117" s="44" t="str">
        <f>IF($B117="","",COUNTIFS(SOL·LICITUD!$H$5:$H$504,$B117,SOL·LICITUD!$U$5:$U$504,"Mitjà"))</f>
        <v/>
      </c>
      <c r="K117" s="45" t="str">
        <f>IF($B117="","",SUMIFS(SOL·LICITUD!$P$5:$P$504,SOL·LICITUD!$H$5:$H$504,$B117,SOL·LICITUD!$U$5:$U$504,"Mitjà"))</f>
        <v/>
      </c>
      <c r="L117" s="46" t="str">
        <f>IF($B117="","",COUNTIFS(SOL·LICITUD!$H$5:$H$504,$B117,SOL·LICITUD!$U$5:$U$504,"Alt"))</f>
        <v/>
      </c>
      <c r="M117" s="47" t="str">
        <f>IF($B117="","",SUMIFS(SOL·LICITUD!$P$5:$P$504,SOL·LICITUD!$H$5:$H$504,$B117,SOL·LICITUD!$U$5:$U$504,"Alt"))</f>
        <v/>
      </c>
    </row>
    <row r="118" spans="2:13" x14ac:dyDescent="0.25">
      <c r="B118" s="38" t="str">
        <f>IF(OR(SOL·LICITUD!$H$104="",COUNTIF(SOL·LICITUD!$H$5:$H$504,SOL·LICITUD!$H$104)&lt;&gt;COUNTIF(SOL·LICITUD!$H$5:'SOL·LICITUD'!$H$104,SOL·LICITUD!$H$104)),"",SOL·LICITUD!$H$104)</f>
        <v/>
      </c>
      <c r="C118" s="38" t="str">
        <f>IF($B118="","",INDEX(SOL·LICITUD!$G$5:$G$504,MATCH($B118,SOL·LICITUD!$H$5:$H$504,0)))</f>
        <v/>
      </c>
      <c r="D118" s="38" t="str">
        <f>IF($B118="","",COUNTIF(SOL·LICITUD!$H$5:$H$504,$B118))</f>
        <v/>
      </c>
      <c r="E118" s="39" t="str">
        <f>IF($B118="","",SUMIF(SOL·LICITUD!$H$5:$H$504,$B118,SOL·LICITUD!$P$5:$P$504))</f>
        <v/>
      </c>
      <c r="F118" s="40" t="str">
        <f>IF($B118="","",COUNTIFS(SOL·LICITUD!$H$5:$H$504,$B118,SOL·LICITUD!$U$5:$U$504,"B1"))</f>
        <v/>
      </c>
      <c r="G118" s="41" t="str">
        <f>IF($B118="","",SUMIFS(SOL·LICITUD!$P$5:$P$504,SOL·LICITUD!$H$5:$H$504,$B118,SOL·LICITUD!$U$5:$U$504,"B1"))</f>
        <v/>
      </c>
      <c r="H118" s="42" t="str">
        <f>IF($B118="","",COUNTIFS(SOL·LICITUD!$H$5:$H$504,$B118,SOL·LICITUD!$U$5:$U$504,"B2"))</f>
        <v/>
      </c>
      <c r="I118" s="43" t="str">
        <f>IF($B118="","",SUMIFS(SOL·LICITUD!$P$5:$P$504,SOL·LICITUD!$H$5:$H$504,$B118,SOL·LICITUD!$U$5:$U$504,"B2"))</f>
        <v/>
      </c>
      <c r="J118" s="44" t="str">
        <f>IF($B118="","",COUNTIFS(SOL·LICITUD!$H$5:$H$504,$B118,SOL·LICITUD!$U$5:$U$504,"Mitjà"))</f>
        <v/>
      </c>
      <c r="K118" s="45" t="str">
        <f>IF($B118="","",SUMIFS(SOL·LICITUD!$P$5:$P$504,SOL·LICITUD!$H$5:$H$504,$B118,SOL·LICITUD!$U$5:$U$504,"Mitjà"))</f>
        <v/>
      </c>
      <c r="L118" s="46" t="str">
        <f>IF($B118="","",COUNTIFS(SOL·LICITUD!$H$5:$H$504,$B118,SOL·LICITUD!$U$5:$U$504,"Alt"))</f>
        <v/>
      </c>
      <c r="M118" s="47" t="str">
        <f>IF($B118="","",SUMIFS(SOL·LICITUD!$P$5:$P$504,SOL·LICITUD!$H$5:$H$504,$B118,SOL·LICITUD!$U$5:$U$504,"Alt"))</f>
        <v/>
      </c>
    </row>
    <row r="119" spans="2:13" x14ac:dyDescent="0.25">
      <c r="B119" s="38" t="str">
        <f>IF(OR(SOL·LICITUD!$H$105="",COUNTIF(SOL·LICITUD!$H$5:$H$504,SOL·LICITUD!$H$105)&lt;&gt;COUNTIF(SOL·LICITUD!$H$5:'SOL·LICITUD'!$H$105,SOL·LICITUD!$H$105)),"",SOL·LICITUD!$H$105)</f>
        <v/>
      </c>
      <c r="C119" s="38" t="str">
        <f>IF($B119="","",INDEX(SOL·LICITUD!$G$5:$G$504,MATCH($B119,SOL·LICITUD!$H$5:$H$504,0)))</f>
        <v/>
      </c>
      <c r="D119" s="38" t="str">
        <f>IF($B119="","",COUNTIF(SOL·LICITUD!$H$5:$H$504,$B119))</f>
        <v/>
      </c>
      <c r="E119" s="39" t="str">
        <f>IF($B119="","",SUMIF(SOL·LICITUD!$H$5:$H$504,$B119,SOL·LICITUD!$P$5:$P$504))</f>
        <v/>
      </c>
      <c r="F119" s="40" t="str">
        <f>IF($B119="","",COUNTIFS(SOL·LICITUD!$H$5:$H$504,$B119,SOL·LICITUD!$U$5:$U$504,"B1"))</f>
        <v/>
      </c>
      <c r="G119" s="41" t="str">
        <f>IF($B119="","",SUMIFS(SOL·LICITUD!$P$5:$P$504,SOL·LICITUD!$H$5:$H$504,$B119,SOL·LICITUD!$U$5:$U$504,"B1"))</f>
        <v/>
      </c>
      <c r="H119" s="42" t="str">
        <f>IF($B119="","",COUNTIFS(SOL·LICITUD!$H$5:$H$504,$B119,SOL·LICITUD!$U$5:$U$504,"B2"))</f>
        <v/>
      </c>
      <c r="I119" s="43" t="str">
        <f>IF($B119="","",SUMIFS(SOL·LICITUD!$P$5:$P$504,SOL·LICITUD!$H$5:$H$504,$B119,SOL·LICITUD!$U$5:$U$504,"B2"))</f>
        <v/>
      </c>
      <c r="J119" s="44" t="str">
        <f>IF($B119="","",COUNTIFS(SOL·LICITUD!$H$5:$H$504,$B119,SOL·LICITUD!$U$5:$U$504,"Mitjà"))</f>
        <v/>
      </c>
      <c r="K119" s="45" t="str">
        <f>IF($B119="","",SUMIFS(SOL·LICITUD!$P$5:$P$504,SOL·LICITUD!$H$5:$H$504,$B119,SOL·LICITUD!$U$5:$U$504,"Mitjà"))</f>
        <v/>
      </c>
      <c r="L119" s="46" t="str">
        <f>IF($B119="","",COUNTIFS(SOL·LICITUD!$H$5:$H$504,$B119,SOL·LICITUD!$U$5:$U$504,"Alt"))</f>
        <v/>
      </c>
      <c r="M119" s="47" t="str">
        <f>IF($B119="","",SUMIFS(SOL·LICITUD!$P$5:$P$504,SOL·LICITUD!$H$5:$H$504,$B119,SOL·LICITUD!$U$5:$U$504,"Alt"))</f>
        <v/>
      </c>
    </row>
    <row r="120" spans="2:13" x14ac:dyDescent="0.25">
      <c r="B120" s="38" t="str">
        <f>IF(OR(SOL·LICITUD!$H$106="",COUNTIF(SOL·LICITUD!$H$5:$H$504,SOL·LICITUD!$H$106)&lt;&gt;COUNTIF(SOL·LICITUD!$H$5:'SOL·LICITUD'!$H$106,SOL·LICITUD!$H$106)),"",SOL·LICITUD!$H$106)</f>
        <v/>
      </c>
      <c r="C120" s="38" t="str">
        <f>IF($B120="","",INDEX(SOL·LICITUD!$G$5:$G$504,MATCH($B120,SOL·LICITUD!$H$5:$H$504,0)))</f>
        <v/>
      </c>
      <c r="D120" s="38" t="str">
        <f>IF($B120="","",COUNTIF(SOL·LICITUD!$H$5:$H$504,$B120))</f>
        <v/>
      </c>
      <c r="E120" s="39" t="str">
        <f>IF($B120="","",SUMIF(SOL·LICITUD!$H$5:$H$504,$B120,SOL·LICITUD!$P$5:$P$504))</f>
        <v/>
      </c>
      <c r="F120" s="40" t="str">
        <f>IF($B120="","",COUNTIFS(SOL·LICITUD!$H$5:$H$504,$B120,SOL·LICITUD!$U$5:$U$504,"B1"))</f>
        <v/>
      </c>
      <c r="G120" s="41" t="str">
        <f>IF($B120="","",SUMIFS(SOL·LICITUD!$P$5:$P$504,SOL·LICITUD!$H$5:$H$504,$B120,SOL·LICITUD!$U$5:$U$504,"B1"))</f>
        <v/>
      </c>
      <c r="H120" s="42" t="str">
        <f>IF($B120="","",COUNTIFS(SOL·LICITUD!$H$5:$H$504,$B120,SOL·LICITUD!$U$5:$U$504,"B2"))</f>
        <v/>
      </c>
      <c r="I120" s="43" t="str">
        <f>IF($B120="","",SUMIFS(SOL·LICITUD!$P$5:$P$504,SOL·LICITUD!$H$5:$H$504,$B120,SOL·LICITUD!$U$5:$U$504,"B2"))</f>
        <v/>
      </c>
      <c r="J120" s="44" t="str">
        <f>IF($B120="","",COUNTIFS(SOL·LICITUD!$H$5:$H$504,$B120,SOL·LICITUD!$U$5:$U$504,"Mitjà"))</f>
        <v/>
      </c>
      <c r="K120" s="45" t="str">
        <f>IF($B120="","",SUMIFS(SOL·LICITUD!$P$5:$P$504,SOL·LICITUD!$H$5:$H$504,$B120,SOL·LICITUD!$U$5:$U$504,"Mitjà"))</f>
        <v/>
      </c>
      <c r="L120" s="46" t="str">
        <f>IF($B120="","",COUNTIFS(SOL·LICITUD!$H$5:$H$504,$B120,SOL·LICITUD!$U$5:$U$504,"Alt"))</f>
        <v/>
      </c>
      <c r="M120" s="47" t="str">
        <f>IF($B120="","",SUMIFS(SOL·LICITUD!$P$5:$P$504,SOL·LICITUD!$H$5:$H$504,$B120,SOL·LICITUD!$U$5:$U$504,"Alt"))</f>
        <v/>
      </c>
    </row>
    <row r="121" spans="2:13" x14ac:dyDescent="0.25">
      <c r="B121" s="38" t="str">
        <f>IF(OR(SOL·LICITUD!$H$107="",COUNTIF(SOL·LICITUD!$H$5:$H$504,SOL·LICITUD!$H$107)&lt;&gt;COUNTIF(SOL·LICITUD!$H$5:'SOL·LICITUD'!$H$107,SOL·LICITUD!$H$107)),"",SOL·LICITUD!$H$107)</f>
        <v/>
      </c>
      <c r="C121" s="38" t="str">
        <f>IF($B121="","",INDEX(SOL·LICITUD!$G$5:$G$504,MATCH($B121,SOL·LICITUD!$H$5:$H$504,0)))</f>
        <v/>
      </c>
      <c r="D121" s="38" t="str">
        <f>IF($B121="","",COUNTIF(SOL·LICITUD!$H$5:$H$504,$B121))</f>
        <v/>
      </c>
      <c r="E121" s="39" t="str">
        <f>IF($B121="","",SUMIF(SOL·LICITUD!$H$5:$H$504,$B121,SOL·LICITUD!$P$5:$P$504))</f>
        <v/>
      </c>
      <c r="F121" s="40" t="str">
        <f>IF($B121="","",COUNTIFS(SOL·LICITUD!$H$5:$H$504,$B121,SOL·LICITUD!$U$5:$U$504,"B1"))</f>
        <v/>
      </c>
      <c r="G121" s="41" t="str">
        <f>IF($B121="","",SUMIFS(SOL·LICITUD!$P$5:$P$504,SOL·LICITUD!$H$5:$H$504,$B121,SOL·LICITUD!$U$5:$U$504,"B1"))</f>
        <v/>
      </c>
      <c r="H121" s="42" t="str">
        <f>IF($B121="","",COUNTIFS(SOL·LICITUD!$H$5:$H$504,$B121,SOL·LICITUD!$U$5:$U$504,"B2"))</f>
        <v/>
      </c>
      <c r="I121" s="43" t="str">
        <f>IF($B121="","",SUMIFS(SOL·LICITUD!$P$5:$P$504,SOL·LICITUD!$H$5:$H$504,$B121,SOL·LICITUD!$U$5:$U$504,"B2"))</f>
        <v/>
      </c>
      <c r="J121" s="44" t="str">
        <f>IF($B121="","",COUNTIFS(SOL·LICITUD!$H$5:$H$504,$B121,SOL·LICITUD!$U$5:$U$504,"Mitjà"))</f>
        <v/>
      </c>
      <c r="K121" s="45" t="str">
        <f>IF($B121="","",SUMIFS(SOL·LICITUD!$P$5:$P$504,SOL·LICITUD!$H$5:$H$504,$B121,SOL·LICITUD!$U$5:$U$504,"Mitjà"))</f>
        <v/>
      </c>
      <c r="L121" s="46" t="str">
        <f>IF($B121="","",COUNTIFS(SOL·LICITUD!$H$5:$H$504,$B121,SOL·LICITUD!$U$5:$U$504,"Alt"))</f>
        <v/>
      </c>
      <c r="M121" s="47" t="str">
        <f>IF($B121="","",SUMIFS(SOL·LICITUD!$P$5:$P$504,SOL·LICITUD!$H$5:$H$504,$B121,SOL·LICITUD!$U$5:$U$504,"Alt"))</f>
        <v/>
      </c>
    </row>
    <row r="122" spans="2:13" x14ac:dyDescent="0.25">
      <c r="B122" s="38" t="str">
        <f>IF(OR(SOL·LICITUD!$H$108="",COUNTIF(SOL·LICITUD!$H$5:$H$504,SOL·LICITUD!$H$108)&lt;&gt;COUNTIF(SOL·LICITUD!$H$5:'SOL·LICITUD'!$H$108,SOL·LICITUD!$H$108)),"",SOL·LICITUD!$H$108)</f>
        <v/>
      </c>
      <c r="C122" s="38" t="str">
        <f>IF($B122="","",INDEX(SOL·LICITUD!$G$5:$G$504,MATCH($B122,SOL·LICITUD!$H$5:$H$504,0)))</f>
        <v/>
      </c>
      <c r="D122" s="38" t="str">
        <f>IF($B122="","",COUNTIF(SOL·LICITUD!$H$5:$H$504,$B122))</f>
        <v/>
      </c>
      <c r="E122" s="39" t="str">
        <f>IF($B122="","",SUMIF(SOL·LICITUD!$H$5:$H$504,$B122,SOL·LICITUD!$P$5:$P$504))</f>
        <v/>
      </c>
      <c r="F122" s="40" t="str">
        <f>IF($B122="","",COUNTIFS(SOL·LICITUD!$H$5:$H$504,$B122,SOL·LICITUD!$U$5:$U$504,"B1"))</f>
        <v/>
      </c>
      <c r="G122" s="41" t="str">
        <f>IF($B122="","",SUMIFS(SOL·LICITUD!$P$5:$P$504,SOL·LICITUD!$H$5:$H$504,$B122,SOL·LICITUD!$U$5:$U$504,"B1"))</f>
        <v/>
      </c>
      <c r="H122" s="42" t="str">
        <f>IF($B122="","",COUNTIFS(SOL·LICITUD!$H$5:$H$504,$B122,SOL·LICITUD!$U$5:$U$504,"B2"))</f>
        <v/>
      </c>
      <c r="I122" s="43" t="str">
        <f>IF($B122="","",SUMIFS(SOL·LICITUD!$P$5:$P$504,SOL·LICITUD!$H$5:$H$504,$B122,SOL·LICITUD!$U$5:$U$504,"B2"))</f>
        <v/>
      </c>
      <c r="J122" s="44" t="str">
        <f>IF($B122="","",COUNTIFS(SOL·LICITUD!$H$5:$H$504,$B122,SOL·LICITUD!$U$5:$U$504,"Mitjà"))</f>
        <v/>
      </c>
      <c r="K122" s="45" t="str">
        <f>IF($B122="","",SUMIFS(SOL·LICITUD!$P$5:$P$504,SOL·LICITUD!$H$5:$H$504,$B122,SOL·LICITUD!$U$5:$U$504,"Mitjà"))</f>
        <v/>
      </c>
      <c r="L122" s="46" t="str">
        <f>IF($B122="","",COUNTIFS(SOL·LICITUD!$H$5:$H$504,$B122,SOL·LICITUD!$U$5:$U$504,"Alt"))</f>
        <v/>
      </c>
      <c r="M122" s="47" t="str">
        <f>IF($B122="","",SUMIFS(SOL·LICITUD!$P$5:$P$504,SOL·LICITUD!$H$5:$H$504,$B122,SOL·LICITUD!$U$5:$U$504,"Alt"))</f>
        <v/>
      </c>
    </row>
    <row r="123" spans="2:13" x14ac:dyDescent="0.25">
      <c r="B123" s="38" t="str">
        <f>IF(OR(SOL·LICITUD!$H$109="",COUNTIF(SOL·LICITUD!$H$5:$H$504,SOL·LICITUD!$H$109)&lt;&gt;COUNTIF(SOL·LICITUD!$H$5:'SOL·LICITUD'!$H$109,SOL·LICITUD!$H$109)),"",SOL·LICITUD!$H$109)</f>
        <v/>
      </c>
      <c r="C123" s="38" t="str">
        <f>IF($B123="","",INDEX(SOL·LICITUD!$G$5:$G$504,MATCH($B123,SOL·LICITUD!$H$5:$H$504,0)))</f>
        <v/>
      </c>
      <c r="D123" s="38" t="str">
        <f>IF($B123="","",COUNTIF(SOL·LICITUD!$H$5:$H$504,$B123))</f>
        <v/>
      </c>
      <c r="E123" s="39" t="str">
        <f>IF($B123="","",SUMIF(SOL·LICITUD!$H$5:$H$504,$B123,SOL·LICITUD!$P$5:$P$504))</f>
        <v/>
      </c>
      <c r="F123" s="40" t="str">
        <f>IF($B123="","",COUNTIFS(SOL·LICITUD!$H$5:$H$504,$B123,SOL·LICITUD!$U$5:$U$504,"B1"))</f>
        <v/>
      </c>
      <c r="G123" s="41" t="str">
        <f>IF($B123="","",SUMIFS(SOL·LICITUD!$P$5:$P$504,SOL·LICITUD!$H$5:$H$504,$B123,SOL·LICITUD!$U$5:$U$504,"B1"))</f>
        <v/>
      </c>
      <c r="H123" s="42" t="str">
        <f>IF($B123="","",COUNTIFS(SOL·LICITUD!$H$5:$H$504,$B123,SOL·LICITUD!$U$5:$U$504,"B2"))</f>
        <v/>
      </c>
      <c r="I123" s="43" t="str">
        <f>IF($B123="","",SUMIFS(SOL·LICITUD!$P$5:$P$504,SOL·LICITUD!$H$5:$H$504,$B123,SOL·LICITUD!$U$5:$U$504,"B2"))</f>
        <v/>
      </c>
      <c r="J123" s="44" t="str">
        <f>IF($B123="","",COUNTIFS(SOL·LICITUD!$H$5:$H$504,$B123,SOL·LICITUD!$U$5:$U$504,"Mitjà"))</f>
        <v/>
      </c>
      <c r="K123" s="45" t="str">
        <f>IF($B123="","",SUMIFS(SOL·LICITUD!$P$5:$P$504,SOL·LICITUD!$H$5:$H$504,$B123,SOL·LICITUD!$U$5:$U$504,"Mitjà"))</f>
        <v/>
      </c>
      <c r="L123" s="46" t="str">
        <f>IF($B123="","",COUNTIFS(SOL·LICITUD!$H$5:$H$504,$B123,SOL·LICITUD!$U$5:$U$504,"Alt"))</f>
        <v/>
      </c>
      <c r="M123" s="47" t="str">
        <f>IF($B123="","",SUMIFS(SOL·LICITUD!$P$5:$P$504,SOL·LICITUD!$H$5:$H$504,$B123,SOL·LICITUD!$U$5:$U$504,"Alt"))</f>
        <v/>
      </c>
    </row>
    <row r="124" spans="2:13" x14ac:dyDescent="0.25">
      <c r="B124" s="38" t="str">
        <f>IF(OR(SOL·LICITUD!$H$110="",COUNTIF(SOL·LICITUD!$H$5:$H$504,SOL·LICITUD!$H$110)&lt;&gt;COUNTIF(SOL·LICITUD!$H$5:'SOL·LICITUD'!$H$110,SOL·LICITUD!$H$110)),"",SOL·LICITUD!$H$110)</f>
        <v/>
      </c>
      <c r="C124" s="38" t="str">
        <f>IF($B124="","",INDEX(SOL·LICITUD!$G$5:$G$504,MATCH($B124,SOL·LICITUD!$H$5:$H$504,0)))</f>
        <v/>
      </c>
      <c r="D124" s="38" t="str">
        <f>IF($B124="","",COUNTIF(SOL·LICITUD!$H$5:$H$504,$B124))</f>
        <v/>
      </c>
      <c r="E124" s="39" t="str">
        <f>IF($B124="","",SUMIF(SOL·LICITUD!$H$5:$H$504,$B124,SOL·LICITUD!$P$5:$P$504))</f>
        <v/>
      </c>
      <c r="F124" s="40" t="str">
        <f>IF($B124="","",COUNTIFS(SOL·LICITUD!$H$5:$H$504,$B124,SOL·LICITUD!$U$5:$U$504,"B1"))</f>
        <v/>
      </c>
      <c r="G124" s="41" t="str">
        <f>IF($B124="","",SUMIFS(SOL·LICITUD!$P$5:$P$504,SOL·LICITUD!$H$5:$H$504,$B124,SOL·LICITUD!$U$5:$U$504,"B1"))</f>
        <v/>
      </c>
      <c r="H124" s="42" t="str">
        <f>IF($B124="","",COUNTIFS(SOL·LICITUD!$H$5:$H$504,$B124,SOL·LICITUD!$U$5:$U$504,"B2"))</f>
        <v/>
      </c>
      <c r="I124" s="43" t="str">
        <f>IF($B124="","",SUMIFS(SOL·LICITUD!$P$5:$P$504,SOL·LICITUD!$H$5:$H$504,$B124,SOL·LICITUD!$U$5:$U$504,"B2"))</f>
        <v/>
      </c>
      <c r="J124" s="44" t="str">
        <f>IF($B124="","",COUNTIFS(SOL·LICITUD!$H$5:$H$504,$B124,SOL·LICITUD!$U$5:$U$504,"Mitjà"))</f>
        <v/>
      </c>
      <c r="K124" s="45" t="str">
        <f>IF($B124="","",SUMIFS(SOL·LICITUD!$P$5:$P$504,SOL·LICITUD!$H$5:$H$504,$B124,SOL·LICITUD!$U$5:$U$504,"Mitjà"))</f>
        <v/>
      </c>
      <c r="L124" s="46" t="str">
        <f>IF($B124="","",COUNTIFS(SOL·LICITUD!$H$5:$H$504,$B124,SOL·LICITUD!$U$5:$U$504,"Alt"))</f>
        <v/>
      </c>
      <c r="M124" s="47" t="str">
        <f>IF($B124="","",SUMIFS(SOL·LICITUD!$P$5:$P$504,SOL·LICITUD!$H$5:$H$504,$B124,SOL·LICITUD!$U$5:$U$504,"Alt"))</f>
        <v/>
      </c>
    </row>
    <row r="125" spans="2:13" x14ac:dyDescent="0.25">
      <c r="B125" s="38" t="str">
        <f>IF(OR(SOL·LICITUD!$H$111="",COUNTIF(SOL·LICITUD!$H$5:$H$504,SOL·LICITUD!$H$111)&lt;&gt;COUNTIF(SOL·LICITUD!$H$5:'SOL·LICITUD'!$H$111,SOL·LICITUD!$H$111)),"",SOL·LICITUD!$H$111)</f>
        <v/>
      </c>
      <c r="C125" s="38" t="str">
        <f>IF($B125="","",INDEX(SOL·LICITUD!$G$5:$G$504,MATCH($B125,SOL·LICITUD!$H$5:$H$504,0)))</f>
        <v/>
      </c>
      <c r="D125" s="38" t="str">
        <f>IF($B125="","",COUNTIF(SOL·LICITUD!$H$5:$H$504,$B125))</f>
        <v/>
      </c>
      <c r="E125" s="39" t="str">
        <f>IF($B125="","",SUMIF(SOL·LICITUD!$H$5:$H$504,$B125,SOL·LICITUD!$P$5:$P$504))</f>
        <v/>
      </c>
      <c r="F125" s="40" t="str">
        <f>IF($B125="","",COUNTIFS(SOL·LICITUD!$H$5:$H$504,$B125,SOL·LICITUD!$U$5:$U$504,"B1"))</f>
        <v/>
      </c>
      <c r="G125" s="41" t="str">
        <f>IF($B125="","",SUMIFS(SOL·LICITUD!$P$5:$P$504,SOL·LICITUD!$H$5:$H$504,$B125,SOL·LICITUD!$U$5:$U$504,"B1"))</f>
        <v/>
      </c>
      <c r="H125" s="42" t="str">
        <f>IF($B125="","",COUNTIFS(SOL·LICITUD!$H$5:$H$504,$B125,SOL·LICITUD!$U$5:$U$504,"B2"))</f>
        <v/>
      </c>
      <c r="I125" s="43" t="str">
        <f>IF($B125="","",SUMIFS(SOL·LICITUD!$P$5:$P$504,SOL·LICITUD!$H$5:$H$504,$B125,SOL·LICITUD!$U$5:$U$504,"B2"))</f>
        <v/>
      </c>
      <c r="J125" s="44" t="str">
        <f>IF($B125="","",COUNTIFS(SOL·LICITUD!$H$5:$H$504,$B125,SOL·LICITUD!$U$5:$U$504,"Mitjà"))</f>
        <v/>
      </c>
      <c r="K125" s="45" t="str">
        <f>IF($B125="","",SUMIFS(SOL·LICITUD!$P$5:$P$504,SOL·LICITUD!$H$5:$H$504,$B125,SOL·LICITUD!$U$5:$U$504,"Mitjà"))</f>
        <v/>
      </c>
      <c r="L125" s="46" t="str">
        <f>IF($B125="","",COUNTIFS(SOL·LICITUD!$H$5:$H$504,$B125,SOL·LICITUD!$U$5:$U$504,"Alt"))</f>
        <v/>
      </c>
      <c r="M125" s="47" t="str">
        <f>IF($B125="","",SUMIFS(SOL·LICITUD!$P$5:$P$504,SOL·LICITUD!$H$5:$H$504,$B125,SOL·LICITUD!$U$5:$U$504,"Alt"))</f>
        <v/>
      </c>
    </row>
    <row r="126" spans="2:13" x14ac:dyDescent="0.25">
      <c r="B126" s="38" t="str">
        <f>IF(OR(SOL·LICITUD!$H$112="",COUNTIF(SOL·LICITUD!$H$5:$H$504,SOL·LICITUD!$H$112)&lt;&gt;COUNTIF(SOL·LICITUD!$H$5:'SOL·LICITUD'!$H$112,SOL·LICITUD!$H$112)),"",SOL·LICITUD!$H$112)</f>
        <v/>
      </c>
      <c r="C126" s="38" t="str">
        <f>IF($B126="","",INDEX(SOL·LICITUD!$G$5:$G$504,MATCH($B126,SOL·LICITUD!$H$5:$H$504,0)))</f>
        <v/>
      </c>
      <c r="D126" s="38" t="str">
        <f>IF($B126="","",COUNTIF(SOL·LICITUD!$H$5:$H$504,$B126))</f>
        <v/>
      </c>
      <c r="E126" s="39" t="str">
        <f>IF($B126="","",SUMIF(SOL·LICITUD!$H$5:$H$504,$B126,SOL·LICITUD!$P$5:$P$504))</f>
        <v/>
      </c>
      <c r="F126" s="40" t="str">
        <f>IF($B126="","",COUNTIFS(SOL·LICITUD!$H$5:$H$504,$B126,SOL·LICITUD!$U$5:$U$504,"B1"))</f>
        <v/>
      </c>
      <c r="G126" s="41" t="str">
        <f>IF($B126="","",SUMIFS(SOL·LICITUD!$P$5:$P$504,SOL·LICITUD!$H$5:$H$504,$B126,SOL·LICITUD!$U$5:$U$504,"B1"))</f>
        <v/>
      </c>
      <c r="H126" s="42" t="str">
        <f>IF($B126="","",COUNTIFS(SOL·LICITUD!$H$5:$H$504,$B126,SOL·LICITUD!$U$5:$U$504,"B2"))</f>
        <v/>
      </c>
      <c r="I126" s="43" t="str">
        <f>IF($B126="","",SUMIFS(SOL·LICITUD!$P$5:$P$504,SOL·LICITUD!$H$5:$H$504,$B126,SOL·LICITUD!$U$5:$U$504,"B2"))</f>
        <v/>
      </c>
      <c r="J126" s="44" t="str">
        <f>IF($B126="","",COUNTIFS(SOL·LICITUD!$H$5:$H$504,$B126,SOL·LICITUD!$U$5:$U$504,"Mitjà"))</f>
        <v/>
      </c>
      <c r="K126" s="45" t="str">
        <f>IF($B126="","",SUMIFS(SOL·LICITUD!$P$5:$P$504,SOL·LICITUD!$H$5:$H$504,$B126,SOL·LICITUD!$U$5:$U$504,"Mitjà"))</f>
        <v/>
      </c>
      <c r="L126" s="46" t="str">
        <f>IF($B126="","",COUNTIFS(SOL·LICITUD!$H$5:$H$504,$B126,SOL·LICITUD!$U$5:$U$504,"Alt"))</f>
        <v/>
      </c>
      <c r="M126" s="47" t="str">
        <f>IF($B126="","",SUMIFS(SOL·LICITUD!$P$5:$P$504,SOL·LICITUD!$H$5:$H$504,$B126,SOL·LICITUD!$U$5:$U$504,"Alt"))</f>
        <v/>
      </c>
    </row>
    <row r="127" spans="2:13" x14ac:dyDescent="0.25">
      <c r="B127" s="38" t="str">
        <f>IF(OR(SOL·LICITUD!$H$113="",COUNTIF(SOL·LICITUD!$H$5:$H$504,SOL·LICITUD!$H$113)&lt;&gt;COUNTIF(SOL·LICITUD!$H$5:'SOL·LICITUD'!$H$113,SOL·LICITUD!$H$113)),"",SOL·LICITUD!$H$113)</f>
        <v/>
      </c>
      <c r="C127" s="38" t="str">
        <f>IF($B127="","",INDEX(SOL·LICITUD!$G$5:$G$504,MATCH($B127,SOL·LICITUD!$H$5:$H$504,0)))</f>
        <v/>
      </c>
      <c r="D127" s="38" t="str">
        <f>IF($B127="","",COUNTIF(SOL·LICITUD!$H$5:$H$504,$B127))</f>
        <v/>
      </c>
      <c r="E127" s="39" t="str">
        <f>IF($B127="","",SUMIF(SOL·LICITUD!$H$5:$H$504,$B127,SOL·LICITUD!$P$5:$P$504))</f>
        <v/>
      </c>
      <c r="F127" s="40" t="str">
        <f>IF($B127="","",COUNTIFS(SOL·LICITUD!$H$5:$H$504,$B127,SOL·LICITUD!$U$5:$U$504,"B1"))</f>
        <v/>
      </c>
      <c r="G127" s="41" t="str">
        <f>IF($B127="","",SUMIFS(SOL·LICITUD!$P$5:$P$504,SOL·LICITUD!$H$5:$H$504,$B127,SOL·LICITUD!$U$5:$U$504,"B1"))</f>
        <v/>
      </c>
      <c r="H127" s="42" t="str">
        <f>IF($B127="","",COUNTIFS(SOL·LICITUD!$H$5:$H$504,$B127,SOL·LICITUD!$U$5:$U$504,"B2"))</f>
        <v/>
      </c>
      <c r="I127" s="43" t="str">
        <f>IF($B127="","",SUMIFS(SOL·LICITUD!$P$5:$P$504,SOL·LICITUD!$H$5:$H$504,$B127,SOL·LICITUD!$U$5:$U$504,"B2"))</f>
        <v/>
      </c>
      <c r="J127" s="44" t="str">
        <f>IF($B127="","",COUNTIFS(SOL·LICITUD!$H$5:$H$504,$B127,SOL·LICITUD!$U$5:$U$504,"Mitjà"))</f>
        <v/>
      </c>
      <c r="K127" s="45" t="str">
        <f>IF($B127="","",SUMIFS(SOL·LICITUD!$P$5:$P$504,SOL·LICITUD!$H$5:$H$504,$B127,SOL·LICITUD!$U$5:$U$504,"Mitjà"))</f>
        <v/>
      </c>
      <c r="L127" s="46" t="str">
        <f>IF($B127="","",COUNTIFS(SOL·LICITUD!$H$5:$H$504,$B127,SOL·LICITUD!$U$5:$U$504,"Alt"))</f>
        <v/>
      </c>
      <c r="M127" s="47" t="str">
        <f>IF($B127="","",SUMIFS(SOL·LICITUD!$P$5:$P$504,SOL·LICITUD!$H$5:$H$504,$B127,SOL·LICITUD!$U$5:$U$504,"Alt"))</f>
        <v/>
      </c>
    </row>
    <row r="128" spans="2:13" x14ac:dyDescent="0.25">
      <c r="B128" s="38" t="str">
        <f>IF(OR(SOL·LICITUD!$H$114="",COUNTIF(SOL·LICITUD!$H$5:$H$504,SOL·LICITUD!$H$114)&lt;&gt;COUNTIF(SOL·LICITUD!$H$5:'SOL·LICITUD'!$H$114,SOL·LICITUD!$H$114)),"",SOL·LICITUD!$H$114)</f>
        <v/>
      </c>
      <c r="C128" s="38" t="str">
        <f>IF($B128="","",INDEX(SOL·LICITUD!$G$5:$G$504,MATCH($B128,SOL·LICITUD!$H$5:$H$504,0)))</f>
        <v/>
      </c>
      <c r="D128" s="38" t="str">
        <f>IF($B128="","",COUNTIF(SOL·LICITUD!$H$5:$H$504,$B128))</f>
        <v/>
      </c>
      <c r="E128" s="39" t="str">
        <f>IF($B128="","",SUMIF(SOL·LICITUD!$H$5:$H$504,$B128,SOL·LICITUD!$P$5:$P$504))</f>
        <v/>
      </c>
      <c r="F128" s="40" t="str">
        <f>IF($B128="","",COUNTIFS(SOL·LICITUD!$H$5:$H$504,$B128,SOL·LICITUD!$U$5:$U$504,"B1"))</f>
        <v/>
      </c>
      <c r="G128" s="41" t="str">
        <f>IF($B128="","",SUMIFS(SOL·LICITUD!$P$5:$P$504,SOL·LICITUD!$H$5:$H$504,$B128,SOL·LICITUD!$U$5:$U$504,"B1"))</f>
        <v/>
      </c>
      <c r="H128" s="42" t="str">
        <f>IF($B128="","",COUNTIFS(SOL·LICITUD!$H$5:$H$504,$B128,SOL·LICITUD!$U$5:$U$504,"B2"))</f>
        <v/>
      </c>
      <c r="I128" s="43" t="str">
        <f>IF($B128="","",SUMIFS(SOL·LICITUD!$P$5:$P$504,SOL·LICITUD!$H$5:$H$504,$B128,SOL·LICITUD!$U$5:$U$504,"B2"))</f>
        <v/>
      </c>
      <c r="J128" s="44" t="str">
        <f>IF($B128="","",COUNTIFS(SOL·LICITUD!$H$5:$H$504,$B128,SOL·LICITUD!$U$5:$U$504,"Mitjà"))</f>
        <v/>
      </c>
      <c r="K128" s="45" t="str">
        <f>IF($B128="","",SUMIFS(SOL·LICITUD!$P$5:$P$504,SOL·LICITUD!$H$5:$H$504,$B128,SOL·LICITUD!$U$5:$U$504,"Mitjà"))</f>
        <v/>
      </c>
      <c r="L128" s="46" t="str">
        <f>IF($B128="","",COUNTIFS(SOL·LICITUD!$H$5:$H$504,$B128,SOL·LICITUD!$U$5:$U$504,"Alt"))</f>
        <v/>
      </c>
      <c r="M128" s="47" t="str">
        <f>IF($B128="","",SUMIFS(SOL·LICITUD!$P$5:$P$504,SOL·LICITUD!$H$5:$H$504,$B128,SOL·LICITUD!$U$5:$U$504,"Alt"))</f>
        <v/>
      </c>
    </row>
    <row r="129" spans="2:13" x14ac:dyDescent="0.25">
      <c r="B129" s="38" t="str">
        <f>IF(OR(SOL·LICITUD!$H$115="",COUNTIF(SOL·LICITUD!$H$5:$H$504,SOL·LICITUD!$H$115)&lt;&gt;COUNTIF(SOL·LICITUD!$H$5:'SOL·LICITUD'!$H$115,SOL·LICITUD!$H$115)),"",SOL·LICITUD!$H$115)</f>
        <v/>
      </c>
      <c r="C129" s="38" t="str">
        <f>IF($B129="","",INDEX(SOL·LICITUD!$G$5:$G$504,MATCH($B129,SOL·LICITUD!$H$5:$H$504,0)))</f>
        <v/>
      </c>
      <c r="D129" s="38" t="str">
        <f>IF($B129="","",COUNTIF(SOL·LICITUD!$H$5:$H$504,$B129))</f>
        <v/>
      </c>
      <c r="E129" s="39" t="str">
        <f>IF($B129="","",SUMIF(SOL·LICITUD!$H$5:$H$504,$B129,SOL·LICITUD!$P$5:$P$504))</f>
        <v/>
      </c>
      <c r="F129" s="40" t="str">
        <f>IF($B129="","",COUNTIFS(SOL·LICITUD!$H$5:$H$504,$B129,SOL·LICITUD!$U$5:$U$504,"B1"))</f>
        <v/>
      </c>
      <c r="G129" s="41" t="str">
        <f>IF($B129="","",SUMIFS(SOL·LICITUD!$P$5:$P$504,SOL·LICITUD!$H$5:$H$504,$B129,SOL·LICITUD!$U$5:$U$504,"B1"))</f>
        <v/>
      </c>
      <c r="H129" s="42" t="str">
        <f>IF($B129="","",COUNTIFS(SOL·LICITUD!$H$5:$H$504,$B129,SOL·LICITUD!$U$5:$U$504,"B2"))</f>
        <v/>
      </c>
      <c r="I129" s="43" t="str">
        <f>IF($B129="","",SUMIFS(SOL·LICITUD!$P$5:$P$504,SOL·LICITUD!$H$5:$H$504,$B129,SOL·LICITUD!$U$5:$U$504,"B2"))</f>
        <v/>
      </c>
      <c r="J129" s="44" t="str">
        <f>IF($B129="","",COUNTIFS(SOL·LICITUD!$H$5:$H$504,$B129,SOL·LICITUD!$U$5:$U$504,"Mitjà"))</f>
        <v/>
      </c>
      <c r="K129" s="45" t="str">
        <f>IF($B129="","",SUMIFS(SOL·LICITUD!$P$5:$P$504,SOL·LICITUD!$H$5:$H$504,$B129,SOL·LICITUD!$U$5:$U$504,"Mitjà"))</f>
        <v/>
      </c>
      <c r="L129" s="46" t="str">
        <f>IF($B129="","",COUNTIFS(SOL·LICITUD!$H$5:$H$504,$B129,SOL·LICITUD!$U$5:$U$504,"Alt"))</f>
        <v/>
      </c>
      <c r="M129" s="47" t="str">
        <f>IF($B129="","",SUMIFS(SOL·LICITUD!$P$5:$P$504,SOL·LICITUD!$H$5:$H$504,$B129,SOL·LICITUD!$U$5:$U$504,"Alt"))</f>
        <v/>
      </c>
    </row>
    <row r="130" spans="2:13" x14ac:dyDescent="0.25">
      <c r="B130" s="38" t="str">
        <f>IF(OR(SOL·LICITUD!$H$116="",COUNTIF(SOL·LICITUD!$H$5:$H$504,SOL·LICITUD!$H$116)&lt;&gt;COUNTIF(SOL·LICITUD!$H$5:'SOL·LICITUD'!$H$116,SOL·LICITUD!$H$116)),"",SOL·LICITUD!$H$116)</f>
        <v/>
      </c>
      <c r="C130" s="38" t="str">
        <f>IF($B130="","",INDEX(SOL·LICITUD!$G$5:$G$504,MATCH($B130,SOL·LICITUD!$H$5:$H$504,0)))</f>
        <v/>
      </c>
      <c r="D130" s="38" t="str">
        <f>IF($B130="","",COUNTIF(SOL·LICITUD!$H$5:$H$504,$B130))</f>
        <v/>
      </c>
      <c r="E130" s="39" t="str">
        <f>IF($B130="","",SUMIF(SOL·LICITUD!$H$5:$H$504,$B130,SOL·LICITUD!$P$5:$P$504))</f>
        <v/>
      </c>
      <c r="F130" s="40" t="str">
        <f>IF($B130="","",COUNTIFS(SOL·LICITUD!$H$5:$H$504,$B130,SOL·LICITUD!$U$5:$U$504,"B1"))</f>
        <v/>
      </c>
      <c r="G130" s="41" t="str">
        <f>IF($B130="","",SUMIFS(SOL·LICITUD!$P$5:$P$504,SOL·LICITUD!$H$5:$H$504,$B130,SOL·LICITUD!$U$5:$U$504,"B1"))</f>
        <v/>
      </c>
      <c r="H130" s="42" t="str">
        <f>IF($B130="","",COUNTIFS(SOL·LICITUD!$H$5:$H$504,$B130,SOL·LICITUD!$U$5:$U$504,"B2"))</f>
        <v/>
      </c>
      <c r="I130" s="43" t="str">
        <f>IF($B130="","",SUMIFS(SOL·LICITUD!$P$5:$P$504,SOL·LICITUD!$H$5:$H$504,$B130,SOL·LICITUD!$U$5:$U$504,"B2"))</f>
        <v/>
      </c>
      <c r="J130" s="44" t="str">
        <f>IF($B130="","",COUNTIFS(SOL·LICITUD!$H$5:$H$504,$B130,SOL·LICITUD!$U$5:$U$504,"Mitjà"))</f>
        <v/>
      </c>
      <c r="K130" s="45" t="str">
        <f>IF($B130="","",SUMIFS(SOL·LICITUD!$P$5:$P$504,SOL·LICITUD!$H$5:$H$504,$B130,SOL·LICITUD!$U$5:$U$504,"Mitjà"))</f>
        <v/>
      </c>
      <c r="L130" s="46" t="str">
        <f>IF($B130="","",COUNTIFS(SOL·LICITUD!$H$5:$H$504,$B130,SOL·LICITUD!$U$5:$U$504,"Alt"))</f>
        <v/>
      </c>
      <c r="M130" s="47" t="str">
        <f>IF($B130="","",SUMIFS(SOL·LICITUD!$P$5:$P$504,SOL·LICITUD!$H$5:$H$504,$B130,SOL·LICITUD!$U$5:$U$504,"Alt"))</f>
        <v/>
      </c>
    </row>
    <row r="131" spans="2:13" x14ac:dyDescent="0.25">
      <c r="B131" s="38" t="str">
        <f>IF(OR(SOL·LICITUD!$H$117="",COUNTIF(SOL·LICITUD!$H$5:$H$504,SOL·LICITUD!$H$117)&lt;&gt;COUNTIF(SOL·LICITUD!$H$5:'SOL·LICITUD'!$H$117,SOL·LICITUD!$H$117)),"",SOL·LICITUD!$H$117)</f>
        <v/>
      </c>
      <c r="C131" s="38" t="str">
        <f>IF($B131="","",INDEX(SOL·LICITUD!$G$5:$G$504,MATCH($B131,SOL·LICITUD!$H$5:$H$504,0)))</f>
        <v/>
      </c>
      <c r="D131" s="38" t="str">
        <f>IF($B131="","",COUNTIF(SOL·LICITUD!$H$5:$H$504,$B131))</f>
        <v/>
      </c>
      <c r="E131" s="39" t="str">
        <f>IF($B131="","",SUMIF(SOL·LICITUD!$H$5:$H$504,$B131,SOL·LICITUD!$P$5:$P$504))</f>
        <v/>
      </c>
      <c r="F131" s="40" t="str">
        <f>IF($B131="","",COUNTIFS(SOL·LICITUD!$H$5:$H$504,$B131,SOL·LICITUD!$U$5:$U$504,"B1"))</f>
        <v/>
      </c>
      <c r="G131" s="41" t="str">
        <f>IF($B131="","",SUMIFS(SOL·LICITUD!$P$5:$P$504,SOL·LICITUD!$H$5:$H$504,$B131,SOL·LICITUD!$U$5:$U$504,"B1"))</f>
        <v/>
      </c>
      <c r="H131" s="42" t="str">
        <f>IF($B131="","",COUNTIFS(SOL·LICITUD!$H$5:$H$504,$B131,SOL·LICITUD!$U$5:$U$504,"B2"))</f>
        <v/>
      </c>
      <c r="I131" s="43" t="str">
        <f>IF($B131="","",SUMIFS(SOL·LICITUD!$P$5:$P$504,SOL·LICITUD!$H$5:$H$504,$B131,SOL·LICITUD!$U$5:$U$504,"B2"))</f>
        <v/>
      </c>
      <c r="J131" s="44" t="str">
        <f>IF($B131="","",COUNTIFS(SOL·LICITUD!$H$5:$H$504,$B131,SOL·LICITUD!$U$5:$U$504,"Mitjà"))</f>
        <v/>
      </c>
      <c r="K131" s="45" t="str">
        <f>IF($B131="","",SUMIFS(SOL·LICITUD!$P$5:$P$504,SOL·LICITUD!$H$5:$H$504,$B131,SOL·LICITUD!$U$5:$U$504,"Mitjà"))</f>
        <v/>
      </c>
      <c r="L131" s="46" t="str">
        <f>IF($B131="","",COUNTIFS(SOL·LICITUD!$H$5:$H$504,$B131,SOL·LICITUD!$U$5:$U$504,"Alt"))</f>
        <v/>
      </c>
      <c r="M131" s="47" t="str">
        <f>IF($B131="","",SUMIFS(SOL·LICITUD!$P$5:$P$504,SOL·LICITUD!$H$5:$H$504,$B131,SOL·LICITUD!$U$5:$U$504,"Alt"))</f>
        <v/>
      </c>
    </row>
    <row r="132" spans="2:13" x14ac:dyDescent="0.25">
      <c r="B132" s="38" t="str">
        <f>IF(OR(SOL·LICITUD!$H$118="",COUNTIF(SOL·LICITUD!$H$5:$H$504,SOL·LICITUD!$H$118)&lt;&gt;COUNTIF(SOL·LICITUD!$H$5:'SOL·LICITUD'!$H$118,SOL·LICITUD!$H$118)),"",SOL·LICITUD!$H$118)</f>
        <v/>
      </c>
      <c r="C132" s="38" t="str">
        <f>IF($B132="","",INDEX(SOL·LICITUD!$G$5:$G$504,MATCH($B132,SOL·LICITUD!$H$5:$H$504,0)))</f>
        <v/>
      </c>
      <c r="D132" s="38" t="str">
        <f>IF($B132="","",COUNTIF(SOL·LICITUD!$H$5:$H$504,$B132))</f>
        <v/>
      </c>
      <c r="E132" s="39" t="str">
        <f>IF($B132="","",SUMIF(SOL·LICITUD!$H$5:$H$504,$B132,SOL·LICITUD!$P$5:$P$504))</f>
        <v/>
      </c>
      <c r="F132" s="40" t="str">
        <f>IF($B132="","",COUNTIFS(SOL·LICITUD!$H$5:$H$504,$B132,SOL·LICITUD!$U$5:$U$504,"B1"))</f>
        <v/>
      </c>
      <c r="G132" s="41" t="str">
        <f>IF($B132="","",SUMIFS(SOL·LICITUD!$P$5:$P$504,SOL·LICITUD!$H$5:$H$504,$B132,SOL·LICITUD!$U$5:$U$504,"B1"))</f>
        <v/>
      </c>
      <c r="H132" s="42" t="str">
        <f>IF($B132="","",COUNTIFS(SOL·LICITUD!$H$5:$H$504,$B132,SOL·LICITUD!$U$5:$U$504,"B2"))</f>
        <v/>
      </c>
      <c r="I132" s="43" t="str">
        <f>IF($B132="","",SUMIFS(SOL·LICITUD!$P$5:$P$504,SOL·LICITUD!$H$5:$H$504,$B132,SOL·LICITUD!$U$5:$U$504,"B2"))</f>
        <v/>
      </c>
      <c r="J132" s="44" t="str">
        <f>IF($B132="","",COUNTIFS(SOL·LICITUD!$H$5:$H$504,$B132,SOL·LICITUD!$U$5:$U$504,"Mitjà"))</f>
        <v/>
      </c>
      <c r="K132" s="45" t="str">
        <f>IF($B132="","",SUMIFS(SOL·LICITUD!$P$5:$P$504,SOL·LICITUD!$H$5:$H$504,$B132,SOL·LICITUD!$U$5:$U$504,"Mitjà"))</f>
        <v/>
      </c>
      <c r="L132" s="46" t="str">
        <f>IF($B132="","",COUNTIFS(SOL·LICITUD!$H$5:$H$504,$B132,SOL·LICITUD!$U$5:$U$504,"Alt"))</f>
        <v/>
      </c>
      <c r="M132" s="47" t="str">
        <f>IF($B132="","",SUMIFS(SOL·LICITUD!$P$5:$P$504,SOL·LICITUD!$H$5:$H$504,$B132,SOL·LICITUD!$U$5:$U$504,"Alt"))</f>
        <v/>
      </c>
    </row>
    <row r="133" spans="2:13" x14ac:dyDescent="0.25">
      <c r="B133" s="38" t="str">
        <f>IF(OR(SOL·LICITUD!$H$119="",COUNTIF(SOL·LICITUD!$H$5:$H$504,SOL·LICITUD!$H$119)&lt;&gt;COUNTIF(SOL·LICITUD!$H$5:'SOL·LICITUD'!$H$119,SOL·LICITUD!$H$119)),"",SOL·LICITUD!$H$119)</f>
        <v/>
      </c>
      <c r="C133" s="38" t="str">
        <f>IF($B133="","",INDEX(SOL·LICITUD!$G$5:$G$504,MATCH($B133,SOL·LICITUD!$H$5:$H$504,0)))</f>
        <v/>
      </c>
      <c r="D133" s="38" t="str">
        <f>IF($B133="","",COUNTIF(SOL·LICITUD!$H$5:$H$504,$B133))</f>
        <v/>
      </c>
      <c r="E133" s="39" t="str">
        <f>IF($B133="","",SUMIF(SOL·LICITUD!$H$5:$H$504,$B133,SOL·LICITUD!$P$5:$P$504))</f>
        <v/>
      </c>
      <c r="F133" s="40" t="str">
        <f>IF($B133="","",COUNTIFS(SOL·LICITUD!$H$5:$H$504,$B133,SOL·LICITUD!$U$5:$U$504,"B1"))</f>
        <v/>
      </c>
      <c r="G133" s="41" t="str">
        <f>IF($B133="","",SUMIFS(SOL·LICITUD!$P$5:$P$504,SOL·LICITUD!$H$5:$H$504,$B133,SOL·LICITUD!$U$5:$U$504,"B1"))</f>
        <v/>
      </c>
      <c r="H133" s="42" t="str">
        <f>IF($B133="","",COUNTIFS(SOL·LICITUD!$H$5:$H$504,$B133,SOL·LICITUD!$U$5:$U$504,"B2"))</f>
        <v/>
      </c>
      <c r="I133" s="43" t="str">
        <f>IF($B133="","",SUMIFS(SOL·LICITUD!$P$5:$P$504,SOL·LICITUD!$H$5:$H$504,$B133,SOL·LICITUD!$U$5:$U$504,"B2"))</f>
        <v/>
      </c>
      <c r="J133" s="44" t="str">
        <f>IF($B133="","",COUNTIFS(SOL·LICITUD!$H$5:$H$504,$B133,SOL·LICITUD!$U$5:$U$504,"Mitjà"))</f>
        <v/>
      </c>
      <c r="K133" s="45" t="str">
        <f>IF($B133="","",SUMIFS(SOL·LICITUD!$P$5:$P$504,SOL·LICITUD!$H$5:$H$504,$B133,SOL·LICITUD!$U$5:$U$504,"Mitjà"))</f>
        <v/>
      </c>
      <c r="L133" s="46" t="str">
        <f>IF($B133="","",COUNTIFS(SOL·LICITUD!$H$5:$H$504,$B133,SOL·LICITUD!$U$5:$U$504,"Alt"))</f>
        <v/>
      </c>
      <c r="M133" s="47" t="str">
        <f>IF($B133="","",SUMIFS(SOL·LICITUD!$P$5:$P$504,SOL·LICITUD!$H$5:$H$504,$B133,SOL·LICITUD!$U$5:$U$504,"Alt"))</f>
        <v/>
      </c>
    </row>
    <row r="134" spans="2:13" x14ac:dyDescent="0.25">
      <c r="B134" s="38" t="str">
        <f>IF(OR(SOL·LICITUD!$H$120="",COUNTIF(SOL·LICITUD!$H$5:$H$504,SOL·LICITUD!$H$120)&lt;&gt;COUNTIF(SOL·LICITUD!$H$5:'SOL·LICITUD'!$H$120,SOL·LICITUD!$H$120)),"",SOL·LICITUD!$H$120)</f>
        <v/>
      </c>
      <c r="C134" s="38" t="str">
        <f>IF($B134="","",INDEX(SOL·LICITUD!$G$5:$G$504,MATCH($B134,SOL·LICITUD!$H$5:$H$504,0)))</f>
        <v/>
      </c>
      <c r="D134" s="38" t="str">
        <f>IF($B134="","",COUNTIF(SOL·LICITUD!$H$5:$H$504,$B134))</f>
        <v/>
      </c>
      <c r="E134" s="39" t="str">
        <f>IF($B134="","",SUMIF(SOL·LICITUD!$H$5:$H$504,$B134,SOL·LICITUD!$P$5:$P$504))</f>
        <v/>
      </c>
      <c r="F134" s="40" t="str">
        <f>IF($B134="","",COUNTIFS(SOL·LICITUD!$H$5:$H$504,$B134,SOL·LICITUD!$U$5:$U$504,"B1"))</f>
        <v/>
      </c>
      <c r="G134" s="41" t="str">
        <f>IF($B134="","",SUMIFS(SOL·LICITUD!$P$5:$P$504,SOL·LICITUD!$H$5:$H$504,$B134,SOL·LICITUD!$U$5:$U$504,"B1"))</f>
        <v/>
      </c>
      <c r="H134" s="42" t="str">
        <f>IF($B134="","",COUNTIFS(SOL·LICITUD!$H$5:$H$504,$B134,SOL·LICITUD!$U$5:$U$504,"B2"))</f>
        <v/>
      </c>
      <c r="I134" s="43" t="str">
        <f>IF($B134="","",SUMIFS(SOL·LICITUD!$P$5:$P$504,SOL·LICITUD!$H$5:$H$504,$B134,SOL·LICITUD!$U$5:$U$504,"B2"))</f>
        <v/>
      </c>
      <c r="J134" s="44" t="str">
        <f>IF($B134="","",COUNTIFS(SOL·LICITUD!$H$5:$H$504,$B134,SOL·LICITUD!$U$5:$U$504,"Mitjà"))</f>
        <v/>
      </c>
      <c r="K134" s="45" t="str">
        <f>IF($B134="","",SUMIFS(SOL·LICITUD!$P$5:$P$504,SOL·LICITUD!$H$5:$H$504,$B134,SOL·LICITUD!$U$5:$U$504,"Mitjà"))</f>
        <v/>
      </c>
      <c r="L134" s="46" t="str">
        <f>IF($B134="","",COUNTIFS(SOL·LICITUD!$H$5:$H$504,$B134,SOL·LICITUD!$U$5:$U$504,"Alt"))</f>
        <v/>
      </c>
      <c r="M134" s="47" t="str">
        <f>IF($B134="","",SUMIFS(SOL·LICITUD!$P$5:$P$504,SOL·LICITUD!$H$5:$H$504,$B134,SOL·LICITUD!$U$5:$U$504,"Alt"))</f>
        <v/>
      </c>
    </row>
    <row r="135" spans="2:13" x14ac:dyDescent="0.25">
      <c r="B135" s="38" t="str">
        <f>IF(OR(SOL·LICITUD!$H$121="",COUNTIF(SOL·LICITUD!$H$5:$H$504,SOL·LICITUD!$H$121)&lt;&gt;COUNTIF(SOL·LICITUD!$H$5:'SOL·LICITUD'!$H$121,SOL·LICITUD!$H$121)),"",SOL·LICITUD!$H$121)</f>
        <v/>
      </c>
      <c r="C135" s="38" t="str">
        <f>IF($B135="","",INDEX(SOL·LICITUD!$G$5:$G$504,MATCH($B135,SOL·LICITUD!$H$5:$H$504,0)))</f>
        <v/>
      </c>
      <c r="D135" s="38" t="str">
        <f>IF($B135="","",COUNTIF(SOL·LICITUD!$H$5:$H$504,$B135))</f>
        <v/>
      </c>
      <c r="E135" s="39" t="str">
        <f>IF($B135="","",SUMIF(SOL·LICITUD!$H$5:$H$504,$B135,SOL·LICITUD!$P$5:$P$504))</f>
        <v/>
      </c>
      <c r="F135" s="40" t="str">
        <f>IF($B135="","",COUNTIFS(SOL·LICITUD!$H$5:$H$504,$B135,SOL·LICITUD!$U$5:$U$504,"B1"))</f>
        <v/>
      </c>
      <c r="G135" s="41" t="str">
        <f>IF($B135="","",SUMIFS(SOL·LICITUD!$P$5:$P$504,SOL·LICITUD!$H$5:$H$504,$B135,SOL·LICITUD!$U$5:$U$504,"B1"))</f>
        <v/>
      </c>
      <c r="H135" s="42" t="str">
        <f>IF($B135="","",COUNTIFS(SOL·LICITUD!$H$5:$H$504,$B135,SOL·LICITUD!$U$5:$U$504,"B2"))</f>
        <v/>
      </c>
      <c r="I135" s="43" t="str">
        <f>IF($B135="","",SUMIFS(SOL·LICITUD!$P$5:$P$504,SOL·LICITUD!$H$5:$H$504,$B135,SOL·LICITUD!$U$5:$U$504,"B2"))</f>
        <v/>
      </c>
      <c r="J135" s="44" t="str">
        <f>IF($B135="","",COUNTIFS(SOL·LICITUD!$H$5:$H$504,$B135,SOL·LICITUD!$U$5:$U$504,"Mitjà"))</f>
        <v/>
      </c>
      <c r="K135" s="45" t="str">
        <f>IF($B135="","",SUMIFS(SOL·LICITUD!$P$5:$P$504,SOL·LICITUD!$H$5:$H$504,$B135,SOL·LICITUD!$U$5:$U$504,"Mitjà"))</f>
        <v/>
      </c>
      <c r="L135" s="46" t="str">
        <f>IF($B135="","",COUNTIFS(SOL·LICITUD!$H$5:$H$504,$B135,SOL·LICITUD!$U$5:$U$504,"Alt"))</f>
        <v/>
      </c>
      <c r="M135" s="47" t="str">
        <f>IF($B135="","",SUMIFS(SOL·LICITUD!$P$5:$P$504,SOL·LICITUD!$H$5:$H$504,$B135,SOL·LICITUD!$U$5:$U$504,"Alt"))</f>
        <v/>
      </c>
    </row>
    <row r="136" spans="2:13" x14ac:dyDescent="0.25">
      <c r="B136" s="38" t="str">
        <f>IF(OR(SOL·LICITUD!$H$122="",COUNTIF(SOL·LICITUD!$H$5:$H$504,SOL·LICITUD!$H$122)&lt;&gt;COUNTIF(SOL·LICITUD!$H$5:'SOL·LICITUD'!$H$122,SOL·LICITUD!$H$122)),"",SOL·LICITUD!$H$122)</f>
        <v/>
      </c>
      <c r="C136" s="38" t="str">
        <f>IF($B136="","",INDEX(SOL·LICITUD!$G$5:$G$504,MATCH($B136,SOL·LICITUD!$H$5:$H$504,0)))</f>
        <v/>
      </c>
      <c r="D136" s="38" t="str">
        <f>IF($B136="","",COUNTIF(SOL·LICITUD!$H$5:$H$504,$B136))</f>
        <v/>
      </c>
      <c r="E136" s="39" t="str">
        <f>IF($B136="","",SUMIF(SOL·LICITUD!$H$5:$H$504,$B136,SOL·LICITUD!$P$5:$P$504))</f>
        <v/>
      </c>
      <c r="F136" s="40" t="str">
        <f>IF($B136="","",COUNTIFS(SOL·LICITUD!$H$5:$H$504,$B136,SOL·LICITUD!$U$5:$U$504,"B1"))</f>
        <v/>
      </c>
      <c r="G136" s="41" t="str">
        <f>IF($B136="","",SUMIFS(SOL·LICITUD!$P$5:$P$504,SOL·LICITUD!$H$5:$H$504,$B136,SOL·LICITUD!$U$5:$U$504,"B1"))</f>
        <v/>
      </c>
      <c r="H136" s="42" t="str">
        <f>IF($B136="","",COUNTIFS(SOL·LICITUD!$H$5:$H$504,$B136,SOL·LICITUD!$U$5:$U$504,"B2"))</f>
        <v/>
      </c>
      <c r="I136" s="43" t="str">
        <f>IF($B136="","",SUMIFS(SOL·LICITUD!$P$5:$P$504,SOL·LICITUD!$H$5:$H$504,$B136,SOL·LICITUD!$U$5:$U$504,"B2"))</f>
        <v/>
      </c>
      <c r="J136" s="44" t="str">
        <f>IF($B136="","",COUNTIFS(SOL·LICITUD!$H$5:$H$504,$B136,SOL·LICITUD!$U$5:$U$504,"Mitjà"))</f>
        <v/>
      </c>
      <c r="K136" s="45" t="str">
        <f>IF($B136="","",SUMIFS(SOL·LICITUD!$P$5:$P$504,SOL·LICITUD!$H$5:$H$504,$B136,SOL·LICITUD!$U$5:$U$504,"Mitjà"))</f>
        <v/>
      </c>
      <c r="L136" s="46" t="str">
        <f>IF($B136="","",COUNTIFS(SOL·LICITUD!$H$5:$H$504,$B136,SOL·LICITUD!$U$5:$U$504,"Alt"))</f>
        <v/>
      </c>
      <c r="M136" s="47" t="str">
        <f>IF($B136="","",SUMIFS(SOL·LICITUD!$P$5:$P$504,SOL·LICITUD!$H$5:$H$504,$B136,SOL·LICITUD!$U$5:$U$504,"Alt"))</f>
        <v/>
      </c>
    </row>
    <row r="137" spans="2:13" x14ac:dyDescent="0.25">
      <c r="B137" s="38" t="str">
        <f>IF(OR(SOL·LICITUD!$H$123="",COUNTIF(SOL·LICITUD!$H$5:$H$504,SOL·LICITUD!$H$123)&lt;&gt;COUNTIF(SOL·LICITUD!$H$5:'SOL·LICITUD'!$H$123,SOL·LICITUD!$H$123)),"",SOL·LICITUD!$H$123)</f>
        <v/>
      </c>
      <c r="C137" s="38" t="str">
        <f>IF($B137="","",INDEX(SOL·LICITUD!$G$5:$G$504,MATCH($B137,SOL·LICITUD!$H$5:$H$504,0)))</f>
        <v/>
      </c>
      <c r="D137" s="38" t="str">
        <f>IF($B137="","",COUNTIF(SOL·LICITUD!$H$5:$H$504,$B137))</f>
        <v/>
      </c>
      <c r="E137" s="39" t="str">
        <f>IF($B137="","",SUMIF(SOL·LICITUD!$H$5:$H$504,$B137,SOL·LICITUD!$P$5:$P$504))</f>
        <v/>
      </c>
      <c r="F137" s="40" t="str">
        <f>IF($B137="","",COUNTIFS(SOL·LICITUD!$H$5:$H$504,$B137,SOL·LICITUD!$U$5:$U$504,"B1"))</f>
        <v/>
      </c>
      <c r="G137" s="41" t="str">
        <f>IF($B137="","",SUMIFS(SOL·LICITUD!$P$5:$P$504,SOL·LICITUD!$H$5:$H$504,$B137,SOL·LICITUD!$U$5:$U$504,"B1"))</f>
        <v/>
      </c>
      <c r="H137" s="42" t="str">
        <f>IF($B137="","",COUNTIFS(SOL·LICITUD!$H$5:$H$504,$B137,SOL·LICITUD!$U$5:$U$504,"B2"))</f>
        <v/>
      </c>
      <c r="I137" s="43" t="str">
        <f>IF($B137="","",SUMIFS(SOL·LICITUD!$P$5:$P$504,SOL·LICITUD!$H$5:$H$504,$B137,SOL·LICITUD!$U$5:$U$504,"B2"))</f>
        <v/>
      </c>
      <c r="J137" s="44" t="str">
        <f>IF($B137="","",COUNTIFS(SOL·LICITUD!$H$5:$H$504,$B137,SOL·LICITUD!$U$5:$U$504,"Mitjà"))</f>
        <v/>
      </c>
      <c r="K137" s="45" t="str">
        <f>IF($B137="","",SUMIFS(SOL·LICITUD!$P$5:$P$504,SOL·LICITUD!$H$5:$H$504,$B137,SOL·LICITUD!$U$5:$U$504,"Mitjà"))</f>
        <v/>
      </c>
      <c r="L137" s="46" t="str">
        <f>IF($B137="","",COUNTIFS(SOL·LICITUD!$H$5:$H$504,$B137,SOL·LICITUD!$U$5:$U$504,"Alt"))</f>
        <v/>
      </c>
      <c r="M137" s="47" t="str">
        <f>IF($B137="","",SUMIFS(SOL·LICITUD!$P$5:$P$504,SOL·LICITUD!$H$5:$H$504,$B137,SOL·LICITUD!$U$5:$U$504,"Alt"))</f>
        <v/>
      </c>
    </row>
    <row r="138" spans="2:13" x14ac:dyDescent="0.25">
      <c r="B138" s="38" t="str">
        <f>IF(OR(SOL·LICITUD!$H$124="",COUNTIF(SOL·LICITUD!$H$5:$H$504,SOL·LICITUD!$H$124)&lt;&gt;COUNTIF(SOL·LICITUD!$H$5:'SOL·LICITUD'!$H$124,SOL·LICITUD!$H$124)),"",SOL·LICITUD!$H$124)</f>
        <v/>
      </c>
      <c r="C138" s="38" t="str">
        <f>IF($B138="","",INDEX(SOL·LICITUD!$G$5:$G$504,MATCH($B138,SOL·LICITUD!$H$5:$H$504,0)))</f>
        <v/>
      </c>
      <c r="D138" s="38" t="str">
        <f>IF($B138="","",COUNTIF(SOL·LICITUD!$H$5:$H$504,$B138))</f>
        <v/>
      </c>
      <c r="E138" s="39" t="str">
        <f>IF($B138="","",SUMIF(SOL·LICITUD!$H$5:$H$504,$B138,SOL·LICITUD!$P$5:$P$504))</f>
        <v/>
      </c>
      <c r="F138" s="40" t="str">
        <f>IF($B138="","",COUNTIFS(SOL·LICITUD!$H$5:$H$504,$B138,SOL·LICITUD!$U$5:$U$504,"B1"))</f>
        <v/>
      </c>
      <c r="G138" s="41" t="str">
        <f>IF($B138="","",SUMIFS(SOL·LICITUD!$P$5:$P$504,SOL·LICITUD!$H$5:$H$504,$B138,SOL·LICITUD!$U$5:$U$504,"B1"))</f>
        <v/>
      </c>
      <c r="H138" s="42" t="str">
        <f>IF($B138="","",COUNTIFS(SOL·LICITUD!$H$5:$H$504,$B138,SOL·LICITUD!$U$5:$U$504,"B2"))</f>
        <v/>
      </c>
      <c r="I138" s="43" t="str">
        <f>IF($B138="","",SUMIFS(SOL·LICITUD!$P$5:$P$504,SOL·LICITUD!$H$5:$H$504,$B138,SOL·LICITUD!$U$5:$U$504,"B2"))</f>
        <v/>
      </c>
      <c r="J138" s="44" t="str">
        <f>IF($B138="","",COUNTIFS(SOL·LICITUD!$H$5:$H$504,$B138,SOL·LICITUD!$U$5:$U$504,"Mitjà"))</f>
        <v/>
      </c>
      <c r="K138" s="45" t="str">
        <f>IF($B138="","",SUMIFS(SOL·LICITUD!$P$5:$P$504,SOL·LICITUD!$H$5:$H$504,$B138,SOL·LICITUD!$U$5:$U$504,"Mitjà"))</f>
        <v/>
      </c>
      <c r="L138" s="46" t="str">
        <f>IF($B138="","",COUNTIFS(SOL·LICITUD!$H$5:$H$504,$B138,SOL·LICITUD!$U$5:$U$504,"Alt"))</f>
        <v/>
      </c>
      <c r="M138" s="47" t="str">
        <f>IF($B138="","",SUMIFS(SOL·LICITUD!$P$5:$P$504,SOL·LICITUD!$H$5:$H$504,$B138,SOL·LICITUD!$U$5:$U$504,"Alt"))</f>
        <v/>
      </c>
    </row>
    <row r="139" spans="2:13" x14ac:dyDescent="0.25">
      <c r="B139" s="38" t="str">
        <f>IF(OR(SOL·LICITUD!$H$125="",COUNTIF(SOL·LICITUD!$H$5:$H$504,SOL·LICITUD!$H$125)&lt;&gt;COUNTIF(SOL·LICITUD!$H$5:'SOL·LICITUD'!$H$125,SOL·LICITUD!$H$125)),"",SOL·LICITUD!$H$125)</f>
        <v/>
      </c>
      <c r="C139" s="38" t="str">
        <f>IF($B139="","",INDEX(SOL·LICITUD!$G$5:$G$504,MATCH($B139,SOL·LICITUD!$H$5:$H$504,0)))</f>
        <v/>
      </c>
      <c r="D139" s="38" t="str">
        <f>IF($B139="","",COUNTIF(SOL·LICITUD!$H$5:$H$504,$B139))</f>
        <v/>
      </c>
      <c r="E139" s="39" t="str">
        <f>IF($B139="","",SUMIF(SOL·LICITUD!$H$5:$H$504,$B139,SOL·LICITUD!$P$5:$P$504))</f>
        <v/>
      </c>
      <c r="F139" s="40" t="str">
        <f>IF($B139="","",COUNTIFS(SOL·LICITUD!$H$5:$H$504,$B139,SOL·LICITUD!$U$5:$U$504,"B1"))</f>
        <v/>
      </c>
      <c r="G139" s="41" t="str">
        <f>IF($B139="","",SUMIFS(SOL·LICITUD!$P$5:$P$504,SOL·LICITUD!$H$5:$H$504,$B139,SOL·LICITUD!$U$5:$U$504,"B1"))</f>
        <v/>
      </c>
      <c r="H139" s="42" t="str">
        <f>IF($B139="","",COUNTIFS(SOL·LICITUD!$H$5:$H$504,$B139,SOL·LICITUD!$U$5:$U$504,"B2"))</f>
        <v/>
      </c>
      <c r="I139" s="43" t="str">
        <f>IF($B139="","",SUMIFS(SOL·LICITUD!$P$5:$P$504,SOL·LICITUD!$H$5:$H$504,$B139,SOL·LICITUD!$U$5:$U$504,"B2"))</f>
        <v/>
      </c>
      <c r="J139" s="44" t="str">
        <f>IF($B139="","",COUNTIFS(SOL·LICITUD!$H$5:$H$504,$B139,SOL·LICITUD!$U$5:$U$504,"Mitjà"))</f>
        <v/>
      </c>
      <c r="K139" s="45" t="str">
        <f>IF($B139="","",SUMIFS(SOL·LICITUD!$P$5:$P$504,SOL·LICITUD!$H$5:$H$504,$B139,SOL·LICITUD!$U$5:$U$504,"Mitjà"))</f>
        <v/>
      </c>
      <c r="L139" s="46" t="str">
        <f>IF($B139="","",COUNTIFS(SOL·LICITUD!$H$5:$H$504,$B139,SOL·LICITUD!$U$5:$U$504,"Alt"))</f>
        <v/>
      </c>
      <c r="M139" s="47" t="str">
        <f>IF($B139="","",SUMIFS(SOL·LICITUD!$P$5:$P$504,SOL·LICITUD!$H$5:$H$504,$B139,SOL·LICITUD!$U$5:$U$504,"Alt"))</f>
        <v/>
      </c>
    </row>
    <row r="140" spans="2:13" x14ac:dyDescent="0.25">
      <c r="B140" s="38" t="str">
        <f>IF(OR(SOL·LICITUD!$H$126="",COUNTIF(SOL·LICITUD!$H$5:$H$504,SOL·LICITUD!$H$126)&lt;&gt;COUNTIF(SOL·LICITUD!$H$5:'SOL·LICITUD'!$H$126,SOL·LICITUD!$H$126)),"",SOL·LICITUD!$H$126)</f>
        <v/>
      </c>
      <c r="C140" s="38" t="str">
        <f>IF($B140="","",INDEX(SOL·LICITUD!$G$5:$G$504,MATCH($B140,SOL·LICITUD!$H$5:$H$504,0)))</f>
        <v/>
      </c>
      <c r="D140" s="38" t="str">
        <f>IF($B140="","",COUNTIF(SOL·LICITUD!$H$5:$H$504,$B140))</f>
        <v/>
      </c>
      <c r="E140" s="39" t="str">
        <f>IF($B140="","",SUMIF(SOL·LICITUD!$H$5:$H$504,$B140,SOL·LICITUD!$P$5:$P$504))</f>
        <v/>
      </c>
      <c r="F140" s="40" t="str">
        <f>IF($B140="","",COUNTIFS(SOL·LICITUD!$H$5:$H$504,$B140,SOL·LICITUD!$U$5:$U$504,"B1"))</f>
        <v/>
      </c>
      <c r="G140" s="41" t="str">
        <f>IF($B140="","",SUMIFS(SOL·LICITUD!$P$5:$P$504,SOL·LICITUD!$H$5:$H$504,$B140,SOL·LICITUD!$U$5:$U$504,"B1"))</f>
        <v/>
      </c>
      <c r="H140" s="42" t="str">
        <f>IF($B140="","",COUNTIFS(SOL·LICITUD!$H$5:$H$504,$B140,SOL·LICITUD!$U$5:$U$504,"B2"))</f>
        <v/>
      </c>
      <c r="I140" s="43" t="str">
        <f>IF($B140="","",SUMIFS(SOL·LICITUD!$P$5:$P$504,SOL·LICITUD!$H$5:$H$504,$B140,SOL·LICITUD!$U$5:$U$504,"B2"))</f>
        <v/>
      </c>
      <c r="J140" s="44" t="str">
        <f>IF($B140="","",COUNTIFS(SOL·LICITUD!$H$5:$H$504,$B140,SOL·LICITUD!$U$5:$U$504,"Mitjà"))</f>
        <v/>
      </c>
      <c r="K140" s="45" t="str">
        <f>IF($B140="","",SUMIFS(SOL·LICITUD!$P$5:$P$504,SOL·LICITUD!$H$5:$H$504,$B140,SOL·LICITUD!$U$5:$U$504,"Mitjà"))</f>
        <v/>
      </c>
      <c r="L140" s="46" t="str">
        <f>IF($B140="","",COUNTIFS(SOL·LICITUD!$H$5:$H$504,$B140,SOL·LICITUD!$U$5:$U$504,"Alt"))</f>
        <v/>
      </c>
      <c r="M140" s="47" t="str">
        <f>IF($B140="","",SUMIFS(SOL·LICITUD!$P$5:$P$504,SOL·LICITUD!$H$5:$H$504,$B140,SOL·LICITUD!$U$5:$U$504,"Alt"))</f>
        <v/>
      </c>
    </row>
    <row r="141" spans="2:13" x14ac:dyDescent="0.25">
      <c r="B141" s="38" t="str">
        <f>IF(OR(SOL·LICITUD!$H$127="",COUNTIF(SOL·LICITUD!$H$5:$H$504,SOL·LICITUD!$H$127)&lt;&gt;COUNTIF(SOL·LICITUD!$H$5:'SOL·LICITUD'!$H$127,SOL·LICITUD!$H$127)),"",SOL·LICITUD!$H$127)</f>
        <v/>
      </c>
      <c r="C141" s="38" t="str">
        <f>IF($B141="","",INDEX(SOL·LICITUD!$G$5:$G$504,MATCH($B141,SOL·LICITUD!$H$5:$H$504,0)))</f>
        <v/>
      </c>
      <c r="D141" s="38" t="str">
        <f>IF($B141="","",COUNTIF(SOL·LICITUD!$H$5:$H$504,$B141))</f>
        <v/>
      </c>
      <c r="E141" s="39" t="str">
        <f>IF($B141="","",SUMIF(SOL·LICITUD!$H$5:$H$504,$B141,SOL·LICITUD!$P$5:$P$504))</f>
        <v/>
      </c>
      <c r="F141" s="40" t="str">
        <f>IF($B141="","",COUNTIFS(SOL·LICITUD!$H$5:$H$504,$B141,SOL·LICITUD!$U$5:$U$504,"B1"))</f>
        <v/>
      </c>
      <c r="G141" s="41" t="str">
        <f>IF($B141="","",SUMIFS(SOL·LICITUD!$P$5:$P$504,SOL·LICITUD!$H$5:$H$504,$B141,SOL·LICITUD!$U$5:$U$504,"B1"))</f>
        <v/>
      </c>
      <c r="H141" s="42" t="str">
        <f>IF($B141="","",COUNTIFS(SOL·LICITUD!$H$5:$H$504,$B141,SOL·LICITUD!$U$5:$U$504,"B2"))</f>
        <v/>
      </c>
      <c r="I141" s="43" t="str">
        <f>IF($B141="","",SUMIFS(SOL·LICITUD!$P$5:$P$504,SOL·LICITUD!$H$5:$H$504,$B141,SOL·LICITUD!$U$5:$U$504,"B2"))</f>
        <v/>
      </c>
      <c r="J141" s="44" t="str">
        <f>IF($B141="","",COUNTIFS(SOL·LICITUD!$H$5:$H$504,$B141,SOL·LICITUD!$U$5:$U$504,"Mitjà"))</f>
        <v/>
      </c>
      <c r="K141" s="45" t="str">
        <f>IF($B141="","",SUMIFS(SOL·LICITUD!$P$5:$P$504,SOL·LICITUD!$H$5:$H$504,$B141,SOL·LICITUD!$U$5:$U$504,"Mitjà"))</f>
        <v/>
      </c>
      <c r="L141" s="46" t="str">
        <f>IF($B141="","",COUNTIFS(SOL·LICITUD!$H$5:$H$504,$B141,SOL·LICITUD!$U$5:$U$504,"Alt"))</f>
        <v/>
      </c>
      <c r="M141" s="47" t="str">
        <f>IF($B141="","",SUMIFS(SOL·LICITUD!$P$5:$P$504,SOL·LICITUD!$H$5:$H$504,$B141,SOL·LICITUD!$U$5:$U$504,"Alt"))</f>
        <v/>
      </c>
    </row>
    <row r="142" spans="2:13" x14ac:dyDescent="0.25">
      <c r="B142" s="38" t="str">
        <f>IF(OR(SOL·LICITUD!$H$128="",COUNTIF(SOL·LICITUD!$H$5:$H$504,SOL·LICITUD!$H$128)&lt;&gt;COUNTIF(SOL·LICITUD!$H$5:'SOL·LICITUD'!$H$128,SOL·LICITUD!$H$128)),"",SOL·LICITUD!$H$128)</f>
        <v/>
      </c>
      <c r="C142" s="38" t="str">
        <f>IF($B142="","",INDEX(SOL·LICITUD!$G$5:$G$504,MATCH($B142,SOL·LICITUD!$H$5:$H$504,0)))</f>
        <v/>
      </c>
      <c r="D142" s="38" t="str">
        <f>IF($B142="","",COUNTIF(SOL·LICITUD!$H$5:$H$504,$B142))</f>
        <v/>
      </c>
      <c r="E142" s="39" t="str">
        <f>IF($B142="","",SUMIF(SOL·LICITUD!$H$5:$H$504,$B142,SOL·LICITUD!$P$5:$P$504))</f>
        <v/>
      </c>
      <c r="F142" s="40" t="str">
        <f>IF($B142="","",COUNTIFS(SOL·LICITUD!$H$5:$H$504,$B142,SOL·LICITUD!$U$5:$U$504,"B1"))</f>
        <v/>
      </c>
      <c r="G142" s="41" t="str">
        <f>IF($B142="","",SUMIFS(SOL·LICITUD!$P$5:$P$504,SOL·LICITUD!$H$5:$H$504,$B142,SOL·LICITUD!$U$5:$U$504,"B1"))</f>
        <v/>
      </c>
      <c r="H142" s="42" t="str">
        <f>IF($B142="","",COUNTIFS(SOL·LICITUD!$H$5:$H$504,$B142,SOL·LICITUD!$U$5:$U$504,"B2"))</f>
        <v/>
      </c>
      <c r="I142" s="43" t="str">
        <f>IF($B142="","",SUMIFS(SOL·LICITUD!$P$5:$P$504,SOL·LICITUD!$H$5:$H$504,$B142,SOL·LICITUD!$U$5:$U$504,"B2"))</f>
        <v/>
      </c>
      <c r="J142" s="44" t="str">
        <f>IF($B142="","",COUNTIFS(SOL·LICITUD!$H$5:$H$504,$B142,SOL·LICITUD!$U$5:$U$504,"Mitjà"))</f>
        <v/>
      </c>
      <c r="K142" s="45" t="str">
        <f>IF($B142="","",SUMIFS(SOL·LICITUD!$P$5:$P$504,SOL·LICITUD!$H$5:$H$504,$B142,SOL·LICITUD!$U$5:$U$504,"Mitjà"))</f>
        <v/>
      </c>
      <c r="L142" s="46" t="str">
        <f>IF($B142="","",COUNTIFS(SOL·LICITUD!$H$5:$H$504,$B142,SOL·LICITUD!$U$5:$U$504,"Alt"))</f>
        <v/>
      </c>
      <c r="M142" s="47" t="str">
        <f>IF($B142="","",SUMIFS(SOL·LICITUD!$P$5:$P$504,SOL·LICITUD!$H$5:$H$504,$B142,SOL·LICITUD!$U$5:$U$504,"Alt"))</f>
        <v/>
      </c>
    </row>
    <row r="143" spans="2:13" x14ac:dyDescent="0.25">
      <c r="B143" s="38" t="str">
        <f>IF(OR(SOL·LICITUD!$H$129="",COUNTIF(SOL·LICITUD!$H$5:$H$504,SOL·LICITUD!$H$129)&lt;&gt;COUNTIF(SOL·LICITUD!$H$5:'SOL·LICITUD'!$H$129,SOL·LICITUD!$H$129)),"",SOL·LICITUD!$H$129)</f>
        <v/>
      </c>
      <c r="C143" s="38" t="str">
        <f>IF($B143="","",INDEX(SOL·LICITUD!$G$5:$G$504,MATCH($B143,SOL·LICITUD!$H$5:$H$504,0)))</f>
        <v/>
      </c>
      <c r="D143" s="38" t="str">
        <f>IF($B143="","",COUNTIF(SOL·LICITUD!$H$5:$H$504,$B143))</f>
        <v/>
      </c>
      <c r="E143" s="39" t="str">
        <f>IF($B143="","",SUMIF(SOL·LICITUD!$H$5:$H$504,$B143,SOL·LICITUD!$P$5:$P$504))</f>
        <v/>
      </c>
      <c r="F143" s="40" t="str">
        <f>IF($B143="","",COUNTIFS(SOL·LICITUD!$H$5:$H$504,$B143,SOL·LICITUD!$U$5:$U$504,"B1"))</f>
        <v/>
      </c>
      <c r="G143" s="41" t="str">
        <f>IF($B143="","",SUMIFS(SOL·LICITUD!$P$5:$P$504,SOL·LICITUD!$H$5:$H$504,$B143,SOL·LICITUD!$U$5:$U$504,"B1"))</f>
        <v/>
      </c>
      <c r="H143" s="42" t="str">
        <f>IF($B143="","",COUNTIFS(SOL·LICITUD!$H$5:$H$504,$B143,SOL·LICITUD!$U$5:$U$504,"B2"))</f>
        <v/>
      </c>
      <c r="I143" s="43" t="str">
        <f>IF($B143="","",SUMIFS(SOL·LICITUD!$P$5:$P$504,SOL·LICITUD!$H$5:$H$504,$B143,SOL·LICITUD!$U$5:$U$504,"B2"))</f>
        <v/>
      </c>
      <c r="J143" s="44" t="str">
        <f>IF($B143="","",COUNTIFS(SOL·LICITUD!$H$5:$H$504,$B143,SOL·LICITUD!$U$5:$U$504,"Mitjà"))</f>
        <v/>
      </c>
      <c r="K143" s="45" t="str">
        <f>IF($B143="","",SUMIFS(SOL·LICITUD!$P$5:$P$504,SOL·LICITUD!$H$5:$H$504,$B143,SOL·LICITUD!$U$5:$U$504,"Mitjà"))</f>
        <v/>
      </c>
      <c r="L143" s="46" t="str">
        <f>IF($B143="","",COUNTIFS(SOL·LICITUD!$H$5:$H$504,$B143,SOL·LICITUD!$U$5:$U$504,"Alt"))</f>
        <v/>
      </c>
      <c r="M143" s="47" t="str">
        <f>IF($B143="","",SUMIFS(SOL·LICITUD!$P$5:$P$504,SOL·LICITUD!$H$5:$H$504,$B143,SOL·LICITUD!$U$5:$U$504,"Alt"))</f>
        <v/>
      </c>
    </row>
    <row r="144" spans="2:13" x14ac:dyDescent="0.25">
      <c r="B144" s="38" t="str">
        <f>IF(OR(SOL·LICITUD!$H$130="",COUNTIF(SOL·LICITUD!$H$5:$H$504,SOL·LICITUD!$H$130)&lt;&gt;COUNTIF(SOL·LICITUD!$H$5:'SOL·LICITUD'!$H$130,SOL·LICITUD!$H$130)),"",SOL·LICITUD!$H$130)</f>
        <v/>
      </c>
      <c r="C144" s="38" t="str">
        <f>IF($B144="","",INDEX(SOL·LICITUD!$G$5:$G$504,MATCH($B144,SOL·LICITUD!$H$5:$H$504,0)))</f>
        <v/>
      </c>
      <c r="D144" s="38" t="str">
        <f>IF($B144="","",COUNTIF(SOL·LICITUD!$H$5:$H$504,$B144))</f>
        <v/>
      </c>
      <c r="E144" s="39" t="str">
        <f>IF($B144="","",SUMIF(SOL·LICITUD!$H$5:$H$504,$B144,SOL·LICITUD!$P$5:$P$504))</f>
        <v/>
      </c>
      <c r="F144" s="40" t="str">
        <f>IF($B144="","",COUNTIFS(SOL·LICITUD!$H$5:$H$504,$B144,SOL·LICITUD!$U$5:$U$504,"B1"))</f>
        <v/>
      </c>
      <c r="G144" s="41" t="str">
        <f>IF($B144="","",SUMIFS(SOL·LICITUD!$P$5:$P$504,SOL·LICITUD!$H$5:$H$504,$B144,SOL·LICITUD!$U$5:$U$504,"B1"))</f>
        <v/>
      </c>
      <c r="H144" s="42" t="str">
        <f>IF($B144="","",COUNTIFS(SOL·LICITUD!$H$5:$H$504,$B144,SOL·LICITUD!$U$5:$U$504,"B2"))</f>
        <v/>
      </c>
      <c r="I144" s="43" t="str">
        <f>IF($B144="","",SUMIFS(SOL·LICITUD!$P$5:$P$504,SOL·LICITUD!$H$5:$H$504,$B144,SOL·LICITUD!$U$5:$U$504,"B2"))</f>
        <v/>
      </c>
      <c r="J144" s="44" t="str">
        <f>IF($B144="","",COUNTIFS(SOL·LICITUD!$H$5:$H$504,$B144,SOL·LICITUD!$U$5:$U$504,"Mitjà"))</f>
        <v/>
      </c>
      <c r="K144" s="45" t="str">
        <f>IF($B144="","",SUMIFS(SOL·LICITUD!$P$5:$P$504,SOL·LICITUD!$H$5:$H$504,$B144,SOL·LICITUD!$U$5:$U$504,"Mitjà"))</f>
        <v/>
      </c>
      <c r="L144" s="46" t="str">
        <f>IF($B144="","",COUNTIFS(SOL·LICITUD!$H$5:$H$504,$B144,SOL·LICITUD!$U$5:$U$504,"Alt"))</f>
        <v/>
      </c>
      <c r="M144" s="47" t="str">
        <f>IF($B144="","",SUMIFS(SOL·LICITUD!$P$5:$P$504,SOL·LICITUD!$H$5:$H$504,$B144,SOL·LICITUD!$U$5:$U$504,"Alt"))</f>
        <v/>
      </c>
    </row>
    <row r="145" spans="2:13" x14ac:dyDescent="0.25">
      <c r="B145" s="38" t="str">
        <f>IF(OR(SOL·LICITUD!$H$131="",COUNTIF(SOL·LICITUD!$H$5:$H$504,SOL·LICITUD!$H$131)&lt;&gt;COUNTIF(SOL·LICITUD!$H$5:'SOL·LICITUD'!$H$131,SOL·LICITUD!$H$131)),"",SOL·LICITUD!$H$131)</f>
        <v/>
      </c>
      <c r="C145" s="38" t="str">
        <f>IF($B145="","",INDEX(SOL·LICITUD!$G$5:$G$504,MATCH($B145,SOL·LICITUD!$H$5:$H$504,0)))</f>
        <v/>
      </c>
      <c r="D145" s="38" t="str">
        <f>IF($B145="","",COUNTIF(SOL·LICITUD!$H$5:$H$504,$B145))</f>
        <v/>
      </c>
      <c r="E145" s="39" t="str">
        <f>IF($B145="","",SUMIF(SOL·LICITUD!$H$5:$H$504,$B145,SOL·LICITUD!$P$5:$P$504))</f>
        <v/>
      </c>
      <c r="F145" s="40" t="str">
        <f>IF($B145="","",COUNTIFS(SOL·LICITUD!$H$5:$H$504,$B145,SOL·LICITUD!$U$5:$U$504,"B1"))</f>
        <v/>
      </c>
      <c r="G145" s="41" t="str">
        <f>IF($B145="","",SUMIFS(SOL·LICITUD!$P$5:$P$504,SOL·LICITUD!$H$5:$H$504,$B145,SOL·LICITUD!$U$5:$U$504,"B1"))</f>
        <v/>
      </c>
      <c r="H145" s="42" t="str">
        <f>IF($B145="","",COUNTIFS(SOL·LICITUD!$H$5:$H$504,$B145,SOL·LICITUD!$U$5:$U$504,"B2"))</f>
        <v/>
      </c>
      <c r="I145" s="43" t="str">
        <f>IF($B145="","",SUMIFS(SOL·LICITUD!$P$5:$P$504,SOL·LICITUD!$H$5:$H$504,$B145,SOL·LICITUD!$U$5:$U$504,"B2"))</f>
        <v/>
      </c>
      <c r="J145" s="44" t="str">
        <f>IF($B145="","",COUNTIFS(SOL·LICITUD!$H$5:$H$504,$B145,SOL·LICITUD!$U$5:$U$504,"Mitjà"))</f>
        <v/>
      </c>
      <c r="K145" s="45" t="str">
        <f>IF($B145="","",SUMIFS(SOL·LICITUD!$P$5:$P$504,SOL·LICITUD!$H$5:$H$504,$B145,SOL·LICITUD!$U$5:$U$504,"Mitjà"))</f>
        <v/>
      </c>
      <c r="L145" s="46" t="str">
        <f>IF($B145="","",COUNTIFS(SOL·LICITUD!$H$5:$H$504,$B145,SOL·LICITUD!$U$5:$U$504,"Alt"))</f>
        <v/>
      </c>
      <c r="M145" s="47" t="str">
        <f>IF($B145="","",SUMIFS(SOL·LICITUD!$P$5:$P$504,SOL·LICITUD!$H$5:$H$504,$B145,SOL·LICITUD!$U$5:$U$504,"Alt"))</f>
        <v/>
      </c>
    </row>
    <row r="146" spans="2:13" x14ac:dyDescent="0.25">
      <c r="B146" s="38" t="str">
        <f>IF(OR(SOL·LICITUD!$H$132="",COUNTIF(SOL·LICITUD!$H$5:$H$504,SOL·LICITUD!$H$132)&lt;&gt;COUNTIF(SOL·LICITUD!$H$5:'SOL·LICITUD'!$H$132,SOL·LICITUD!$H$132)),"",SOL·LICITUD!$H$132)</f>
        <v/>
      </c>
      <c r="C146" s="38" t="str">
        <f>IF($B146="","",INDEX(SOL·LICITUD!$G$5:$G$504,MATCH($B146,SOL·LICITUD!$H$5:$H$504,0)))</f>
        <v/>
      </c>
      <c r="D146" s="38" t="str">
        <f>IF($B146="","",COUNTIF(SOL·LICITUD!$H$5:$H$504,$B146))</f>
        <v/>
      </c>
      <c r="E146" s="39" t="str">
        <f>IF($B146="","",SUMIF(SOL·LICITUD!$H$5:$H$504,$B146,SOL·LICITUD!$P$5:$P$504))</f>
        <v/>
      </c>
      <c r="F146" s="40" t="str">
        <f>IF($B146="","",COUNTIFS(SOL·LICITUD!$H$5:$H$504,$B146,SOL·LICITUD!$U$5:$U$504,"B1"))</f>
        <v/>
      </c>
      <c r="G146" s="41" t="str">
        <f>IF($B146="","",SUMIFS(SOL·LICITUD!$P$5:$P$504,SOL·LICITUD!$H$5:$H$504,$B146,SOL·LICITUD!$U$5:$U$504,"B1"))</f>
        <v/>
      </c>
      <c r="H146" s="42" t="str">
        <f>IF($B146="","",COUNTIFS(SOL·LICITUD!$H$5:$H$504,$B146,SOL·LICITUD!$U$5:$U$504,"B2"))</f>
        <v/>
      </c>
      <c r="I146" s="43" t="str">
        <f>IF($B146="","",SUMIFS(SOL·LICITUD!$P$5:$P$504,SOL·LICITUD!$H$5:$H$504,$B146,SOL·LICITUD!$U$5:$U$504,"B2"))</f>
        <v/>
      </c>
      <c r="J146" s="44" t="str">
        <f>IF($B146="","",COUNTIFS(SOL·LICITUD!$H$5:$H$504,$B146,SOL·LICITUD!$U$5:$U$504,"Mitjà"))</f>
        <v/>
      </c>
      <c r="K146" s="45" t="str">
        <f>IF($B146="","",SUMIFS(SOL·LICITUD!$P$5:$P$504,SOL·LICITUD!$H$5:$H$504,$B146,SOL·LICITUD!$U$5:$U$504,"Mitjà"))</f>
        <v/>
      </c>
      <c r="L146" s="46" t="str">
        <f>IF($B146="","",COUNTIFS(SOL·LICITUD!$H$5:$H$504,$B146,SOL·LICITUD!$U$5:$U$504,"Alt"))</f>
        <v/>
      </c>
      <c r="M146" s="47" t="str">
        <f>IF($B146="","",SUMIFS(SOL·LICITUD!$P$5:$P$504,SOL·LICITUD!$H$5:$H$504,$B146,SOL·LICITUD!$U$5:$U$504,"Alt"))</f>
        <v/>
      </c>
    </row>
    <row r="147" spans="2:13" x14ac:dyDescent="0.25">
      <c r="B147" s="38" t="str">
        <f>IF(OR(SOL·LICITUD!$H$133="",COUNTIF(SOL·LICITUD!$H$5:$H$504,SOL·LICITUD!$H$133)&lt;&gt;COUNTIF(SOL·LICITUD!$H$5:'SOL·LICITUD'!$H$133,SOL·LICITUD!$H$133)),"",SOL·LICITUD!$H$133)</f>
        <v/>
      </c>
      <c r="C147" s="38" t="str">
        <f>IF($B147="","",INDEX(SOL·LICITUD!$G$5:$G$504,MATCH($B147,SOL·LICITUD!$H$5:$H$504,0)))</f>
        <v/>
      </c>
      <c r="D147" s="38" t="str">
        <f>IF($B147="","",COUNTIF(SOL·LICITUD!$H$5:$H$504,$B147))</f>
        <v/>
      </c>
      <c r="E147" s="39" t="str">
        <f>IF($B147="","",SUMIF(SOL·LICITUD!$H$5:$H$504,$B147,SOL·LICITUD!$P$5:$P$504))</f>
        <v/>
      </c>
      <c r="F147" s="40" t="str">
        <f>IF($B147="","",COUNTIFS(SOL·LICITUD!$H$5:$H$504,$B147,SOL·LICITUD!$U$5:$U$504,"B1"))</f>
        <v/>
      </c>
      <c r="G147" s="41" t="str">
        <f>IF($B147="","",SUMIFS(SOL·LICITUD!$P$5:$P$504,SOL·LICITUD!$H$5:$H$504,$B147,SOL·LICITUD!$U$5:$U$504,"B1"))</f>
        <v/>
      </c>
      <c r="H147" s="42" t="str">
        <f>IF($B147="","",COUNTIFS(SOL·LICITUD!$H$5:$H$504,$B147,SOL·LICITUD!$U$5:$U$504,"B2"))</f>
        <v/>
      </c>
      <c r="I147" s="43" t="str">
        <f>IF($B147="","",SUMIFS(SOL·LICITUD!$P$5:$P$504,SOL·LICITUD!$H$5:$H$504,$B147,SOL·LICITUD!$U$5:$U$504,"B2"))</f>
        <v/>
      </c>
      <c r="J147" s="44" t="str">
        <f>IF($B147="","",COUNTIFS(SOL·LICITUD!$H$5:$H$504,$B147,SOL·LICITUD!$U$5:$U$504,"Mitjà"))</f>
        <v/>
      </c>
      <c r="K147" s="45" t="str">
        <f>IF($B147="","",SUMIFS(SOL·LICITUD!$P$5:$P$504,SOL·LICITUD!$H$5:$H$504,$B147,SOL·LICITUD!$U$5:$U$504,"Mitjà"))</f>
        <v/>
      </c>
      <c r="L147" s="46" t="str">
        <f>IF($B147="","",COUNTIFS(SOL·LICITUD!$H$5:$H$504,$B147,SOL·LICITUD!$U$5:$U$504,"Alt"))</f>
        <v/>
      </c>
      <c r="M147" s="47" t="str">
        <f>IF($B147="","",SUMIFS(SOL·LICITUD!$P$5:$P$504,SOL·LICITUD!$H$5:$H$504,$B147,SOL·LICITUD!$U$5:$U$504,"Alt"))</f>
        <v/>
      </c>
    </row>
    <row r="148" spans="2:13" x14ac:dyDescent="0.25">
      <c r="B148" s="38" t="str">
        <f>IF(OR(SOL·LICITUD!$H$134="",COUNTIF(SOL·LICITUD!$H$5:$H$504,SOL·LICITUD!$H$134)&lt;&gt;COUNTIF(SOL·LICITUD!$H$5:'SOL·LICITUD'!$H$134,SOL·LICITUD!$H$134)),"",SOL·LICITUD!$H$134)</f>
        <v/>
      </c>
      <c r="C148" s="38" t="str">
        <f>IF($B148="","",INDEX(SOL·LICITUD!$G$5:$G$504,MATCH($B148,SOL·LICITUD!$H$5:$H$504,0)))</f>
        <v/>
      </c>
      <c r="D148" s="38" t="str">
        <f>IF($B148="","",COUNTIF(SOL·LICITUD!$H$5:$H$504,$B148))</f>
        <v/>
      </c>
      <c r="E148" s="39" t="str">
        <f>IF($B148="","",SUMIF(SOL·LICITUD!$H$5:$H$504,$B148,SOL·LICITUD!$P$5:$P$504))</f>
        <v/>
      </c>
      <c r="F148" s="40" t="str">
        <f>IF($B148="","",COUNTIFS(SOL·LICITUD!$H$5:$H$504,$B148,SOL·LICITUD!$U$5:$U$504,"B1"))</f>
        <v/>
      </c>
      <c r="G148" s="41" t="str">
        <f>IF($B148="","",SUMIFS(SOL·LICITUD!$P$5:$P$504,SOL·LICITUD!$H$5:$H$504,$B148,SOL·LICITUD!$U$5:$U$504,"B1"))</f>
        <v/>
      </c>
      <c r="H148" s="42" t="str">
        <f>IF($B148="","",COUNTIFS(SOL·LICITUD!$H$5:$H$504,$B148,SOL·LICITUD!$U$5:$U$504,"B2"))</f>
        <v/>
      </c>
      <c r="I148" s="43" t="str">
        <f>IF($B148="","",SUMIFS(SOL·LICITUD!$P$5:$P$504,SOL·LICITUD!$H$5:$H$504,$B148,SOL·LICITUD!$U$5:$U$504,"B2"))</f>
        <v/>
      </c>
      <c r="J148" s="44" t="str">
        <f>IF($B148="","",COUNTIFS(SOL·LICITUD!$H$5:$H$504,$B148,SOL·LICITUD!$U$5:$U$504,"Mitjà"))</f>
        <v/>
      </c>
      <c r="K148" s="45" t="str">
        <f>IF($B148="","",SUMIFS(SOL·LICITUD!$P$5:$P$504,SOL·LICITUD!$H$5:$H$504,$B148,SOL·LICITUD!$U$5:$U$504,"Mitjà"))</f>
        <v/>
      </c>
      <c r="L148" s="46" t="str">
        <f>IF($B148="","",COUNTIFS(SOL·LICITUD!$H$5:$H$504,$B148,SOL·LICITUD!$U$5:$U$504,"Alt"))</f>
        <v/>
      </c>
      <c r="M148" s="47" t="str">
        <f>IF($B148="","",SUMIFS(SOL·LICITUD!$P$5:$P$504,SOL·LICITUD!$H$5:$H$504,$B148,SOL·LICITUD!$U$5:$U$504,"Alt"))</f>
        <v/>
      </c>
    </row>
    <row r="149" spans="2:13" x14ac:dyDescent="0.25">
      <c r="B149" s="38" t="str">
        <f>IF(OR(SOL·LICITUD!$H$135="",COUNTIF(SOL·LICITUD!$H$5:$H$504,SOL·LICITUD!$H$135)&lt;&gt;COUNTIF(SOL·LICITUD!$H$5:'SOL·LICITUD'!$H$135,SOL·LICITUD!$H$135)),"",SOL·LICITUD!$H$135)</f>
        <v/>
      </c>
      <c r="C149" s="38" t="str">
        <f>IF($B149="","",INDEX(SOL·LICITUD!$G$5:$G$504,MATCH($B149,SOL·LICITUD!$H$5:$H$504,0)))</f>
        <v/>
      </c>
      <c r="D149" s="38" t="str">
        <f>IF($B149="","",COUNTIF(SOL·LICITUD!$H$5:$H$504,$B149))</f>
        <v/>
      </c>
      <c r="E149" s="39" t="str">
        <f>IF($B149="","",SUMIF(SOL·LICITUD!$H$5:$H$504,$B149,SOL·LICITUD!$P$5:$P$504))</f>
        <v/>
      </c>
      <c r="F149" s="40" t="str">
        <f>IF($B149="","",COUNTIFS(SOL·LICITUD!$H$5:$H$504,$B149,SOL·LICITUD!$U$5:$U$504,"B1"))</f>
        <v/>
      </c>
      <c r="G149" s="41" t="str">
        <f>IF($B149="","",SUMIFS(SOL·LICITUD!$P$5:$P$504,SOL·LICITUD!$H$5:$H$504,$B149,SOL·LICITUD!$U$5:$U$504,"B1"))</f>
        <v/>
      </c>
      <c r="H149" s="42" t="str">
        <f>IF($B149="","",COUNTIFS(SOL·LICITUD!$H$5:$H$504,$B149,SOL·LICITUD!$U$5:$U$504,"B2"))</f>
        <v/>
      </c>
      <c r="I149" s="43" t="str">
        <f>IF($B149="","",SUMIFS(SOL·LICITUD!$P$5:$P$504,SOL·LICITUD!$H$5:$H$504,$B149,SOL·LICITUD!$U$5:$U$504,"B2"))</f>
        <v/>
      </c>
      <c r="J149" s="44" t="str">
        <f>IF($B149="","",COUNTIFS(SOL·LICITUD!$H$5:$H$504,$B149,SOL·LICITUD!$U$5:$U$504,"Mitjà"))</f>
        <v/>
      </c>
      <c r="K149" s="45" t="str">
        <f>IF($B149="","",SUMIFS(SOL·LICITUD!$P$5:$P$504,SOL·LICITUD!$H$5:$H$504,$B149,SOL·LICITUD!$U$5:$U$504,"Mitjà"))</f>
        <v/>
      </c>
      <c r="L149" s="46" t="str">
        <f>IF($B149="","",COUNTIFS(SOL·LICITUD!$H$5:$H$504,$B149,SOL·LICITUD!$U$5:$U$504,"Alt"))</f>
        <v/>
      </c>
      <c r="M149" s="47" t="str">
        <f>IF($B149="","",SUMIFS(SOL·LICITUD!$P$5:$P$504,SOL·LICITUD!$H$5:$H$504,$B149,SOL·LICITUD!$U$5:$U$504,"Alt"))</f>
        <v/>
      </c>
    </row>
    <row r="150" spans="2:13" x14ac:dyDescent="0.25">
      <c r="B150" s="38" t="str">
        <f>IF(OR(SOL·LICITUD!$H$136="",COUNTIF(SOL·LICITUD!$H$5:$H$504,SOL·LICITUD!$H$136)&lt;&gt;COUNTIF(SOL·LICITUD!$H$5:'SOL·LICITUD'!$H$136,SOL·LICITUD!$H$136)),"",SOL·LICITUD!$H$136)</f>
        <v/>
      </c>
      <c r="C150" s="38" t="str">
        <f>IF($B150="","",INDEX(SOL·LICITUD!$G$5:$G$504,MATCH($B150,SOL·LICITUD!$H$5:$H$504,0)))</f>
        <v/>
      </c>
      <c r="D150" s="38" t="str">
        <f>IF($B150="","",COUNTIF(SOL·LICITUD!$H$5:$H$504,$B150))</f>
        <v/>
      </c>
      <c r="E150" s="39" t="str">
        <f>IF($B150="","",SUMIF(SOL·LICITUD!$H$5:$H$504,$B150,SOL·LICITUD!$P$5:$P$504))</f>
        <v/>
      </c>
      <c r="F150" s="40" t="str">
        <f>IF($B150="","",COUNTIFS(SOL·LICITUD!$H$5:$H$504,$B150,SOL·LICITUD!$U$5:$U$504,"B1"))</f>
        <v/>
      </c>
      <c r="G150" s="41" t="str">
        <f>IF($B150="","",SUMIFS(SOL·LICITUD!$P$5:$P$504,SOL·LICITUD!$H$5:$H$504,$B150,SOL·LICITUD!$U$5:$U$504,"B1"))</f>
        <v/>
      </c>
      <c r="H150" s="42" t="str">
        <f>IF($B150="","",COUNTIFS(SOL·LICITUD!$H$5:$H$504,$B150,SOL·LICITUD!$U$5:$U$504,"B2"))</f>
        <v/>
      </c>
      <c r="I150" s="43" t="str">
        <f>IF($B150="","",SUMIFS(SOL·LICITUD!$P$5:$P$504,SOL·LICITUD!$H$5:$H$504,$B150,SOL·LICITUD!$U$5:$U$504,"B2"))</f>
        <v/>
      </c>
      <c r="J150" s="44" t="str">
        <f>IF($B150="","",COUNTIFS(SOL·LICITUD!$H$5:$H$504,$B150,SOL·LICITUD!$U$5:$U$504,"Mitjà"))</f>
        <v/>
      </c>
      <c r="K150" s="45" t="str">
        <f>IF($B150="","",SUMIFS(SOL·LICITUD!$P$5:$P$504,SOL·LICITUD!$H$5:$H$504,$B150,SOL·LICITUD!$U$5:$U$504,"Mitjà"))</f>
        <v/>
      </c>
      <c r="L150" s="46" t="str">
        <f>IF($B150="","",COUNTIFS(SOL·LICITUD!$H$5:$H$504,$B150,SOL·LICITUD!$U$5:$U$504,"Alt"))</f>
        <v/>
      </c>
      <c r="M150" s="47" t="str">
        <f>IF($B150="","",SUMIFS(SOL·LICITUD!$P$5:$P$504,SOL·LICITUD!$H$5:$H$504,$B150,SOL·LICITUD!$U$5:$U$504,"Alt"))</f>
        <v/>
      </c>
    </row>
    <row r="151" spans="2:13" x14ac:dyDescent="0.25">
      <c r="B151" s="38" t="str">
        <f>IF(OR(SOL·LICITUD!$H$137="",COUNTIF(SOL·LICITUD!$H$5:$H$504,SOL·LICITUD!$H$137)&lt;&gt;COUNTIF(SOL·LICITUD!$H$5:'SOL·LICITUD'!$H$137,SOL·LICITUD!$H$137)),"",SOL·LICITUD!$H$137)</f>
        <v/>
      </c>
      <c r="C151" s="38" t="str">
        <f>IF($B151="","",INDEX(SOL·LICITUD!$G$5:$G$504,MATCH($B151,SOL·LICITUD!$H$5:$H$504,0)))</f>
        <v/>
      </c>
      <c r="D151" s="38" t="str">
        <f>IF($B151="","",COUNTIF(SOL·LICITUD!$H$5:$H$504,$B151))</f>
        <v/>
      </c>
      <c r="E151" s="39" t="str">
        <f>IF($B151="","",SUMIF(SOL·LICITUD!$H$5:$H$504,$B151,SOL·LICITUD!$P$5:$P$504))</f>
        <v/>
      </c>
      <c r="F151" s="40" t="str">
        <f>IF($B151="","",COUNTIFS(SOL·LICITUD!$H$5:$H$504,$B151,SOL·LICITUD!$U$5:$U$504,"B1"))</f>
        <v/>
      </c>
      <c r="G151" s="41" t="str">
        <f>IF($B151="","",SUMIFS(SOL·LICITUD!$P$5:$P$504,SOL·LICITUD!$H$5:$H$504,$B151,SOL·LICITUD!$U$5:$U$504,"B1"))</f>
        <v/>
      </c>
      <c r="H151" s="42" t="str">
        <f>IF($B151="","",COUNTIFS(SOL·LICITUD!$H$5:$H$504,$B151,SOL·LICITUD!$U$5:$U$504,"B2"))</f>
        <v/>
      </c>
      <c r="I151" s="43" t="str">
        <f>IF($B151="","",SUMIFS(SOL·LICITUD!$P$5:$P$504,SOL·LICITUD!$H$5:$H$504,$B151,SOL·LICITUD!$U$5:$U$504,"B2"))</f>
        <v/>
      </c>
      <c r="J151" s="44" t="str">
        <f>IF($B151="","",COUNTIFS(SOL·LICITUD!$H$5:$H$504,$B151,SOL·LICITUD!$U$5:$U$504,"Mitjà"))</f>
        <v/>
      </c>
      <c r="K151" s="45" t="str">
        <f>IF($B151="","",SUMIFS(SOL·LICITUD!$P$5:$P$504,SOL·LICITUD!$H$5:$H$504,$B151,SOL·LICITUD!$U$5:$U$504,"Mitjà"))</f>
        <v/>
      </c>
      <c r="L151" s="46" t="str">
        <f>IF($B151="","",COUNTIFS(SOL·LICITUD!$H$5:$H$504,$B151,SOL·LICITUD!$U$5:$U$504,"Alt"))</f>
        <v/>
      </c>
      <c r="M151" s="47" t="str">
        <f>IF($B151="","",SUMIFS(SOL·LICITUD!$P$5:$P$504,SOL·LICITUD!$H$5:$H$504,$B151,SOL·LICITUD!$U$5:$U$504,"Alt"))</f>
        <v/>
      </c>
    </row>
    <row r="152" spans="2:13" x14ac:dyDescent="0.25">
      <c r="B152" s="38" t="str">
        <f>IF(OR(SOL·LICITUD!$H$138="",COUNTIF(SOL·LICITUD!$H$5:$H$504,SOL·LICITUD!$H$138)&lt;&gt;COUNTIF(SOL·LICITUD!$H$5:'SOL·LICITUD'!$H$138,SOL·LICITUD!$H$138)),"",SOL·LICITUD!$H$138)</f>
        <v/>
      </c>
      <c r="C152" s="38" t="str">
        <f>IF($B152="","",INDEX(SOL·LICITUD!$G$5:$G$504,MATCH($B152,SOL·LICITUD!$H$5:$H$504,0)))</f>
        <v/>
      </c>
      <c r="D152" s="38" t="str">
        <f>IF($B152="","",COUNTIF(SOL·LICITUD!$H$5:$H$504,$B152))</f>
        <v/>
      </c>
      <c r="E152" s="39" t="str">
        <f>IF($B152="","",SUMIF(SOL·LICITUD!$H$5:$H$504,$B152,SOL·LICITUD!$P$5:$P$504))</f>
        <v/>
      </c>
      <c r="F152" s="40" t="str">
        <f>IF($B152="","",COUNTIFS(SOL·LICITUD!$H$5:$H$504,$B152,SOL·LICITUD!$U$5:$U$504,"B1"))</f>
        <v/>
      </c>
      <c r="G152" s="41" t="str">
        <f>IF($B152="","",SUMIFS(SOL·LICITUD!$P$5:$P$504,SOL·LICITUD!$H$5:$H$504,$B152,SOL·LICITUD!$U$5:$U$504,"B1"))</f>
        <v/>
      </c>
      <c r="H152" s="42" t="str">
        <f>IF($B152="","",COUNTIFS(SOL·LICITUD!$H$5:$H$504,$B152,SOL·LICITUD!$U$5:$U$504,"B2"))</f>
        <v/>
      </c>
      <c r="I152" s="43" t="str">
        <f>IF($B152="","",SUMIFS(SOL·LICITUD!$P$5:$P$504,SOL·LICITUD!$H$5:$H$504,$B152,SOL·LICITUD!$U$5:$U$504,"B2"))</f>
        <v/>
      </c>
      <c r="J152" s="44" t="str">
        <f>IF($B152="","",COUNTIFS(SOL·LICITUD!$H$5:$H$504,$B152,SOL·LICITUD!$U$5:$U$504,"Mitjà"))</f>
        <v/>
      </c>
      <c r="K152" s="45" t="str">
        <f>IF($B152="","",SUMIFS(SOL·LICITUD!$P$5:$P$504,SOL·LICITUD!$H$5:$H$504,$B152,SOL·LICITUD!$U$5:$U$504,"Mitjà"))</f>
        <v/>
      </c>
      <c r="L152" s="46" t="str">
        <f>IF($B152="","",COUNTIFS(SOL·LICITUD!$H$5:$H$504,$B152,SOL·LICITUD!$U$5:$U$504,"Alt"))</f>
        <v/>
      </c>
      <c r="M152" s="47" t="str">
        <f>IF($B152="","",SUMIFS(SOL·LICITUD!$P$5:$P$504,SOL·LICITUD!$H$5:$H$504,$B152,SOL·LICITUD!$U$5:$U$504,"Alt"))</f>
        <v/>
      </c>
    </row>
    <row r="153" spans="2:13" x14ac:dyDescent="0.25">
      <c r="B153" s="38" t="str">
        <f>IF(OR(SOL·LICITUD!$H$139="",COUNTIF(SOL·LICITUD!$H$5:$H$504,SOL·LICITUD!$H$139)&lt;&gt;COUNTIF(SOL·LICITUD!$H$5:'SOL·LICITUD'!$H$139,SOL·LICITUD!$H$139)),"",SOL·LICITUD!$H$139)</f>
        <v/>
      </c>
      <c r="C153" s="38" t="str">
        <f>IF($B153="","",INDEX(SOL·LICITUD!$G$5:$G$504,MATCH($B153,SOL·LICITUD!$H$5:$H$504,0)))</f>
        <v/>
      </c>
      <c r="D153" s="38" t="str">
        <f>IF($B153="","",COUNTIF(SOL·LICITUD!$H$5:$H$504,$B153))</f>
        <v/>
      </c>
      <c r="E153" s="39" t="str">
        <f>IF($B153="","",SUMIF(SOL·LICITUD!$H$5:$H$504,$B153,SOL·LICITUD!$P$5:$P$504))</f>
        <v/>
      </c>
      <c r="F153" s="40" t="str">
        <f>IF($B153="","",COUNTIFS(SOL·LICITUD!$H$5:$H$504,$B153,SOL·LICITUD!$U$5:$U$504,"B1"))</f>
        <v/>
      </c>
      <c r="G153" s="41" t="str">
        <f>IF($B153="","",SUMIFS(SOL·LICITUD!$P$5:$P$504,SOL·LICITUD!$H$5:$H$504,$B153,SOL·LICITUD!$U$5:$U$504,"B1"))</f>
        <v/>
      </c>
      <c r="H153" s="42" t="str">
        <f>IF($B153="","",COUNTIFS(SOL·LICITUD!$H$5:$H$504,$B153,SOL·LICITUD!$U$5:$U$504,"B2"))</f>
        <v/>
      </c>
      <c r="I153" s="43" t="str">
        <f>IF($B153="","",SUMIFS(SOL·LICITUD!$P$5:$P$504,SOL·LICITUD!$H$5:$H$504,$B153,SOL·LICITUD!$U$5:$U$504,"B2"))</f>
        <v/>
      </c>
      <c r="J153" s="44" t="str">
        <f>IF($B153="","",COUNTIFS(SOL·LICITUD!$H$5:$H$504,$B153,SOL·LICITUD!$U$5:$U$504,"Mitjà"))</f>
        <v/>
      </c>
      <c r="K153" s="45" t="str">
        <f>IF($B153="","",SUMIFS(SOL·LICITUD!$P$5:$P$504,SOL·LICITUD!$H$5:$H$504,$B153,SOL·LICITUD!$U$5:$U$504,"Mitjà"))</f>
        <v/>
      </c>
      <c r="L153" s="46" t="str">
        <f>IF($B153="","",COUNTIFS(SOL·LICITUD!$H$5:$H$504,$B153,SOL·LICITUD!$U$5:$U$504,"Alt"))</f>
        <v/>
      </c>
      <c r="M153" s="47" t="str">
        <f>IF($B153="","",SUMIFS(SOL·LICITUD!$P$5:$P$504,SOL·LICITUD!$H$5:$H$504,$B153,SOL·LICITUD!$U$5:$U$504,"Alt"))</f>
        <v/>
      </c>
    </row>
    <row r="154" spans="2:13" x14ac:dyDescent="0.25">
      <c r="B154" s="38" t="str">
        <f>IF(OR(SOL·LICITUD!$H$140="",COUNTIF(SOL·LICITUD!$H$5:$H$504,SOL·LICITUD!$H$140)&lt;&gt;COUNTIF(SOL·LICITUD!$H$5:'SOL·LICITUD'!$H$140,SOL·LICITUD!$H$140)),"",SOL·LICITUD!$H$140)</f>
        <v/>
      </c>
      <c r="C154" s="38" t="str">
        <f>IF($B154="","",INDEX(SOL·LICITUD!$G$5:$G$504,MATCH($B154,SOL·LICITUD!$H$5:$H$504,0)))</f>
        <v/>
      </c>
      <c r="D154" s="38" t="str">
        <f>IF($B154="","",COUNTIF(SOL·LICITUD!$H$5:$H$504,$B154))</f>
        <v/>
      </c>
      <c r="E154" s="39" t="str">
        <f>IF($B154="","",SUMIF(SOL·LICITUD!$H$5:$H$504,$B154,SOL·LICITUD!$P$5:$P$504))</f>
        <v/>
      </c>
      <c r="F154" s="40" t="str">
        <f>IF($B154="","",COUNTIFS(SOL·LICITUD!$H$5:$H$504,$B154,SOL·LICITUD!$U$5:$U$504,"B1"))</f>
        <v/>
      </c>
      <c r="G154" s="41" t="str">
        <f>IF($B154="","",SUMIFS(SOL·LICITUD!$P$5:$P$504,SOL·LICITUD!$H$5:$H$504,$B154,SOL·LICITUD!$U$5:$U$504,"B1"))</f>
        <v/>
      </c>
      <c r="H154" s="42" t="str">
        <f>IF($B154="","",COUNTIFS(SOL·LICITUD!$H$5:$H$504,$B154,SOL·LICITUD!$U$5:$U$504,"B2"))</f>
        <v/>
      </c>
      <c r="I154" s="43" t="str">
        <f>IF($B154="","",SUMIFS(SOL·LICITUD!$P$5:$P$504,SOL·LICITUD!$H$5:$H$504,$B154,SOL·LICITUD!$U$5:$U$504,"B2"))</f>
        <v/>
      </c>
      <c r="J154" s="44" t="str">
        <f>IF($B154="","",COUNTIFS(SOL·LICITUD!$H$5:$H$504,$B154,SOL·LICITUD!$U$5:$U$504,"Mitjà"))</f>
        <v/>
      </c>
      <c r="K154" s="45" t="str">
        <f>IF($B154="","",SUMIFS(SOL·LICITUD!$P$5:$P$504,SOL·LICITUD!$H$5:$H$504,$B154,SOL·LICITUD!$U$5:$U$504,"Mitjà"))</f>
        <v/>
      </c>
      <c r="L154" s="46" t="str">
        <f>IF($B154="","",COUNTIFS(SOL·LICITUD!$H$5:$H$504,$B154,SOL·LICITUD!$U$5:$U$504,"Alt"))</f>
        <v/>
      </c>
      <c r="M154" s="47" t="str">
        <f>IF($B154="","",SUMIFS(SOL·LICITUD!$P$5:$P$504,SOL·LICITUD!$H$5:$H$504,$B154,SOL·LICITUD!$U$5:$U$504,"Alt"))</f>
        <v/>
      </c>
    </row>
    <row r="155" spans="2:13" x14ac:dyDescent="0.25">
      <c r="B155" s="38" t="str">
        <f>IF(OR(SOL·LICITUD!$H$141="",COUNTIF(SOL·LICITUD!$H$5:$H$504,SOL·LICITUD!$H$141)&lt;&gt;COUNTIF(SOL·LICITUD!$H$5:'SOL·LICITUD'!$H$141,SOL·LICITUD!$H$141)),"",SOL·LICITUD!$H$141)</f>
        <v/>
      </c>
      <c r="C155" s="38" t="str">
        <f>IF($B155="","",INDEX(SOL·LICITUD!$G$5:$G$504,MATCH($B155,SOL·LICITUD!$H$5:$H$504,0)))</f>
        <v/>
      </c>
      <c r="D155" s="38" t="str">
        <f>IF($B155="","",COUNTIF(SOL·LICITUD!$H$5:$H$504,$B155))</f>
        <v/>
      </c>
      <c r="E155" s="39" t="str">
        <f>IF($B155="","",SUMIF(SOL·LICITUD!$H$5:$H$504,$B155,SOL·LICITUD!$P$5:$P$504))</f>
        <v/>
      </c>
      <c r="F155" s="40" t="str">
        <f>IF($B155="","",COUNTIFS(SOL·LICITUD!$H$5:$H$504,$B155,SOL·LICITUD!$U$5:$U$504,"B1"))</f>
        <v/>
      </c>
      <c r="G155" s="41" t="str">
        <f>IF($B155="","",SUMIFS(SOL·LICITUD!$P$5:$P$504,SOL·LICITUD!$H$5:$H$504,$B155,SOL·LICITUD!$U$5:$U$504,"B1"))</f>
        <v/>
      </c>
      <c r="H155" s="42" t="str">
        <f>IF($B155="","",COUNTIFS(SOL·LICITUD!$H$5:$H$504,$B155,SOL·LICITUD!$U$5:$U$504,"B2"))</f>
        <v/>
      </c>
      <c r="I155" s="43" t="str">
        <f>IF($B155="","",SUMIFS(SOL·LICITUD!$P$5:$P$504,SOL·LICITUD!$H$5:$H$504,$B155,SOL·LICITUD!$U$5:$U$504,"B2"))</f>
        <v/>
      </c>
      <c r="J155" s="44" t="str">
        <f>IF($B155="","",COUNTIFS(SOL·LICITUD!$H$5:$H$504,$B155,SOL·LICITUD!$U$5:$U$504,"Mitjà"))</f>
        <v/>
      </c>
      <c r="K155" s="45" t="str">
        <f>IF($B155="","",SUMIFS(SOL·LICITUD!$P$5:$P$504,SOL·LICITUD!$H$5:$H$504,$B155,SOL·LICITUD!$U$5:$U$504,"Mitjà"))</f>
        <v/>
      </c>
      <c r="L155" s="46" t="str">
        <f>IF($B155="","",COUNTIFS(SOL·LICITUD!$H$5:$H$504,$B155,SOL·LICITUD!$U$5:$U$504,"Alt"))</f>
        <v/>
      </c>
      <c r="M155" s="47" t="str">
        <f>IF($B155="","",SUMIFS(SOL·LICITUD!$P$5:$P$504,SOL·LICITUD!$H$5:$H$504,$B155,SOL·LICITUD!$U$5:$U$504,"Alt"))</f>
        <v/>
      </c>
    </row>
    <row r="156" spans="2:13" x14ac:dyDescent="0.25">
      <c r="B156" s="38" t="str">
        <f>IF(OR(SOL·LICITUD!$H$142="",COUNTIF(SOL·LICITUD!$H$5:$H$504,SOL·LICITUD!$H$142)&lt;&gt;COUNTIF(SOL·LICITUD!$H$5:'SOL·LICITUD'!$H$142,SOL·LICITUD!$H$142)),"",SOL·LICITUD!$H$142)</f>
        <v/>
      </c>
      <c r="C156" s="38" t="str">
        <f>IF($B156="","",INDEX(SOL·LICITUD!$G$5:$G$504,MATCH($B156,SOL·LICITUD!$H$5:$H$504,0)))</f>
        <v/>
      </c>
      <c r="D156" s="38" t="str">
        <f>IF($B156="","",COUNTIF(SOL·LICITUD!$H$5:$H$504,$B156))</f>
        <v/>
      </c>
      <c r="E156" s="39" t="str">
        <f>IF($B156="","",SUMIF(SOL·LICITUD!$H$5:$H$504,$B156,SOL·LICITUD!$P$5:$P$504))</f>
        <v/>
      </c>
      <c r="F156" s="40" t="str">
        <f>IF($B156="","",COUNTIFS(SOL·LICITUD!$H$5:$H$504,$B156,SOL·LICITUD!$U$5:$U$504,"B1"))</f>
        <v/>
      </c>
      <c r="G156" s="41" t="str">
        <f>IF($B156="","",SUMIFS(SOL·LICITUD!$P$5:$P$504,SOL·LICITUD!$H$5:$H$504,$B156,SOL·LICITUD!$U$5:$U$504,"B1"))</f>
        <v/>
      </c>
      <c r="H156" s="42" t="str">
        <f>IF($B156="","",COUNTIFS(SOL·LICITUD!$H$5:$H$504,$B156,SOL·LICITUD!$U$5:$U$504,"B2"))</f>
        <v/>
      </c>
      <c r="I156" s="43" t="str">
        <f>IF($B156="","",SUMIFS(SOL·LICITUD!$P$5:$P$504,SOL·LICITUD!$H$5:$H$504,$B156,SOL·LICITUD!$U$5:$U$504,"B2"))</f>
        <v/>
      </c>
      <c r="J156" s="44" t="str">
        <f>IF($B156="","",COUNTIFS(SOL·LICITUD!$H$5:$H$504,$B156,SOL·LICITUD!$U$5:$U$504,"Mitjà"))</f>
        <v/>
      </c>
      <c r="K156" s="45" t="str">
        <f>IF($B156="","",SUMIFS(SOL·LICITUD!$P$5:$P$504,SOL·LICITUD!$H$5:$H$504,$B156,SOL·LICITUD!$U$5:$U$504,"Mitjà"))</f>
        <v/>
      </c>
      <c r="L156" s="46" t="str">
        <f>IF($B156="","",COUNTIFS(SOL·LICITUD!$H$5:$H$504,$B156,SOL·LICITUD!$U$5:$U$504,"Alt"))</f>
        <v/>
      </c>
      <c r="M156" s="47" t="str">
        <f>IF($B156="","",SUMIFS(SOL·LICITUD!$P$5:$P$504,SOL·LICITUD!$H$5:$H$504,$B156,SOL·LICITUD!$U$5:$U$504,"Alt"))</f>
        <v/>
      </c>
    </row>
    <row r="157" spans="2:13" x14ac:dyDescent="0.25">
      <c r="B157" s="38" t="str">
        <f>IF(OR(SOL·LICITUD!$H$143="",COUNTIF(SOL·LICITUD!$H$5:$H$504,SOL·LICITUD!$H$143)&lt;&gt;COUNTIF(SOL·LICITUD!$H$5:'SOL·LICITUD'!$H$143,SOL·LICITUD!$H$143)),"",SOL·LICITUD!$H$143)</f>
        <v/>
      </c>
      <c r="C157" s="38" t="str">
        <f>IF($B157="","",INDEX(SOL·LICITUD!$G$5:$G$504,MATCH($B157,SOL·LICITUD!$H$5:$H$504,0)))</f>
        <v/>
      </c>
      <c r="D157" s="38" t="str">
        <f>IF($B157="","",COUNTIF(SOL·LICITUD!$H$5:$H$504,$B157))</f>
        <v/>
      </c>
      <c r="E157" s="39" t="str">
        <f>IF($B157="","",SUMIF(SOL·LICITUD!$H$5:$H$504,$B157,SOL·LICITUD!$P$5:$P$504))</f>
        <v/>
      </c>
      <c r="F157" s="40" t="str">
        <f>IF($B157="","",COUNTIFS(SOL·LICITUD!$H$5:$H$504,$B157,SOL·LICITUD!$U$5:$U$504,"B1"))</f>
        <v/>
      </c>
      <c r="G157" s="41" t="str">
        <f>IF($B157="","",SUMIFS(SOL·LICITUD!$P$5:$P$504,SOL·LICITUD!$H$5:$H$504,$B157,SOL·LICITUD!$U$5:$U$504,"B1"))</f>
        <v/>
      </c>
      <c r="H157" s="42" t="str">
        <f>IF($B157="","",COUNTIFS(SOL·LICITUD!$H$5:$H$504,$B157,SOL·LICITUD!$U$5:$U$504,"B2"))</f>
        <v/>
      </c>
      <c r="I157" s="43" t="str">
        <f>IF($B157="","",SUMIFS(SOL·LICITUD!$P$5:$P$504,SOL·LICITUD!$H$5:$H$504,$B157,SOL·LICITUD!$U$5:$U$504,"B2"))</f>
        <v/>
      </c>
      <c r="J157" s="44" t="str">
        <f>IF($B157="","",COUNTIFS(SOL·LICITUD!$H$5:$H$504,$B157,SOL·LICITUD!$U$5:$U$504,"Mitjà"))</f>
        <v/>
      </c>
      <c r="K157" s="45" t="str">
        <f>IF($B157="","",SUMIFS(SOL·LICITUD!$P$5:$P$504,SOL·LICITUD!$H$5:$H$504,$B157,SOL·LICITUD!$U$5:$U$504,"Mitjà"))</f>
        <v/>
      </c>
      <c r="L157" s="46" t="str">
        <f>IF($B157="","",COUNTIFS(SOL·LICITUD!$H$5:$H$504,$B157,SOL·LICITUD!$U$5:$U$504,"Alt"))</f>
        <v/>
      </c>
      <c r="M157" s="47" t="str">
        <f>IF($B157="","",SUMIFS(SOL·LICITUD!$P$5:$P$504,SOL·LICITUD!$H$5:$H$504,$B157,SOL·LICITUD!$U$5:$U$504,"Alt"))</f>
        <v/>
      </c>
    </row>
    <row r="158" spans="2:13" x14ac:dyDescent="0.25">
      <c r="B158" s="38" t="str">
        <f>IF(OR(SOL·LICITUD!$H$144="",COUNTIF(SOL·LICITUD!$H$5:$H$504,SOL·LICITUD!$H$144)&lt;&gt;COUNTIF(SOL·LICITUD!$H$5:'SOL·LICITUD'!$H$144,SOL·LICITUD!$H$144)),"",SOL·LICITUD!$H$144)</f>
        <v/>
      </c>
      <c r="C158" s="38" t="str">
        <f>IF($B158="","",INDEX(SOL·LICITUD!$G$5:$G$504,MATCH($B158,SOL·LICITUD!$H$5:$H$504,0)))</f>
        <v/>
      </c>
      <c r="D158" s="38" t="str">
        <f>IF($B158="","",COUNTIF(SOL·LICITUD!$H$5:$H$504,$B158))</f>
        <v/>
      </c>
      <c r="E158" s="39" t="str">
        <f>IF($B158="","",SUMIF(SOL·LICITUD!$H$5:$H$504,$B158,SOL·LICITUD!$P$5:$P$504))</f>
        <v/>
      </c>
      <c r="F158" s="40" t="str">
        <f>IF($B158="","",COUNTIFS(SOL·LICITUD!$H$5:$H$504,$B158,SOL·LICITUD!$U$5:$U$504,"B1"))</f>
        <v/>
      </c>
      <c r="G158" s="41" t="str">
        <f>IF($B158="","",SUMIFS(SOL·LICITUD!$P$5:$P$504,SOL·LICITUD!$H$5:$H$504,$B158,SOL·LICITUD!$U$5:$U$504,"B1"))</f>
        <v/>
      </c>
      <c r="H158" s="42" t="str">
        <f>IF($B158="","",COUNTIFS(SOL·LICITUD!$H$5:$H$504,$B158,SOL·LICITUD!$U$5:$U$504,"B2"))</f>
        <v/>
      </c>
      <c r="I158" s="43" t="str">
        <f>IF($B158="","",SUMIFS(SOL·LICITUD!$P$5:$P$504,SOL·LICITUD!$H$5:$H$504,$B158,SOL·LICITUD!$U$5:$U$504,"B2"))</f>
        <v/>
      </c>
      <c r="J158" s="44" t="str">
        <f>IF($B158="","",COUNTIFS(SOL·LICITUD!$H$5:$H$504,$B158,SOL·LICITUD!$U$5:$U$504,"Mitjà"))</f>
        <v/>
      </c>
      <c r="K158" s="45" t="str">
        <f>IF($B158="","",SUMIFS(SOL·LICITUD!$P$5:$P$504,SOL·LICITUD!$H$5:$H$504,$B158,SOL·LICITUD!$U$5:$U$504,"Mitjà"))</f>
        <v/>
      </c>
      <c r="L158" s="46" t="str">
        <f>IF($B158="","",COUNTIFS(SOL·LICITUD!$H$5:$H$504,$B158,SOL·LICITUD!$U$5:$U$504,"Alt"))</f>
        <v/>
      </c>
      <c r="M158" s="47" t="str">
        <f>IF($B158="","",SUMIFS(SOL·LICITUD!$P$5:$P$504,SOL·LICITUD!$H$5:$H$504,$B158,SOL·LICITUD!$U$5:$U$504,"Alt"))</f>
        <v/>
      </c>
    </row>
    <row r="159" spans="2:13" x14ac:dyDescent="0.25">
      <c r="B159" s="38" t="str">
        <f>IF(OR(SOL·LICITUD!$H$145="",COUNTIF(SOL·LICITUD!$H$5:$H$504,SOL·LICITUD!$H$145)&lt;&gt;COUNTIF(SOL·LICITUD!$H$5:'SOL·LICITUD'!$H$145,SOL·LICITUD!$H$145)),"",SOL·LICITUD!$H$145)</f>
        <v/>
      </c>
      <c r="C159" s="38" t="str">
        <f>IF($B159="","",INDEX(SOL·LICITUD!$G$5:$G$504,MATCH($B159,SOL·LICITUD!$H$5:$H$504,0)))</f>
        <v/>
      </c>
      <c r="D159" s="38" t="str">
        <f>IF($B159="","",COUNTIF(SOL·LICITUD!$H$5:$H$504,$B159))</f>
        <v/>
      </c>
      <c r="E159" s="39" t="str">
        <f>IF($B159="","",SUMIF(SOL·LICITUD!$H$5:$H$504,$B159,SOL·LICITUD!$P$5:$P$504))</f>
        <v/>
      </c>
      <c r="F159" s="40" t="str">
        <f>IF($B159="","",COUNTIFS(SOL·LICITUD!$H$5:$H$504,$B159,SOL·LICITUD!$U$5:$U$504,"B1"))</f>
        <v/>
      </c>
      <c r="G159" s="41" t="str">
        <f>IF($B159="","",SUMIFS(SOL·LICITUD!$P$5:$P$504,SOL·LICITUD!$H$5:$H$504,$B159,SOL·LICITUD!$U$5:$U$504,"B1"))</f>
        <v/>
      </c>
      <c r="H159" s="42" t="str">
        <f>IF($B159="","",COUNTIFS(SOL·LICITUD!$H$5:$H$504,$B159,SOL·LICITUD!$U$5:$U$504,"B2"))</f>
        <v/>
      </c>
      <c r="I159" s="43" t="str">
        <f>IF($B159="","",SUMIFS(SOL·LICITUD!$P$5:$P$504,SOL·LICITUD!$H$5:$H$504,$B159,SOL·LICITUD!$U$5:$U$504,"B2"))</f>
        <v/>
      </c>
      <c r="J159" s="44" t="str">
        <f>IF($B159="","",COUNTIFS(SOL·LICITUD!$H$5:$H$504,$B159,SOL·LICITUD!$U$5:$U$504,"Mitjà"))</f>
        <v/>
      </c>
      <c r="K159" s="45" t="str">
        <f>IF($B159="","",SUMIFS(SOL·LICITUD!$P$5:$P$504,SOL·LICITUD!$H$5:$H$504,$B159,SOL·LICITUD!$U$5:$U$504,"Mitjà"))</f>
        <v/>
      </c>
      <c r="L159" s="46" t="str">
        <f>IF($B159="","",COUNTIFS(SOL·LICITUD!$H$5:$H$504,$B159,SOL·LICITUD!$U$5:$U$504,"Alt"))</f>
        <v/>
      </c>
      <c r="M159" s="47" t="str">
        <f>IF($B159="","",SUMIFS(SOL·LICITUD!$P$5:$P$504,SOL·LICITUD!$H$5:$H$504,$B159,SOL·LICITUD!$U$5:$U$504,"Alt"))</f>
        <v/>
      </c>
    </row>
    <row r="160" spans="2:13" x14ac:dyDescent="0.25">
      <c r="B160" s="38" t="str">
        <f>IF(OR(SOL·LICITUD!$H$146="",COUNTIF(SOL·LICITUD!$H$5:$H$504,SOL·LICITUD!$H$146)&lt;&gt;COUNTIF(SOL·LICITUD!$H$5:'SOL·LICITUD'!$H$146,SOL·LICITUD!$H$146)),"",SOL·LICITUD!$H$146)</f>
        <v/>
      </c>
      <c r="C160" s="38" t="str">
        <f>IF($B160="","",INDEX(SOL·LICITUD!$G$5:$G$504,MATCH($B160,SOL·LICITUD!$H$5:$H$504,0)))</f>
        <v/>
      </c>
      <c r="D160" s="38" t="str">
        <f>IF($B160="","",COUNTIF(SOL·LICITUD!$H$5:$H$504,$B160))</f>
        <v/>
      </c>
      <c r="E160" s="39" t="str">
        <f>IF($B160="","",SUMIF(SOL·LICITUD!$H$5:$H$504,$B160,SOL·LICITUD!$P$5:$P$504))</f>
        <v/>
      </c>
      <c r="F160" s="40" t="str">
        <f>IF($B160="","",COUNTIFS(SOL·LICITUD!$H$5:$H$504,$B160,SOL·LICITUD!$U$5:$U$504,"B1"))</f>
        <v/>
      </c>
      <c r="G160" s="41" t="str">
        <f>IF($B160="","",SUMIFS(SOL·LICITUD!$P$5:$P$504,SOL·LICITUD!$H$5:$H$504,$B160,SOL·LICITUD!$U$5:$U$504,"B1"))</f>
        <v/>
      </c>
      <c r="H160" s="42" t="str">
        <f>IF($B160="","",COUNTIFS(SOL·LICITUD!$H$5:$H$504,$B160,SOL·LICITUD!$U$5:$U$504,"B2"))</f>
        <v/>
      </c>
      <c r="I160" s="43" t="str">
        <f>IF($B160="","",SUMIFS(SOL·LICITUD!$P$5:$P$504,SOL·LICITUD!$H$5:$H$504,$B160,SOL·LICITUD!$U$5:$U$504,"B2"))</f>
        <v/>
      </c>
      <c r="J160" s="44" t="str">
        <f>IF($B160="","",COUNTIFS(SOL·LICITUD!$H$5:$H$504,$B160,SOL·LICITUD!$U$5:$U$504,"Mitjà"))</f>
        <v/>
      </c>
      <c r="K160" s="45" t="str">
        <f>IF($B160="","",SUMIFS(SOL·LICITUD!$P$5:$P$504,SOL·LICITUD!$H$5:$H$504,$B160,SOL·LICITUD!$U$5:$U$504,"Mitjà"))</f>
        <v/>
      </c>
      <c r="L160" s="46" t="str">
        <f>IF($B160="","",COUNTIFS(SOL·LICITUD!$H$5:$H$504,$B160,SOL·LICITUD!$U$5:$U$504,"Alt"))</f>
        <v/>
      </c>
      <c r="M160" s="47" t="str">
        <f>IF($B160="","",SUMIFS(SOL·LICITUD!$P$5:$P$504,SOL·LICITUD!$H$5:$H$504,$B160,SOL·LICITUD!$U$5:$U$504,"Alt"))</f>
        <v/>
      </c>
    </row>
    <row r="161" spans="2:13" x14ac:dyDescent="0.25">
      <c r="B161" s="38" t="str">
        <f>IF(OR(SOL·LICITUD!$H$147="",COUNTIF(SOL·LICITUD!$H$5:$H$504,SOL·LICITUD!$H$147)&lt;&gt;COUNTIF(SOL·LICITUD!$H$5:'SOL·LICITUD'!$H$147,SOL·LICITUD!$H$147)),"",SOL·LICITUD!$H$147)</f>
        <v/>
      </c>
      <c r="C161" s="38" t="str">
        <f>IF($B161="","",INDEX(SOL·LICITUD!$G$5:$G$504,MATCH($B161,SOL·LICITUD!$H$5:$H$504,0)))</f>
        <v/>
      </c>
      <c r="D161" s="38" t="str">
        <f>IF($B161="","",COUNTIF(SOL·LICITUD!$H$5:$H$504,$B161))</f>
        <v/>
      </c>
      <c r="E161" s="39" t="str">
        <f>IF($B161="","",SUMIF(SOL·LICITUD!$H$5:$H$504,$B161,SOL·LICITUD!$P$5:$P$504))</f>
        <v/>
      </c>
      <c r="F161" s="40" t="str">
        <f>IF($B161="","",COUNTIFS(SOL·LICITUD!$H$5:$H$504,$B161,SOL·LICITUD!$U$5:$U$504,"B1"))</f>
        <v/>
      </c>
      <c r="G161" s="41" t="str">
        <f>IF($B161="","",SUMIFS(SOL·LICITUD!$P$5:$P$504,SOL·LICITUD!$H$5:$H$504,$B161,SOL·LICITUD!$U$5:$U$504,"B1"))</f>
        <v/>
      </c>
      <c r="H161" s="42" t="str">
        <f>IF($B161="","",COUNTIFS(SOL·LICITUD!$H$5:$H$504,$B161,SOL·LICITUD!$U$5:$U$504,"B2"))</f>
        <v/>
      </c>
      <c r="I161" s="43" t="str">
        <f>IF($B161="","",SUMIFS(SOL·LICITUD!$P$5:$P$504,SOL·LICITUD!$H$5:$H$504,$B161,SOL·LICITUD!$U$5:$U$504,"B2"))</f>
        <v/>
      </c>
      <c r="J161" s="44" t="str">
        <f>IF($B161="","",COUNTIFS(SOL·LICITUD!$H$5:$H$504,$B161,SOL·LICITUD!$U$5:$U$504,"Mitjà"))</f>
        <v/>
      </c>
      <c r="K161" s="45" t="str">
        <f>IF($B161="","",SUMIFS(SOL·LICITUD!$P$5:$P$504,SOL·LICITUD!$H$5:$H$504,$B161,SOL·LICITUD!$U$5:$U$504,"Mitjà"))</f>
        <v/>
      </c>
      <c r="L161" s="46" t="str">
        <f>IF($B161="","",COUNTIFS(SOL·LICITUD!$H$5:$H$504,$B161,SOL·LICITUD!$U$5:$U$504,"Alt"))</f>
        <v/>
      </c>
      <c r="M161" s="47" t="str">
        <f>IF($B161="","",SUMIFS(SOL·LICITUD!$P$5:$P$504,SOL·LICITUD!$H$5:$H$504,$B161,SOL·LICITUD!$U$5:$U$504,"Alt"))</f>
        <v/>
      </c>
    </row>
    <row r="162" spans="2:13" x14ac:dyDescent="0.25">
      <c r="B162" s="38" t="str">
        <f>IF(OR(SOL·LICITUD!$H$148="",COUNTIF(SOL·LICITUD!$H$5:$H$504,SOL·LICITUD!$H$148)&lt;&gt;COUNTIF(SOL·LICITUD!$H$5:'SOL·LICITUD'!$H$148,SOL·LICITUD!$H$148)),"",SOL·LICITUD!$H$148)</f>
        <v/>
      </c>
      <c r="C162" s="38" t="str">
        <f>IF($B162="","",INDEX(SOL·LICITUD!$G$5:$G$504,MATCH($B162,SOL·LICITUD!$H$5:$H$504,0)))</f>
        <v/>
      </c>
      <c r="D162" s="38" t="str">
        <f>IF($B162="","",COUNTIF(SOL·LICITUD!$H$5:$H$504,$B162))</f>
        <v/>
      </c>
      <c r="E162" s="39" t="str">
        <f>IF($B162="","",SUMIF(SOL·LICITUD!$H$5:$H$504,$B162,SOL·LICITUD!$P$5:$P$504))</f>
        <v/>
      </c>
      <c r="F162" s="40" t="str">
        <f>IF($B162="","",COUNTIFS(SOL·LICITUD!$H$5:$H$504,$B162,SOL·LICITUD!$U$5:$U$504,"B1"))</f>
        <v/>
      </c>
      <c r="G162" s="41" t="str">
        <f>IF($B162="","",SUMIFS(SOL·LICITUD!$P$5:$P$504,SOL·LICITUD!$H$5:$H$504,$B162,SOL·LICITUD!$U$5:$U$504,"B1"))</f>
        <v/>
      </c>
      <c r="H162" s="42" t="str">
        <f>IF($B162="","",COUNTIFS(SOL·LICITUD!$H$5:$H$504,$B162,SOL·LICITUD!$U$5:$U$504,"B2"))</f>
        <v/>
      </c>
      <c r="I162" s="43" t="str">
        <f>IF($B162="","",SUMIFS(SOL·LICITUD!$P$5:$P$504,SOL·LICITUD!$H$5:$H$504,$B162,SOL·LICITUD!$U$5:$U$504,"B2"))</f>
        <v/>
      </c>
      <c r="J162" s="44" t="str">
        <f>IF($B162="","",COUNTIFS(SOL·LICITUD!$H$5:$H$504,$B162,SOL·LICITUD!$U$5:$U$504,"Mitjà"))</f>
        <v/>
      </c>
      <c r="K162" s="45" t="str">
        <f>IF($B162="","",SUMIFS(SOL·LICITUD!$P$5:$P$504,SOL·LICITUD!$H$5:$H$504,$B162,SOL·LICITUD!$U$5:$U$504,"Mitjà"))</f>
        <v/>
      </c>
      <c r="L162" s="46" t="str">
        <f>IF($B162="","",COUNTIFS(SOL·LICITUD!$H$5:$H$504,$B162,SOL·LICITUD!$U$5:$U$504,"Alt"))</f>
        <v/>
      </c>
      <c r="M162" s="47" t="str">
        <f>IF($B162="","",SUMIFS(SOL·LICITUD!$P$5:$P$504,SOL·LICITUD!$H$5:$H$504,$B162,SOL·LICITUD!$U$5:$U$504,"Alt"))</f>
        <v/>
      </c>
    </row>
    <row r="163" spans="2:13" x14ac:dyDescent="0.25">
      <c r="B163" s="38" t="str">
        <f>IF(OR(SOL·LICITUD!$H$149="",COUNTIF(SOL·LICITUD!$H$5:$H$504,SOL·LICITUD!$H$149)&lt;&gt;COUNTIF(SOL·LICITUD!$H$5:'SOL·LICITUD'!$H$149,SOL·LICITUD!$H$149)),"",SOL·LICITUD!$H$149)</f>
        <v/>
      </c>
      <c r="C163" s="38" t="str">
        <f>IF($B163="","",INDEX(SOL·LICITUD!$G$5:$G$504,MATCH($B163,SOL·LICITUD!$H$5:$H$504,0)))</f>
        <v/>
      </c>
      <c r="D163" s="38" t="str">
        <f>IF($B163="","",COUNTIF(SOL·LICITUD!$H$5:$H$504,$B163))</f>
        <v/>
      </c>
      <c r="E163" s="39" t="str">
        <f>IF($B163="","",SUMIF(SOL·LICITUD!$H$5:$H$504,$B163,SOL·LICITUD!$P$5:$P$504))</f>
        <v/>
      </c>
      <c r="F163" s="40" t="str">
        <f>IF($B163="","",COUNTIFS(SOL·LICITUD!$H$5:$H$504,$B163,SOL·LICITUD!$U$5:$U$504,"B1"))</f>
        <v/>
      </c>
      <c r="G163" s="41" t="str">
        <f>IF($B163="","",SUMIFS(SOL·LICITUD!$P$5:$P$504,SOL·LICITUD!$H$5:$H$504,$B163,SOL·LICITUD!$U$5:$U$504,"B1"))</f>
        <v/>
      </c>
      <c r="H163" s="42" t="str">
        <f>IF($B163="","",COUNTIFS(SOL·LICITUD!$H$5:$H$504,$B163,SOL·LICITUD!$U$5:$U$504,"B2"))</f>
        <v/>
      </c>
      <c r="I163" s="43" t="str">
        <f>IF($B163="","",SUMIFS(SOL·LICITUD!$P$5:$P$504,SOL·LICITUD!$H$5:$H$504,$B163,SOL·LICITUD!$U$5:$U$504,"B2"))</f>
        <v/>
      </c>
      <c r="J163" s="44" t="str">
        <f>IF($B163="","",COUNTIFS(SOL·LICITUD!$H$5:$H$504,$B163,SOL·LICITUD!$U$5:$U$504,"Mitjà"))</f>
        <v/>
      </c>
      <c r="K163" s="45" t="str">
        <f>IF($B163="","",SUMIFS(SOL·LICITUD!$P$5:$P$504,SOL·LICITUD!$H$5:$H$504,$B163,SOL·LICITUD!$U$5:$U$504,"Mitjà"))</f>
        <v/>
      </c>
      <c r="L163" s="46" t="str">
        <f>IF($B163="","",COUNTIFS(SOL·LICITUD!$H$5:$H$504,$B163,SOL·LICITUD!$U$5:$U$504,"Alt"))</f>
        <v/>
      </c>
      <c r="M163" s="47" t="str">
        <f>IF($B163="","",SUMIFS(SOL·LICITUD!$P$5:$P$504,SOL·LICITUD!$H$5:$H$504,$B163,SOL·LICITUD!$U$5:$U$504,"Alt"))</f>
        <v/>
      </c>
    </row>
    <row r="164" spans="2:13" x14ac:dyDescent="0.25">
      <c r="B164" s="38" t="str">
        <f>IF(OR(SOL·LICITUD!$H$150="",COUNTIF(SOL·LICITUD!$H$5:$H$504,SOL·LICITUD!$H$150)&lt;&gt;COUNTIF(SOL·LICITUD!$H$5:'SOL·LICITUD'!$H$150,SOL·LICITUD!$H$150)),"",SOL·LICITUD!$H$150)</f>
        <v/>
      </c>
      <c r="C164" s="38" t="str">
        <f>IF($B164="","",INDEX(SOL·LICITUD!$G$5:$G$504,MATCH($B164,SOL·LICITUD!$H$5:$H$504,0)))</f>
        <v/>
      </c>
      <c r="D164" s="38" t="str">
        <f>IF($B164="","",COUNTIF(SOL·LICITUD!$H$5:$H$504,$B164))</f>
        <v/>
      </c>
      <c r="E164" s="39" t="str">
        <f>IF($B164="","",SUMIF(SOL·LICITUD!$H$5:$H$504,$B164,SOL·LICITUD!$P$5:$P$504))</f>
        <v/>
      </c>
      <c r="F164" s="40" t="str">
        <f>IF($B164="","",COUNTIFS(SOL·LICITUD!$H$5:$H$504,$B164,SOL·LICITUD!$U$5:$U$504,"B1"))</f>
        <v/>
      </c>
      <c r="G164" s="41" t="str">
        <f>IF($B164="","",SUMIFS(SOL·LICITUD!$P$5:$P$504,SOL·LICITUD!$H$5:$H$504,$B164,SOL·LICITUD!$U$5:$U$504,"B1"))</f>
        <v/>
      </c>
      <c r="H164" s="42" t="str">
        <f>IF($B164="","",COUNTIFS(SOL·LICITUD!$H$5:$H$504,$B164,SOL·LICITUD!$U$5:$U$504,"B2"))</f>
        <v/>
      </c>
      <c r="I164" s="43" t="str">
        <f>IF($B164="","",SUMIFS(SOL·LICITUD!$P$5:$P$504,SOL·LICITUD!$H$5:$H$504,$B164,SOL·LICITUD!$U$5:$U$504,"B2"))</f>
        <v/>
      </c>
      <c r="J164" s="44" t="str">
        <f>IF($B164="","",COUNTIFS(SOL·LICITUD!$H$5:$H$504,$B164,SOL·LICITUD!$U$5:$U$504,"Mitjà"))</f>
        <v/>
      </c>
      <c r="K164" s="45" t="str">
        <f>IF($B164="","",SUMIFS(SOL·LICITUD!$P$5:$P$504,SOL·LICITUD!$H$5:$H$504,$B164,SOL·LICITUD!$U$5:$U$504,"Mitjà"))</f>
        <v/>
      </c>
      <c r="L164" s="46" t="str">
        <f>IF($B164="","",COUNTIFS(SOL·LICITUD!$H$5:$H$504,$B164,SOL·LICITUD!$U$5:$U$504,"Alt"))</f>
        <v/>
      </c>
      <c r="M164" s="47" t="str">
        <f>IF($B164="","",SUMIFS(SOL·LICITUD!$P$5:$P$504,SOL·LICITUD!$H$5:$H$504,$B164,SOL·LICITUD!$U$5:$U$504,"Alt"))</f>
        <v/>
      </c>
    </row>
    <row r="165" spans="2:13" x14ac:dyDescent="0.25">
      <c r="B165" s="38" t="str">
        <f>IF(OR(SOL·LICITUD!$H$151="",COUNTIF(SOL·LICITUD!$H$5:$H$504,SOL·LICITUD!$H$151)&lt;&gt;COUNTIF(SOL·LICITUD!$H$5:'SOL·LICITUD'!$H$151,SOL·LICITUD!$H$151)),"",SOL·LICITUD!$H$151)</f>
        <v/>
      </c>
      <c r="C165" s="38" t="str">
        <f>IF($B165="","",INDEX(SOL·LICITUD!$G$5:$G$504,MATCH($B165,SOL·LICITUD!$H$5:$H$504,0)))</f>
        <v/>
      </c>
      <c r="D165" s="38" t="str">
        <f>IF($B165="","",COUNTIF(SOL·LICITUD!$H$5:$H$504,$B165))</f>
        <v/>
      </c>
      <c r="E165" s="39" t="str">
        <f>IF($B165="","",SUMIF(SOL·LICITUD!$H$5:$H$504,$B165,SOL·LICITUD!$P$5:$P$504))</f>
        <v/>
      </c>
      <c r="F165" s="40" t="str">
        <f>IF($B165="","",COUNTIFS(SOL·LICITUD!$H$5:$H$504,$B165,SOL·LICITUD!$U$5:$U$504,"B1"))</f>
        <v/>
      </c>
      <c r="G165" s="41" t="str">
        <f>IF($B165="","",SUMIFS(SOL·LICITUD!$P$5:$P$504,SOL·LICITUD!$H$5:$H$504,$B165,SOL·LICITUD!$U$5:$U$504,"B1"))</f>
        <v/>
      </c>
      <c r="H165" s="42" t="str">
        <f>IF($B165="","",COUNTIFS(SOL·LICITUD!$H$5:$H$504,$B165,SOL·LICITUD!$U$5:$U$504,"B2"))</f>
        <v/>
      </c>
      <c r="I165" s="43" t="str">
        <f>IF($B165="","",SUMIFS(SOL·LICITUD!$P$5:$P$504,SOL·LICITUD!$H$5:$H$504,$B165,SOL·LICITUD!$U$5:$U$504,"B2"))</f>
        <v/>
      </c>
      <c r="J165" s="44" t="str">
        <f>IF($B165="","",COUNTIFS(SOL·LICITUD!$H$5:$H$504,$B165,SOL·LICITUD!$U$5:$U$504,"Mitjà"))</f>
        <v/>
      </c>
      <c r="K165" s="45" t="str">
        <f>IF($B165="","",SUMIFS(SOL·LICITUD!$P$5:$P$504,SOL·LICITUD!$H$5:$H$504,$B165,SOL·LICITUD!$U$5:$U$504,"Mitjà"))</f>
        <v/>
      </c>
      <c r="L165" s="46" t="str">
        <f>IF($B165="","",COUNTIFS(SOL·LICITUD!$H$5:$H$504,$B165,SOL·LICITUD!$U$5:$U$504,"Alt"))</f>
        <v/>
      </c>
      <c r="M165" s="47" t="str">
        <f>IF($B165="","",SUMIFS(SOL·LICITUD!$P$5:$P$504,SOL·LICITUD!$H$5:$H$504,$B165,SOL·LICITUD!$U$5:$U$504,"Alt"))</f>
        <v/>
      </c>
    </row>
    <row r="166" spans="2:13" x14ac:dyDescent="0.25">
      <c r="B166" s="38" t="str">
        <f>IF(OR(SOL·LICITUD!$H$152="",COUNTIF(SOL·LICITUD!$H$5:$H$504,SOL·LICITUD!$H$152)&lt;&gt;COUNTIF(SOL·LICITUD!$H$5:'SOL·LICITUD'!$H$152,SOL·LICITUD!$H$152)),"",SOL·LICITUD!$H$152)</f>
        <v/>
      </c>
      <c r="C166" s="38" t="str">
        <f>IF($B166="","",INDEX(SOL·LICITUD!$G$5:$G$504,MATCH($B166,SOL·LICITUD!$H$5:$H$504,0)))</f>
        <v/>
      </c>
      <c r="D166" s="38" t="str">
        <f>IF($B166="","",COUNTIF(SOL·LICITUD!$H$5:$H$504,$B166))</f>
        <v/>
      </c>
      <c r="E166" s="39" t="str">
        <f>IF($B166="","",SUMIF(SOL·LICITUD!$H$5:$H$504,$B166,SOL·LICITUD!$P$5:$P$504))</f>
        <v/>
      </c>
      <c r="F166" s="40" t="str">
        <f>IF($B166="","",COUNTIFS(SOL·LICITUD!$H$5:$H$504,$B166,SOL·LICITUD!$U$5:$U$504,"B1"))</f>
        <v/>
      </c>
      <c r="G166" s="41" t="str">
        <f>IF($B166="","",SUMIFS(SOL·LICITUD!$P$5:$P$504,SOL·LICITUD!$H$5:$H$504,$B166,SOL·LICITUD!$U$5:$U$504,"B1"))</f>
        <v/>
      </c>
      <c r="H166" s="42" t="str">
        <f>IF($B166="","",COUNTIFS(SOL·LICITUD!$H$5:$H$504,$B166,SOL·LICITUD!$U$5:$U$504,"B2"))</f>
        <v/>
      </c>
      <c r="I166" s="43" t="str">
        <f>IF($B166="","",SUMIFS(SOL·LICITUD!$P$5:$P$504,SOL·LICITUD!$H$5:$H$504,$B166,SOL·LICITUD!$U$5:$U$504,"B2"))</f>
        <v/>
      </c>
      <c r="J166" s="44" t="str">
        <f>IF($B166="","",COUNTIFS(SOL·LICITUD!$H$5:$H$504,$B166,SOL·LICITUD!$U$5:$U$504,"Mitjà"))</f>
        <v/>
      </c>
      <c r="K166" s="45" t="str">
        <f>IF($B166="","",SUMIFS(SOL·LICITUD!$P$5:$P$504,SOL·LICITUD!$H$5:$H$504,$B166,SOL·LICITUD!$U$5:$U$504,"Mitjà"))</f>
        <v/>
      </c>
      <c r="L166" s="46" t="str">
        <f>IF($B166="","",COUNTIFS(SOL·LICITUD!$H$5:$H$504,$B166,SOL·LICITUD!$U$5:$U$504,"Alt"))</f>
        <v/>
      </c>
      <c r="M166" s="47" t="str">
        <f>IF($B166="","",SUMIFS(SOL·LICITUD!$P$5:$P$504,SOL·LICITUD!$H$5:$H$504,$B166,SOL·LICITUD!$U$5:$U$504,"Alt"))</f>
        <v/>
      </c>
    </row>
    <row r="167" spans="2:13" x14ac:dyDescent="0.25">
      <c r="B167" s="38" t="str">
        <f>IF(OR(SOL·LICITUD!$H$153="",COUNTIF(SOL·LICITUD!$H$5:$H$504,SOL·LICITUD!$H$153)&lt;&gt;COUNTIF(SOL·LICITUD!$H$5:'SOL·LICITUD'!$H$153,SOL·LICITUD!$H$153)),"",SOL·LICITUD!$H$153)</f>
        <v/>
      </c>
      <c r="C167" s="38" t="str">
        <f>IF($B167="","",INDEX(SOL·LICITUD!$G$5:$G$504,MATCH($B167,SOL·LICITUD!$H$5:$H$504,0)))</f>
        <v/>
      </c>
      <c r="D167" s="38" t="str">
        <f>IF($B167="","",COUNTIF(SOL·LICITUD!$H$5:$H$504,$B167))</f>
        <v/>
      </c>
      <c r="E167" s="39" t="str">
        <f>IF($B167="","",SUMIF(SOL·LICITUD!$H$5:$H$504,$B167,SOL·LICITUD!$P$5:$P$504))</f>
        <v/>
      </c>
      <c r="F167" s="40" t="str">
        <f>IF($B167="","",COUNTIFS(SOL·LICITUD!$H$5:$H$504,$B167,SOL·LICITUD!$U$5:$U$504,"B1"))</f>
        <v/>
      </c>
      <c r="G167" s="41" t="str">
        <f>IF($B167="","",SUMIFS(SOL·LICITUD!$P$5:$P$504,SOL·LICITUD!$H$5:$H$504,$B167,SOL·LICITUD!$U$5:$U$504,"B1"))</f>
        <v/>
      </c>
      <c r="H167" s="42" t="str">
        <f>IF($B167="","",COUNTIFS(SOL·LICITUD!$H$5:$H$504,$B167,SOL·LICITUD!$U$5:$U$504,"B2"))</f>
        <v/>
      </c>
      <c r="I167" s="43" t="str">
        <f>IF($B167="","",SUMIFS(SOL·LICITUD!$P$5:$P$504,SOL·LICITUD!$H$5:$H$504,$B167,SOL·LICITUD!$U$5:$U$504,"B2"))</f>
        <v/>
      </c>
      <c r="J167" s="44" t="str">
        <f>IF($B167="","",COUNTIFS(SOL·LICITUD!$H$5:$H$504,$B167,SOL·LICITUD!$U$5:$U$504,"Mitjà"))</f>
        <v/>
      </c>
      <c r="K167" s="45" t="str">
        <f>IF($B167="","",SUMIFS(SOL·LICITUD!$P$5:$P$504,SOL·LICITUD!$H$5:$H$504,$B167,SOL·LICITUD!$U$5:$U$504,"Mitjà"))</f>
        <v/>
      </c>
      <c r="L167" s="46" t="str">
        <f>IF($B167="","",COUNTIFS(SOL·LICITUD!$H$5:$H$504,$B167,SOL·LICITUD!$U$5:$U$504,"Alt"))</f>
        <v/>
      </c>
      <c r="M167" s="47" t="str">
        <f>IF($B167="","",SUMIFS(SOL·LICITUD!$P$5:$P$504,SOL·LICITUD!$H$5:$H$504,$B167,SOL·LICITUD!$U$5:$U$504,"Alt"))</f>
        <v/>
      </c>
    </row>
    <row r="168" spans="2:13" x14ac:dyDescent="0.25">
      <c r="B168" s="38" t="str">
        <f>IF(OR(SOL·LICITUD!$H$154="",COUNTIF(SOL·LICITUD!$H$5:$H$504,SOL·LICITUD!$H$154)&lt;&gt;COUNTIF(SOL·LICITUD!$H$5:'SOL·LICITUD'!$H$154,SOL·LICITUD!$H$154)),"",SOL·LICITUD!$H$154)</f>
        <v/>
      </c>
      <c r="C168" s="38" t="str">
        <f>IF($B168="","",INDEX(SOL·LICITUD!$G$5:$G$504,MATCH($B168,SOL·LICITUD!$H$5:$H$504,0)))</f>
        <v/>
      </c>
      <c r="D168" s="38" t="str">
        <f>IF($B168="","",COUNTIF(SOL·LICITUD!$H$5:$H$504,$B168))</f>
        <v/>
      </c>
      <c r="E168" s="39" t="str">
        <f>IF($B168="","",SUMIF(SOL·LICITUD!$H$5:$H$504,$B168,SOL·LICITUD!$P$5:$P$504))</f>
        <v/>
      </c>
      <c r="F168" s="40" t="str">
        <f>IF($B168="","",COUNTIFS(SOL·LICITUD!$H$5:$H$504,$B168,SOL·LICITUD!$U$5:$U$504,"B1"))</f>
        <v/>
      </c>
      <c r="G168" s="41" t="str">
        <f>IF($B168="","",SUMIFS(SOL·LICITUD!$P$5:$P$504,SOL·LICITUD!$H$5:$H$504,$B168,SOL·LICITUD!$U$5:$U$504,"B1"))</f>
        <v/>
      </c>
      <c r="H168" s="42" t="str">
        <f>IF($B168="","",COUNTIFS(SOL·LICITUD!$H$5:$H$504,$B168,SOL·LICITUD!$U$5:$U$504,"B2"))</f>
        <v/>
      </c>
      <c r="I168" s="43" t="str">
        <f>IF($B168="","",SUMIFS(SOL·LICITUD!$P$5:$P$504,SOL·LICITUD!$H$5:$H$504,$B168,SOL·LICITUD!$U$5:$U$504,"B2"))</f>
        <v/>
      </c>
      <c r="J168" s="44" t="str">
        <f>IF($B168="","",COUNTIFS(SOL·LICITUD!$H$5:$H$504,$B168,SOL·LICITUD!$U$5:$U$504,"Mitjà"))</f>
        <v/>
      </c>
      <c r="K168" s="45" t="str">
        <f>IF($B168="","",SUMIFS(SOL·LICITUD!$P$5:$P$504,SOL·LICITUD!$H$5:$H$504,$B168,SOL·LICITUD!$U$5:$U$504,"Mitjà"))</f>
        <v/>
      </c>
      <c r="L168" s="46" t="str">
        <f>IF($B168="","",COUNTIFS(SOL·LICITUD!$H$5:$H$504,$B168,SOL·LICITUD!$U$5:$U$504,"Alt"))</f>
        <v/>
      </c>
      <c r="M168" s="47" t="str">
        <f>IF($B168="","",SUMIFS(SOL·LICITUD!$P$5:$P$504,SOL·LICITUD!$H$5:$H$504,$B168,SOL·LICITUD!$U$5:$U$504,"Alt"))</f>
        <v/>
      </c>
    </row>
    <row r="169" spans="2:13" x14ac:dyDescent="0.25">
      <c r="B169" s="38" t="str">
        <f>IF(OR(SOL·LICITUD!$H$155="",COUNTIF(SOL·LICITUD!$H$5:$H$504,SOL·LICITUD!$H$155)&lt;&gt;COUNTIF(SOL·LICITUD!$H$5:'SOL·LICITUD'!$H$155,SOL·LICITUD!$H$155)),"",SOL·LICITUD!$H$155)</f>
        <v/>
      </c>
      <c r="C169" s="38" t="str">
        <f>IF($B169="","",INDEX(SOL·LICITUD!$G$5:$G$504,MATCH($B169,SOL·LICITUD!$H$5:$H$504,0)))</f>
        <v/>
      </c>
      <c r="D169" s="38" t="str">
        <f>IF($B169="","",COUNTIF(SOL·LICITUD!$H$5:$H$504,$B169))</f>
        <v/>
      </c>
      <c r="E169" s="39" t="str">
        <f>IF($B169="","",SUMIF(SOL·LICITUD!$H$5:$H$504,$B169,SOL·LICITUD!$P$5:$P$504))</f>
        <v/>
      </c>
      <c r="F169" s="40" t="str">
        <f>IF($B169="","",COUNTIFS(SOL·LICITUD!$H$5:$H$504,$B169,SOL·LICITUD!$U$5:$U$504,"B1"))</f>
        <v/>
      </c>
      <c r="G169" s="41" t="str">
        <f>IF($B169="","",SUMIFS(SOL·LICITUD!$P$5:$P$504,SOL·LICITUD!$H$5:$H$504,$B169,SOL·LICITUD!$U$5:$U$504,"B1"))</f>
        <v/>
      </c>
      <c r="H169" s="42" t="str">
        <f>IF($B169="","",COUNTIFS(SOL·LICITUD!$H$5:$H$504,$B169,SOL·LICITUD!$U$5:$U$504,"B2"))</f>
        <v/>
      </c>
      <c r="I169" s="43" t="str">
        <f>IF($B169="","",SUMIFS(SOL·LICITUD!$P$5:$P$504,SOL·LICITUD!$H$5:$H$504,$B169,SOL·LICITUD!$U$5:$U$504,"B2"))</f>
        <v/>
      </c>
      <c r="J169" s="44" t="str">
        <f>IF($B169="","",COUNTIFS(SOL·LICITUD!$H$5:$H$504,$B169,SOL·LICITUD!$U$5:$U$504,"Mitjà"))</f>
        <v/>
      </c>
      <c r="K169" s="45" t="str">
        <f>IF($B169="","",SUMIFS(SOL·LICITUD!$P$5:$P$504,SOL·LICITUD!$H$5:$H$504,$B169,SOL·LICITUD!$U$5:$U$504,"Mitjà"))</f>
        <v/>
      </c>
      <c r="L169" s="46" t="str">
        <f>IF($B169="","",COUNTIFS(SOL·LICITUD!$H$5:$H$504,$B169,SOL·LICITUD!$U$5:$U$504,"Alt"))</f>
        <v/>
      </c>
      <c r="M169" s="47" t="str">
        <f>IF($B169="","",SUMIFS(SOL·LICITUD!$P$5:$P$504,SOL·LICITUD!$H$5:$H$504,$B169,SOL·LICITUD!$U$5:$U$504,"Alt"))</f>
        <v/>
      </c>
    </row>
    <row r="170" spans="2:13" x14ac:dyDescent="0.25">
      <c r="B170" s="38" t="str">
        <f>IF(OR(SOL·LICITUD!$H$156="",COUNTIF(SOL·LICITUD!$H$5:$H$504,SOL·LICITUD!$H$156)&lt;&gt;COUNTIF(SOL·LICITUD!$H$5:'SOL·LICITUD'!$H$156,SOL·LICITUD!$H$156)),"",SOL·LICITUD!$H$156)</f>
        <v/>
      </c>
      <c r="C170" s="38" t="str">
        <f>IF($B170="","",INDEX(SOL·LICITUD!$G$5:$G$504,MATCH($B170,SOL·LICITUD!$H$5:$H$504,0)))</f>
        <v/>
      </c>
      <c r="D170" s="38" t="str">
        <f>IF($B170="","",COUNTIF(SOL·LICITUD!$H$5:$H$504,$B170))</f>
        <v/>
      </c>
      <c r="E170" s="39" t="str">
        <f>IF($B170="","",SUMIF(SOL·LICITUD!$H$5:$H$504,$B170,SOL·LICITUD!$P$5:$P$504))</f>
        <v/>
      </c>
      <c r="F170" s="40" t="str">
        <f>IF($B170="","",COUNTIFS(SOL·LICITUD!$H$5:$H$504,$B170,SOL·LICITUD!$U$5:$U$504,"B1"))</f>
        <v/>
      </c>
      <c r="G170" s="41" t="str">
        <f>IF($B170="","",SUMIFS(SOL·LICITUD!$P$5:$P$504,SOL·LICITUD!$H$5:$H$504,$B170,SOL·LICITUD!$U$5:$U$504,"B1"))</f>
        <v/>
      </c>
      <c r="H170" s="42" t="str">
        <f>IF($B170="","",COUNTIFS(SOL·LICITUD!$H$5:$H$504,$B170,SOL·LICITUD!$U$5:$U$504,"B2"))</f>
        <v/>
      </c>
      <c r="I170" s="43" t="str">
        <f>IF($B170="","",SUMIFS(SOL·LICITUD!$P$5:$P$504,SOL·LICITUD!$H$5:$H$504,$B170,SOL·LICITUD!$U$5:$U$504,"B2"))</f>
        <v/>
      </c>
      <c r="J170" s="44" t="str">
        <f>IF($B170="","",COUNTIFS(SOL·LICITUD!$H$5:$H$504,$B170,SOL·LICITUD!$U$5:$U$504,"Mitjà"))</f>
        <v/>
      </c>
      <c r="K170" s="45" t="str">
        <f>IF($B170="","",SUMIFS(SOL·LICITUD!$P$5:$P$504,SOL·LICITUD!$H$5:$H$504,$B170,SOL·LICITUD!$U$5:$U$504,"Mitjà"))</f>
        <v/>
      </c>
      <c r="L170" s="46" t="str">
        <f>IF($B170="","",COUNTIFS(SOL·LICITUD!$H$5:$H$504,$B170,SOL·LICITUD!$U$5:$U$504,"Alt"))</f>
        <v/>
      </c>
      <c r="M170" s="47" t="str">
        <f>IF($B170="","",SUMIFS(SOL·LICITUD!$P$5:$P$504,SOL·LICITUD!$H$5:$H$504,$B170,SOL·LICITUD!$U$5:$U$504,"Alt"))</f>
        <v/>
      </c>
    </row>
    <row r="171" spans="2:13" x14ac:dyDescent="0.25">
      <c r="B171" s="38" t="str">
        <f>IF(OR(SOL·LICITUD!$H$157="",COUNTIF(SOL·LICITUD!$H$5:$H$504,SOL·LICITUD!$H$157)&lt;&gt;COUNTIF(SOL·LICITUD!$H$5:'SOL·LICITUD'!$H$157,SOL·LICITUD!$H$157)),"",SOL·LICITUD!$H$157)</f>
        <v/>
      </c>
      <c r="C171" s="38" t="str">
        <f>IF($B171="","",INDEX(SOL·LICITUD!$G$5:$G$504,MATCH($B171,SOL·LICITUD!$H$5:$H$504,0)))</f>
        <v/>
      </c>
      <c r="D171" s="38" t="str">
        <f>IF($B171="","",COUNTIF(SOL·LICITUD!$H$5:$H$504,$B171))</f>
        <v/>
      </c>
      <c r="E171" s="39" t="str">
        <f>IF($B171="","",SUMIF(SOL·LICITUD!$H$5:$H$504,$B171,SOL·LICITUD!$P$5:$P$504))</f>
        <v/>
      </c>
      <c r="F171" s="40" t="str">
        <f>IF($B171="","",COUNTIFS(SOL·LICITUD!$H$5:$H$504,$B171,SOL·LICITUD!$U$5:$U$504,"B1"))</f>
        <v/>
      </c>
      <c r="G171" s="41" t="str">
        <f>IF($B171="","",SUMIFS(SOL·LICITUD!$P$5:$P$504,SOL·LICITUD!$H$5:$H$504,$B171,SOL·LICITUD!$U$5:$U$504,"B1"))</f>
        <v/>
      </c>
      <c r="H171" s="42" t="str">
        <f>IF($B171="","",COUNTIFS(SOL·LICITUD!$H$5:$H$504,$B171,SOL·LICITUD!$U$5:$U$504,"B2"))</f>
        <v/>
      </c>
      <c r="I171" s="43" t="str">
        <f>IF($B171="","",SUMIFS(SOL·LICITUD!$P$5:$P$504,SOL·LICITUD!$H$5:$H$504,$B171,SOL·LICITUD!$U$5:$U$504,"B2"))</f>
        <v/>
      </c>
      <c r="J171" s="44" t="str">
        <f>IF($B171="","",COUNTIFS(SOL·LICITUD!$H$5:$H$504,$B171,SOL·LICITUD!$U$5:$U$504,"Mitjà"))</f>
        <v/>
      </c>
      <c r="K171" s="45" t="str">
        <f>IF($B171="","",SUMIFS(SOL·LICITUD!$P$5:$P$504,SOL·LICITUD!$H$5:$H$504,$B171,SOL·LICITUD!$U$5:$U$504,"Mitjà"))</f>
        <v/>
      </c>
      <c r="L171" s="46" t="str">
        <f>IF($B171="","",COUNTIFS(SOL·LICITUD!$H$5:$H$504,$B171,SOL·LICITUD!$U$5:$U$504,"Alt"))</f>
        <v/>
      </c>
      <c r="M171" s="47" t="str">
        <f>IF($B171="","",SUMIFS(SOL·LICITUD!$P$5:$P$504,SOL·LICITUD!$H$5:$H$504,$B171,SOL·LICITUD!$U$5:$U$504,"Alt"))</f>
        <v/>
      </c>
    </row>
    <row r="172" spans="2:13" x14ac:dyDescent="0.25">
      <c r="B172" s="38" t="str">
        <f>IF(OR(SOL·LICITUD!$H$158="",COUNTIF(SOL·LICITUD!$H$5:$H$504,SOL·LICITUD!$H$158)&lt;&gt;COUNTIF(SOL·LICITUD!$H$5:'SOL·LICITUD'!$H$158,SOL·LICITUD!$H$158)),"",SOL·LICITUD!$H$158)</f>
        <v/>
      </c>
      <c r="C172" s="38" t="str">
        <f>IF($B172="","",INDEX(SOL·LICITUD!$G$5:$G$504,MATCH($B172,SOL·LICITUD!$H$5:$H$504,0)))</f>
        <v/>
      </c>
      <c r="D172" s="38" t="str">
        <f>IF($B172="","",COUNTIF(SOL·LICITUD!$H$5:$H$504,$B172))</f>
        <v/>
      </c>
      <c r="E172" s="39" t="str">
        <f>IF($B172="","",SUMIF(SOL·LICITUD!$H$5:$H$504,$B172,SOL·LICITUD!$P$5:$P$504))</f>
        <v/>
      </c>
      <c r="F172" s="40" t="str">
        <f>IF($B172="","",COUNTIFS(SOL·LICITUD!$H$5:$H$504,$B172,SOL·LICITUD!$U$5:$U$504,"B1"))</f>
        <v/>
      </c>
      <c r="G172" s="41" t="str">
        <f>IF($B172="","",SUMIFS(SOL·LICITUD!$P$5:$P$504,SOL·LICITUD!$H$5:$H$504,$B172,SOL·LICITUD!$U$5:$U$504,"B1"))</f>
        <v/>
      </c>
      <c r="H172" s="42" t="str">
        <f>IF($B172="","",COUNTIFS(SOL·LICITUD!$H$5:$H$504,$B172,SOL·LICITUD!$U$5:$U$504,"B2"))</f>
        <v/>
      </c>
      <c r="I172" s="43" t="str">
        <f>IF($B172="","",SUMIFS(SOL·LICITUD!$P$5:$P$504,SOL·LICITUD!$H$5:$H$504,$B172,SOL·LICITUD!$U$5:$U$504,"B2"))</f>
        <v/>
      </c>
      <c r="J172" s="44" t="str">
        <f>IF($B172="","",COUNTIFS(SOL·LICITUD!$H$5:$H$504,$B172,SOL·LICITUD!$U$5:$U$504,"Mitjà"))</f>
        <v/>
      </c>
      <c r="K172" s="45" t="str">
        <f>IF($B172="","",SUMIFS(SOL·LICITUD!$P$5:$P$504,SOL·LICITUD!$H$5:$H$504,$B172,SOL·LICITUD!$U$5:$U$504,"Mitjà"))</f>
        <v/>
      </c>
      <c r="L172" s="46" t="str">
        <f>IF($B172="","",COUNTIFS(SOL·LICITUD!$H$5:$H$504,$B172,SOL·LICITUD!$U$5:$U$504,"Alt"))</f>
        <v/>
      </c>
      <c r="M172" s="47" t="str">
        <f>IF($B172="","",SUMIFS(SOL·LICITUD!$P$5:$P$504,SOL·LICITUD!$H$5:$H$504,$B172,SOL·LICITUD!$U$5:$U$504,"Alt"))</f>
        <v/>
      </c>
    </row>
    <row r="173" spans="2:13" x14ac:dyDescent="0.25">
      <c r="B173" s="38" t="str">
        <f>IF(OR(SOL·LICITUD!$H$159="",COUNTIF(SOL·LICITUD!$H$5:$H$504,SOL·LICITUD!$H$159)&lt;&gt;COUNTIF(SOL·LICITUD!$H$5:'SOL·LICITUD'!$H$159,SOL·LICITUD!$H$159)),"",SOL·LICITUD!$H$159)</f>
        <v/>
      </c>
      <c r="C173" s="38" t="str">
        <f>IF($B173="","",INDEX(SOL·LICITUD!$G$5:$G$504,MATCH($B173,SOL·LICITUD!$H$5:$H$504,0)))</f>
        <v/>
      </c>
      <c r="D173" s="38" t="str">
        <f>IF($B173="","",COUNTIF(SOL·LICITUD!$H$5:$H$504,$B173))</f>
        <v/>
      </c>
      <c r="E173" s="39" t="str">
        <f>IF($B173="","",SUMIF(SOL·LICITUD!$H$5:$H$504,$B173,SOL·LICITUD!$P$5:$P$504))</f>
        <v/>
      </c>
      <c r="F173" s="40" t="str">
        <f>IF($B173="","",COUNTIFS(SOL·LICITUD!$H$5:$H$504,$B173,SOL·LICITUD!$U$5:$U$504,"B1"))</f>
        <v/>
      </c>
      <c r="G173" s="41" t="str">
        <f>IF($B173="","",SUMIFS(SOL·LICITUD!$P$5:$P$504,SOL·LICITUD!$H$5:$H$504,$B173,SOL·LICITUD!$U$5:$U$504,"B1"))</f>
        <v/>
      </c>
      <c r="H173" s="42" t="str">
        <f>IF($B173="","",COUNTIFS(SOL·LICITUD!$H$5:$H$504,$B173,SOL·LICITUD!$U$5:$U$504,"B2"))</f>
        <v/>
      </c>
      <c r="I173" s="43" t="str">
        <f>IF($B173="","",SUMIFS(SOL·LICITUD!$P$5:$P$504,SOL·LICITUD!$H$5:$H$504,$B173,SOL·LICITUD!$U$5:$U$504,"B2"))</f>
        <v/>
      </c>
      <c r="J173" s="44" t="str">
        <f>IF($B173="","",COUNTIFS(SOL·LICITUD!$H$5:$H$504,$B173,SOL·LICITUD!$U$5:$U$504,"Mitjà"))</f>
        <v/>
      </c>
      <c r="K173" s="45" t="str">
        <f>IF($B173="","",SUMIFS(SOL·LICITUD!$P$5:$P$504,SOL·LICITUD!$H$5:$H$504,$B173,SOL·LICITUD!$U$5:$U$504,"Mitjà"))</f>
        <v/>
      </c>
      <c r="L173" s="46" t="str">
        <f>IF($B173="","",COUNTIFS(SOL·LICITUD!$H$5:$H$504,$B173,SOL·LICITUD!$U$5:$U$504,"Alt"))</f>
        <v/>
      </c>
      <c r="M173" s="47" t="str">
        <f>IF($B173="","",SUMIFS(SOL·LICITUD!$P$5:$P$504,SOL·LICITUD!$H$5:$H$504,$B173,SOL·LICITUD!$U$5:$U$504,"Alt"))</f>
        <v/>
      </c>
    </row>
    <row r="174" spans="2:13" x14ac:dyDescent="0.25">
      <c r="B174" s="38" t="str">
        <f>IF(OR(SOL·LICITUD!$H$160="",COUNTIF(SOL·LICITUD!$H$5:$H$504,SOL·LICITUD!$H$160)&lt;&gt;COUNTIF(SOL·LICITUD!$H$5:'SOL·LICITUD'!$H$160,SOL·LICITUD!$H$160)),"",SOL·LICITUD!$H$160)</f>
        <v/>
      </c>
      <c r="C174" s="38" t="str">
        <f>IF($B174="","",INDEX(SOL·LICITUD!$G$5:$G$504,MATCH($B174,SOL·LICITUD!$H$5:$H$504,0)))</f>
        <v/>
      </c>
      <c r="D174" s="38" t="str">
        <f>IF($B174="","",COUNTIF(SOL·LICITUD!$H$5:$H$504,$B174))</f>
        <v/>
      </c>
      <c r="E174" s="39" t="str">
        <f>IF($B174="","",SUMIF(SOL·LICITUD!$H$5:$H$504,$B174,SOL·LICITUD!$P$5:$P$504))</f>
        <v/>
      </c>
      <c r="F174" s="40" t="str">
        <f>IF($B174="","",COUNTIFS(SOL·LICITUD!$H$5:$H$504,$B174,SOL·LICITUD!$U$5:$U$504,"B1"))</f>
        <v/>
      </c>
      <c r="G174" s="41" t="str">
        <f>IF($B174="","",SUMIFS(SOL·LICITUD!$P$5:$P$504,SOL·LICITUD!$H$5:$H$504,$B174,SOL·LICITUD!$U$5:$U$504,"B1"))</f>
        <v/>
      </c>
      <c r="H174" s="42" t="str">
        <f>IF($B174="","",COUNTIFS(SOL·LICITUD!$H$5:$H$504,$B174,SOL·LICITUD!$U$5:$U$504,"B2"))</f>
        <v/>
      </c>
      <c r="I174" s="43" t="str">
        <f>IF($B174="","",SUMIFS(SOL·LICITUD!$P$5:$P$504,SOL·LICITUD!$H$5:$H$504,$B174,SOL·LICITUD!$U$5:$U$504,"B2"))</f>
        <v/>
      </c>
      <c r="J174" s="44" t="str">
        <f>IF($B174="","",COUNTIFS(SOL·LICITUD!$H$5:$H$504,$B174,SOL·LICITUD!$U$5:$U$504,"Mitjà"))</f>
        <v/>
      </c>
      <c r="K174" s="45" t="str">
        <f>IF($B174="","",SUMIFS(SOL·LICITUD!$P$5:$P$504,SOL·LICITUD!$H$5:$H$504,$B174,SOL·LICITUD!$U$5:$U$504,"Mitjà"))</f>
        <v/>
      </c>
      <c r="L174" s="46" t="str">
        <f>IF($B174="","",COUNTIFS(SOL·LICITUD!$H$5:$H$504,$B174,SOL·LICITUD!$U$5:$U$504,"Alt"))</f>
        <v/>
      </c>
      <c r="M174" s="47" t="str">
        <f>IF($B174="","",SUMIFS(SOL·LICITUD!$P$5:$P$504,SOL·LICITUD!$H$5:$H$504,$B174,SOL·LICITUD!$U$5:$U$504,"Alt"))</f>
        <v/>
      </c>
    </row>
    <row r="175" spans="2:13" x14ac:dyDescent="0.25">
      <c r="B175" s="38" t="str">
        <f>IF(OR(SOL·LICITUD!$H$161="",COUNTIF(SOL·LICITUD!$H$5:$H$504,SOL·LICITUD!$H$161)&lt;&gt;COUNTIF(SOL·LICITUD!$H$5:'SOL·LICITUD'!$H$161,SOL·LICITUD!$H$161)),"",SOL·LICITUD!$H$161)</f>
        <v/>
      </c>
      <c r="C175" s="38" t="str">
        <f>IF($B175="","",INDEX(SOL·LICITUD!$G$5:$G$504,MATCH($B175,SOL·LICITUD!$H$5:$H$504,0)))</f>
        <v/>
      </c>
      <c r="D175" s="38" t="str">
        <f>IF($B175="","",COUNTIF(SOL·LICITUD!$H$5:$H$504,$B175))</f>
        <v/>
      </c>
      <c r="E175" s="39" t="str">
        <f>IF($B175="","",SUMIF(SOL·LICITUD!$H$5:$H$504,$B175,SOL·LICITUD!$P$5:$P$504))</f>
        <v/>
      </c>
      <c r="F175" s="40" t="str">
        <f>IF($B175="","",COUNTIFS(SOL·LICITUD!$H$5:$H$504,$B175,SOL·LICITUD!$U$5:$U$504,"B1"))</f>
        <v/>
      </c>
      <c r="G175" s="41" t="str">
        <f>IF($B175="","",SUMIFS(SOL·LICITUD!$P$5:$P$504,SOL·LICITUD!$H$5:$H$504,$B175,SOL·LICITUD!$U$5:$U$504,"B1"))</f>
        <v/>
      </c>
      <c r="H175" s="42" t="str">
        <f>IF($B175="","",COUNTIFS(SOL·LICITUD!$H$5:$H$504,$B175,SOL·LICITUD!$U$5:$U$504,"B2"))</f>
        <v/>
      </c>
      <c r="I175" s="43" t="str">
        <f>IF($B175="","",SUMIFS(SOL·LICITUD!$P$5:$P$504,SOL·LICITUD!$H$5:$H$504,$B175,SOL·LICITUD!$U$5:$U$504,"B2"))</f>
        <v/>
      </c>
      <c r="J175" s="44" t="str">
        <f>IF($B175="","",COUNTIFS(SOL·LICITUD!$H$5:$H$504,$B175,SOL·LICITUD!$U$5:$U$504,"Mitjà"))</f>
        <v/>
      </c>
      <c r="K175" s="45" t="str">
        <f>IF($B175="","",SUMIFS(SOL·LICITUD!$P$5:$P$504,SOL·LICITUD!$H$5:$H$504,$B175,SOL·LICITUD!$U$5:$U$504,"Mitjà"))</f>
        <v/>
      </c>
      <c r="L175" s="46" t="str">
        <f>IF($B175="","",COUNTIFS(SOL·LICITUD!$H$5:$H$504,$B175,SOL·LICITUD!$U$5:$U$504,"Alt"))</f>
        <v/>
      </c>
      <c r="M175" s="47" t="str">
        <f>IF($B175="","",SUMIFS(SOL·LICITUD!$P$5:$P$504,SOL·LICITUD!$H$5:$H$504,$B175,SOL·LICITUD!$U$5:$U$504,"Alt"))</f>
        <v/>
      </c>
    </row>
    <row r="176" spans="2:13" x14ac:dyDescent="0.25">
      <c r="B176" s="38" t="str">
        <f>IF(OR(SOL·LICITUD!$H$162="",COUNTIF(SOL·LICITUD!$H$5:$H$504,SOL·LICITUD!$H$162)&lt;&gt;COUNTIF(SOL·LICITUD!$H$5:'SOL·LICITUD'!$H$162,SOL·LICITUD!$H$162)),"",SOL·LICITUD!$H$162)</f>
        <v/>
      </c>
      <c r="C176" s="38" t="str">
        <f>IF($B176="","",INDEX(SOL·LICITUD!$G$5:$G$504,MATCH($B176,SOL·LICITUD!$H$5:$H$504,0)))</f>
        <v/>
      </c>
      <c r="D176" s="38" t="str">
        <f>IF($B176="","",COUNTIF(SOL·LICITUD!$H$5:$H$504,$B176))</f>
        <v/>
      </c>
      <c r="E176" s="39" t="str">
        <f>IF($B176="","",SUMIF(SOL·LICITUD!$H$5:$H$504,$B176,SOL·LICITUD!$P$5:$P$504))</f>
        <v/>
      </c>
      <c r="F176" s="40" t="str">
        <f>IF($B176="","",COUNTIFS(SOL·LICITUD!$H$5:$H$504,$B176,SOL·LICITUD!$U$5:$U$504,"B1"))</f>
        <v/>
      </c>
      <c r="G176" s="41" t="str">
        <f>IF($B176="","",SUMIFS(SOL·LICITUD!$P$5:$P$504,SOL·LICITUD!$H$5:$H$504,$B176,SOL·LICITUD!$U$5:$U$504,"B1"))</f>
        <v/>
      </c>
      <c r="H176" s="42" t="str">
        <f>IF($B176="","",COUNTIFS(SOL·LICITUD!$H$5:$H$504,$B176,SOL·LICITUD!$U$5:$U$504,"B2"))</f>
        <v/>
      </c>
      <c r="I176" s="43" t="str">
        <f>IF($B176="","",SUMIFS(SOL·LICITUD!$P$5:$P$504,SOL·LICITUD!$H$5:$H$504,$B176,SOL·LICITUD!$U$5:$U$504,"B2"))</f>
        <v/>
      </c>
      <c r="J176" s="44" t="str">
        <f>IF($B176="","",COUNTIFS(SOL·LICITUD!$H$5:$H$504,$B176,SOL·LICITUD!$U$5:$U$504,"Mitjà"))</f>
        <v/>
      </c>
      <c r="K176" s="45" t="str">
        <f>IF($B176="","",SUMIFS(SOL·LICITUD!$P$5:$P$504,SOL·LICITUD!$H$5:$H$504,$B176,SOL·LICITUD!$U$5:$U$504,"Mitjà"))</f>
        <v/>
      </c>
      <c r="L176" s="46" t="str">
        <f>IF($B176="","",COUNTIFS(SOL·LICITUD!$H$5:$H$504,$B176,SOL·LICITUD!$U$5:$U$504,"Alt"))</f>
        <v/>
      </c>
      <c r="M176" s="47" t="str">
        <f>IF($B176="","",SUMIFS(SOL·LICITUD!$P$5:$P$504,SOL·LICITUD!$H$5:$H$504,$B176,SOL·LICITUD!$U$5:$U$504,"Alt"))</f>
        <v/>
      </c>
    </row>
    <row r="177" spans="2:13" x14ac:dyDescent="0.25">
      <c r="B177" s="38" t="str">
        <f>IF(OR(SOL·LICITUD!$H$163="",COUNTIF(SOL·LICITUD!$H$5:$H$504,SOL·LICITUD!$H$163)&lt;&gt;COUNTIF(SOL·LICITUD!$H$5:'SOL·LICITUD'!$H$163,SOL·LICITUD!$H$163)),"",SOL·LICITUD!$H$163)</f>
        <v/>
      </c>
      <c r="C177" s="38" t="str">
        <f>IF($B177="","",INDEX(SOL·LICITUD!$G$5:$G$504,MATCH($B177,SOL·LICITUD!$H$5:$H$504,0)))</f>
        <v/>
      </c>
      <c r="D177" s="38" t="str">
        <f>IF($B177="","",COUNTIF(SOL·LICITUD!$H$5:$H$504,$B177))</f>
        <v/>
      </c>
      <c r="E177" s="39" t="str">
        <f>IF($B177="","",SUMIF(SOL·LICITUD!$H$5:$H$504,$B177,SOL·LICITUD!$P$5:$P$504))</f>
        <v/>
      </c>
      <c r="F177" s="40" t="str">
        <f>IF($B177="","",COUNTIFS(SOL·LICITUD!$H$5:$H$504,$B177,SOL·LICITUD!$U$5:$U$504,"B1"))</f>
        <v/>
      </c>
      <c r="G177" s="41" t="str">
        <f>IF($B177="","",SUMIFS(SOL·LICITUD!$P$5:$P$504,SOL·LICITUD!$H$5:$H$504,$B177,SOL·LICITUD!$U$5:$U$504,"B1"))</f>
        <v/>
      </c>
      <c r="H177" s="42" t="str">
        <f>IF($B177="","",COUNTIFS(SOL·LICITUD!$H$5:$H$504,$B177,SOL·LICITUD!$U$5:$U$504,"B2"))</f>
        <v/>
      </c>
      <c r="I177" s="43" t="str">
        <f>IF($B177="","",SUMIFS(SOL·LICITUD!$P$5:$P$504,SOL·LICITUD!$H$5:$H$504,$B177,SOL·LICITUD!$U$5:$U$504,"B2"))</f>
        <v/>
      </c>
      <c r="J177" s="44" t="str">
        <f>IF($B177="","",COUNTIFS(SOL·LICITUD!$H$5:$H$504,$B177,SOL·LICITUD!$U$5:$U$504,"Mitjà"))</f>
        <v/>
      </c>
      <c r="K177" s="45" t="str">
        <f>IF($B177="","",SUMIFS(SOL·LICITUD!$P$5:$P$504,SOL·LICITUD!$H$5:$H$504,$B177,SOL·LICITUD!$U$5:$U$504,"Mitjà"))</f>
        <v/>
      </c>
      <c r="L177" s="46" t="str">
        <f>IF($B177="","",COUNTIFS(SOL·LICITUD!$H$5:$H$504,$B177,SOL·LICITUD!$U$5:$U$504,"Alt"))</f>
        <v/>
      </c>
      <c r="M177" s="47" t="str">
        <f>IF($B177="","",SUMIFS(SOL·LICITUD!$P$5:$P$504,SOL·LICITUD!$H$5:$H$504,$B177,SOL·LICITUD!$U$5:$U$504,"Alt"))</f>
        <v/>
      </c>
    </row>
    <row r="178" spans="2:13" x14ac:dyDescent="0.25">
      <c r="B178" s="38" t="str">
        <f>IF(OR(SOL·LICITUD!$H$164="",COUNTIF(SOL·LICITUD!$H$5:$H$504,SOL·LICITUD!$H$164)&lt;&gt;COUNTIF(SOL·LICITUD!$H$5:'SOL·LICITUD'!$H$164,SOL·LICITUD!$H$164)),"",SOL·LICITUD!$H$164)</f>
        <v/>
      </c>
      <c r="C178" s="38" t="str">
        <f>IF($B178="","",INDEX(SOL·LICITUD!$G$5:$G$504,MATCH($B178,SOL·LICITUD!$H$5:$H$504,0)))</f>
        <v/>
      </c>
      <c r="D178" s="38" t="str">
        <f>IF($B178="","",COUNTIF(SOL·LICITUD!$H$5:$H$504,$B178))</f>
        <v/>
      </c>
      <c r="E178" s="39" t="str">
        <f>IF($B178="","",SUMIF(SOL·LICITUD!$H$5:$H$504,$B178,SOL·LICITUD!$P$5:$P$504))</f>
        <v/>
      </c>
      <c r="F178" s="40" t="str">
        <f>IF($B178="","",COUNTIFS(SOL·LICITUD!$H$5:$H$504,$B178,SOL·LICITUD!$U$5:$U$504,"B1"))</f>
        <v/>
      </c>
      <c r="G178" s="41" t="str">
        <f>IF($B178="","",SUMIFS(SOL·LICITUD!$P$5:$P$504,SOL·LICITUD!$H$5:$H$504,$B178,SOL·LICITUD!$U$5:$U$504,"B1"))</f>
        <v/>
      </c>
      <c r="H178" s="42" t="str">
        <f>IF($B178="","",COUNTIFS(SOL·LICITUD!$H$5:$H$504,$B178,SOL·LICITUD!$U$5:$U$504,"B2"))</f>
        <v/>
      </c>
      <c r="I178" s="43" t="str">
        <f>IF($B178="","",SUMIFS(SOL·LICITUD!$P$5:$P$504,SOL·LICITUD!$H$5:$H$504,$B178,SOL·LICITUD!$U$5:$U$504,"B2"))</f>
        <v/>
      </c>
      <c r="J178" s="44" t="str">
        <f>IF($B178="","",COUNTIFS(SOL·LICITUD!$H$5:$H$504,$B178,SOL·LICITUD!$U$5:$U$504,"Mitjà"))</f>
        <v/>
      </c>
      <c r="K178" s="45" t="str">
        <f>IF($B178="","",SUMIFS(SOL·LICITUD!$P$5:$P$504,SOL·LICITUD!$H$5:$H$504,$B178,SOL·LICITUD!$U$5:$U$504,"Mitjà"))</f>
        <v/>
      </c>
      <c r="L178" s="46" t="str">
        <f>IF($B178="","",COUNTIFS(SOL·LICITUD!$H$5:$H$504,$B178,SOL·LICITUD!$U$5:$U$504,"Alt"))</f>
        <v/>
      </c>
      <c r="M178" s="47" t="str">
        <f>IF($B178="","",SUMIFS(SOL·LICITUD!$P$5:$P$504,SOL·LICITUD!$H$5:$H$504,$B178,SOL·LICITUD!$U$5:$U$504,"Alt"))</f>
        <v/>
      </c>
    </row>
    <row r="179" spans="2:13" x14ac:dyDescent="0.25">
      <c r="B179" s="38" t="str">
        <f>IF(OR(SOL·LICITUD!$H$165="",COUNTIF(SOL·LICITUD!$H$5:$H$504,SOL·LICITUD!$H$165)&lt;&gt;COUNTIF(SOL·LICITUD!$H$5:'SOL·LICITUD'!$H$165,SOL·LICITUD!$H$165)),"",SOL·LICITUD!$H$165)</f>
        <v/>
      </c>
      <c r="C179" s="38" t="str">
        <f>IF($B179="","",INDEX(SOL·LICITUD!$G$5:$G$504,MATCH($B179,SOL·LICITUD!$H$5:$H$504,0)))</f>
        <v/>
      </c>
      <c r="D179" s="38" t="str">
        <f>IF($B179="","",COUNTIF(SOL·LICITUD!$H$5:$H$504,$B179))</f>
        <v/>
      </c>
      <c r="E179" s="39" t="str">
        <f>IF($B179="","",SUMIF(SOL·LICITUD!$H$5:$H$504,$B179,SOL·LICITUD!$P$5:$P$504))</f>
        <v/>
      </c>
      <c r="F179" s="40" t="str">
        <f>IF($B179="","",COUNTIFS(SOL·LICITUD!$H$5:$H$504,$B179,SOL·LICITUD!$U$5:$U$504,"B1"))</f>
        <v/>
      </c>
      <c r="G179" s="41" t="str">
        <f>IF($B179="","",SUMIFS(SOL·LICITUD!$P$5:$P$504,SOL·LICITUD!$H$5:$H$504,$B179,SOL·LICITUD!$U$5:$U$504,"B1"))</f>
        <v/>
      </c>
      <c r="H179" s="42" t="str">
        <f>IF($B179="","",COUNTIFS(SOL·LICITUD!$H$5:$H$504,$B179,SOL·LICITUD!$U$5:$U$504,"B2"))</f>
        <v/>
      </c>
      <c r="I179" s="43" t="str">
        <f>IF($B179="","",SUMIFS(SOL·LICITUD!$P$5:$P$504,SOL·LICITUD!$H$5:$H$504,$B179,SOL·LICITUD!$U$5:$U$504,"B2"))</f>
        <v/>
      </c>
      <c r="J179" s="44" t="str">
        <f>IF($B179="","",COUNTIFS(SOL·LICITUD!$H$5:$H$504,$B179,SOL·LICITUD!$U$5:$U$504,"Mitjà"))</f>
        <v/>
      </c>
      <c r="K179" s="45" t="str">
        <f>IF($B179="","",SUMIFS(SOL·LICITUD!$P$5:$P$504,SOL·LICITUD!$H$5:$H$504,$B179,SOL·LICITUD!$U$5:$U$504,"Mitjà"))</f>
        <v/>
      </c>
      <c r="L179" s="46" t="str">
        <f>IF($B179="","",COUNTIFS(SOL·LICITUD!$H$5:$H$504,$B179,SOL·LICITUD!$U$5:$U$504,"Alt"))</f>
        <v/>
      </c>
      <c r="M179" s="47" t="str">
        <f>IF($B179="","",SUMIFS(SOL·LICITUD!$P$5:$P$504,SOL·LICITUD!$H$5:$H$504,$B179,SOL·LICITUD!$U$5:$U$504,"Alt"))</f>
        <v/>
      </c>
    </row>
    <row r="180" spans="2:13" x14ac:dyDescent="0.25">
      <c r="B180" s="38" t="str">
        <f>IF(OR(SOL·LICITUD!$H$166="",COUNTIF(SOL·LICITUD!$H$5:$H$504,SOL·LICITUD!$H$166)&lt;&gt;COUNTIF(SOL·LICITUD!$H$5:'SOL·LICITUD'!$H$166,SOL·LICITUD!$H$166)),"",SOL·LICITUD!$H$166)</f>
        <v/>
      </c>
      <c r="C180" s="38" t="str">
        <f>IF($B180="","",INDEX(SOL·LICITUD!$G$5:$G$504,MATCH($B180,SOL·LICITUD!$H$5:$H$504,0)))</f>
        <v/>
      </c>
      <c r="D180" s="38" t="str">
        <f>IF($B180="","",COUNTIF(SOL·LICITUD!$H$5:$H$504,$B180))</f>
        <v/>
      </c>
      <c r="E180" s="39" t="str">
        <f>IF($B180="","",SUMIF(SOL·LICITUD!$H$5:$H$504,$B180,SOL·LICITUD!$P$5:$P$504))</f>
        <v/>
      </c>
      <c r="F180" s="40" t="str">
        <f>IF($B180="","",COUNTIFS(SOL·LICITUD!$H$5:$H$504,$B180,SOL·LICITUD!$U$5:$U$504,"B1"))</f>
        <v/>
      </c>
      <c r="G180" s="41" t="str">
        <f>IF($B180="","",SUMIFS(SOL·LICITUD!$P$5:$P$504,SOL·LICITUD!$H$5:$H$504,$B180,SOL·LICITUD!$U$5:$U$504,"B1"))</f>
        <v/>
      </c>
      <c r="H180" s="42" t="str">
        <f>IF($B180="","",COUNTIFS(SOL·LICITUD!$H$5:$H$504,$B180,SOL·LICITUD!$U$5:$U$504,"B2"))</f>
        <v/>
      </c>
      <c r="I180" s="43" t="str">
        <f>IF($B180="","",SUMIFS(SOL·LICITUD!$P$5:$P$504,SOL·LICITUD!$H$5:$H$504,$B180,SOL·LICITUD!$U$5:$U$504,"B2"))</f>
        <v/>
      </c>
      <c r="J180" s="44" t="str">
        <f>IF($B180="","",COUNTIFS(SOL·LICITUD!$H$5:$H$504,$B180,SOL·LICITUD!$U$5:$U$504,"Mitjà"))</f>
        <v/>
      </c>
      <c r="K180" s="45" t="str">
        <f>IF($B180="","",SUMIFS(SOL·LICITUD!$P$5:$P$504,SOL·LICITUD!$H$5:$H$504,$B180,SOL·LICITUD!$U$5:$U$504,"Mitjà"))</f>
        <v/>
      </c>
      <c r="L180" s="46" t="str">
        <f>IF($B180="","",COUNTIFS(SOL·LICITUD!$H$5:$H$504,$B180,SOL·LICITUD!$U$5:$U$504,"Alt"))</f>
        <v/>
      </c>
      <c r="M180" s="47" t="str">
        <f>IF($B180="","",SUMIFS(SOL·LICITUD!$P$5:$P$504,SOL·LICITUD!$H$5:$H$504,$B180,SOL·LICITUD!$U$5:$U$504,"Alt"))</f>
        <v/>
      </c>
    </row>
    <row r="181" spans="2:13" x14ac:dyDescent="0.25">
      <c r="B181" s="38" t="str">
        <f>IF(OR(SOL·LICITUD!$H$167="",COUNTIF(SOL·LICITUD!$H$5:$H$504,SOL·LICITUD!$H$167)&lt;&gt;COUNTIF(SOL·LICITUD!$H$5:'SOL·LICITUD'!$H$167,SOL·LICITUD!$H$167)),"",SOL·LICITUD!$H$167)</f>
        <v/>
      </c>
      <c r="C181" s="38" t="str">
        <f>IF($B181="","",INDEX(SOL·LICITUD!$G$5:$G$504,MATCH($B181,SOL·LICITUD!$H$5:$H$504,0)))</f>
        <v/>
      </c>
      <c r="D181" s="38" t="str">
        <f>IF($B181="","",COUNTIF(SOL·LICITUD!$H$5:$H$504,$B181))</f>
        <v/>
      </c>
      <c r="E181" s="39" t="str">
        <f>IF($B181="","",SUMIF(SOL·LICITUD!$H$5:$H$504,$B181,SOL·LICITUD!$P$5:$P$504))</f>
        <v/>
      </c>
      <c r="F181" s="40" t="str">
        <f>IF($B181="","",COUNTIFS(SOL·LICITUD!$H$5:$H$504,$B181,SOL·LICITUD!$U$5:$U$504,"B1"))</f>
        <v/>
      </c>
      <c r="G181" s="41" t="str">
        <f>IF($B181="","",SUMIFS(SOL·LICITUD!$P$5:$P$504,SOL·LICITUD!$H$5:$H$504,$B181,SOL·LICITUD!$U$5:$U$504,"B1"))</f>
        <v/>
      </c>
      <c r="H181" s="42" t="str">
        <f>IF($B181="","",COUNTIFS(SOL·LICITUD!$H$5:$H$504,$B181,SOL·LICITUD!$U$5:$U$504,"B2"))</f>
        <v/>
      </c>
      <c r="I181" s="43" t="str">
        <f>IF($B181="","",SUMIFS(SOL·LICITUD!$P$5:$P$504,SOL·LICITUD!$H$5:$H$504,$B181,SOL·LICITUD!$U$5:$U$504,"B2"))</f>
        <v/>
      </c>
      <c r="J181" s="44" t="str">
        <f>IF($B181="","",COUNTIFS(SOL·LICITUD!$H$5:$H$504,$B181,SOL·LICITUD!$U$5:$U$504,"Mitjà"))</f>
        <v/>
      </c>
      <c r="K181" s="45" t="str">
        <f>IF($B181="","",SUMIFS(SOL·LICITUD!$P$5:$P$504,SOL·LICITUD!$H$5:$H$504,$B181,SOL·LICITUD!$U$5:$U$504,"Mitjà"))</f>
        <v/>
      </c>
      <c r="L181" s="46" t="str">
        <f>IF($B181="","",COUNTIFS(SOL·LICITUD!$H$5:$H$504,$B181,SOL·LICITUD!$U$5:$U$504,"Alt"))</f>
        <v/>
      </c>
      <c r="M181" s="47" t="str">
        <f>IF($B181="","",SUMIFS(SOL·LICITUD!$P$5:$P$504,SOL·LICITUD!$H$5:$H$504,$B181,SOL·LICITUD!$U$5:$U$504,"Alt"))</f>
        <v/>
      </c>
    </row>
    <row r="182" spans="2:13" x14ac:dyDescent="0.25">
      <c r="B182" s="38" t="str">
        <f>IF(OR(SOL·LICITUD!$H$168="",COUNTIF(SOL·LICITUD!$H$5:$H$504,SOL·LICITUD!$H$168)&lt;&gt;COUNTIF(SOL·LICITUD!$H$5:'SOL·LICITUD'!$H$168,SOL·LICITUD!$H$168)),"",SOL·LICITUD!$H$168)</f>
        <v/>
      </c>
      <c r="C182" s="38" t="str">
        <f>IF($B182="","",INDEX(SOL·LICITUD!$G$5:$G$504,MATCH($B182,SOL·LICITUD!$H$5:$H$504,0)))</f>
        <v/>
      </c>
      <c r="D182" s="38" t="str">
        <f>IF($B182="","",COUNTIF(SOL·LICITUD!$H$5:$H$504,$B182))</f>
        <v/>
      </c>
      <c r="E182" s="39" t="str">
        <f>IF($B182="","",SUMIF(SOL·LICITUD!$H$5:$H$504,$B182,SOL·LICITUD!$P$5:$P$504))</f>
        <v/>
      </c>
      <c r="F182" s="40" t="str">
        <f>IF($B182="","",COUNTIFS(SOL·LICITUD!$H$5:$H$504,$B182,SOL·LICITUD!$U$5:$U$504,"B1"))</f>
        <v/>
      </c>
      <c r="G182" s="41" t="str">
        <f>IF($B182="","",SUMIFS(SOL·LICITUD!$P$5:$P$504,SOL·LICITUD!$H$5:$H$504,$B182,SOL·LICITUD!$U$5:$U$504,"B1"))</f>
        <v/>
      </c>
      <c r="H182" s="42" t="str">
        <f>IF($B182="","",COUNTIFS(SOL·LICITUD!$H$5:$H$504,$B182,SOL·LICITUD!$U$5:$U$504,"B2"))</f>
        <v/>
      </c>
      <c r="I182" s="43" t="str">
        <f>IF($B182="","",SUMIFS(SOL·LICITUD!$P$5:$P$504,SOL·LICITUD!$H$5:$H$504,$B182,SOL·LICITUD!$U$5:$U$504,"B2"))</f>
        <v/>
      </c>
      <c r="J182" s="44" t="str">
        <f>IF($B182="","",COUNTIFS(SOL·LICITUD!$H$5:$H$504,$B182,SOL·LICITUD!$U$5:$U$504,"Mitjà"))</f>
        <v/>
      </c>
      <c r="K182" s="45" t="str">
        <f>IF($B182="","",SUMIFS(SOL·LICITUD!$P$5:$P$504,SOL·LICITUD!$H$5:$H$504,$B182,SOL·LICITUD!$U$5:$U$504,"Mitjà"))</f>
        <v/>
      </c>
      <c r="L182" s="46" t="str">
        <f>IF($B182="","",COUNTIFS(SOL·LICITUD!$H$5:$H$504,$B182,SOL·LICITUD!$U$5:$U$504,"Alt"))</f>
        <v/>
      </c>
      <c r="M182" s="47" t="str">
        <f>IF($B182="","",SUMIFS(SOL·LICITUD!$P$5:$P$504,SOL·LICITUD!$H$5:$H$504,$B182,SOL·LICITUD!$U$5:$U$504,"Alt"))</f>
        <v/>
      </c>
    </row>
    <row r="183" spans="2:13" x14ac:dyDescent="0.25">
      <c r="B183" s="38" t="str">
        <f>IF(OR(SOL·LICITUD!$H$169="",COUNTIF(SOL·LICITUD!$H$5:$H$504,SOL·LICITUD!$H$169)&lt;&gt;COUNTIF(SOL·LICITUD!$H$5:'SOL·LICITUD'!$H$169,SOL·LICITUD!$H$169)),"",SOL·LICITUD!$H$169)</f>
        <v/>
      </c>
      <c r="C183" s="38" t="str">
        <f>IF($B183="","",INDEX(SOL·LICITUD!$G$5:$G$504,MATCH($B183,SOL·LICITUD!$H$5:$H$504,0)))</f>
        <v/>
      </c>
      <c r="D183" s="38" t="str">
        <f>IF($B183="","",COUNTIF(SOL·LICITUD!$H$5:$H$504,$B183))</f>
        <v/>
      </c>
      <c r="E183" s="39" t="str">
        <f>IF($B183="","",SUMIF(SOL·LICITUD!$H$5:$H$504,$B183,SOL·LICITUD!$P$5:$P$504))</f>
        <v/>
      </c>
      <c r="F183" s="40" t="str">
        <f>IF($B183="","",COUNTIFS(SOL·LICITUD!$H$5:$H$504,$B183,SOL·LICITUD!$U$5:$U$504,"B1"))</f>
        <v/>
      </c>
      <c r="G183" s="41" t="str">
        <f>IF($B183="","",SUMIFS(SOL·LICITUD!$P$5:$P$504,SOL·LICITUD!$H$5:$H$504,$B183,SOL·LICITUD!$U$5:$U$504,"B1"))</f>
        <v/>
      </c>
      <c r="H183" s="42" t="str">
        <f>IF($B183="","",COUNTIFS(SOL·LICITUD!$H$5:$H$504,$B183,SOL·LICITUD!$U$5:$U$504,"B2"))</f>
        <v/>
      </c>
      <c r="I183" s="43" t="str">
        <f>IF($B183="","",SUMIFS(SOL·LICITUD!$P$5:$P$504,SOL·LICITUD!$H$5:$H$504,$B183,SOL·LICITUD!$U$5:$U$504,"B2"))</f>
        <v/>
      </c>
      <c r="J183" s="44" t="str">
        <f>IF($B183="","",COUNTIFS(SOL·LICITUD!$H$5:$H$504,$B183,SOL·LICITUD!$U$5:$U$504,"Mitjà"))</f>
        <v/>
      </c>
      <c r="K183" s="45" t="str">
        <f>IF($B183="","",SUMIFS(SOL·LICITUD!$P$5:$P$504,SOL·LICITUD!$H$5:$H$504,$B183,SOL·LICITUD!$U$5:$U$504,"Mitjà"))</f>
        <v/>
      </c>
      <c r="L183" s="46" t="str">
        <f>IF($B183="","",COUNTIFS(SOL·LICITUD!$H$5:$H$504,$B183,SOL·LICITUD!$U$5:$U$504,"Alt"))</f>
        <v/>
      </c>
      <c r="M183" s="47" t="str">
        <f>IF($B183="","",SUMIFS(SOL·LICITUD!$P$5:$P$504,SOL·LICITUD!$H$5:$H$504,$B183,SOL·LICITUD!$U$5:$U$504,"Alt"))</f>
        <v/>
      </c>
    </row>
    <row r="184" spans="2:13" x14ac:dyDescent="0.25">
      <c r="B184" s="38" t="str">
        <f>IF(OR(SOL·LICITUD!$H$170="",COUNTIF(SOL·LICITUD!$H$5:$H$504,SOL·LICITUD!$H$170)&lt;&gt;COUNTIF(SOL·LICITUD!$H$5:'SOL·LICITUD'!$H$170,SOL·LICITUD!$H$170)),"",SOL·LICITUD!$H$170)</f>
        <v/>
      </c>
      <c r="C184" s="38" t="str">
        <f>IF($B184="","",INDEX(SOL·LICITUD!$G$5:$G$504,MATCH($B184,SOL·LICITUD!$H$5:$H$504,0)))</f>
        <v/>
      </c>
      <c r="D184" s="38" t="str">
        <f>IF($B184="","",COUNTIF(SOL·LICITUD!$H$5:$H$504,$B184))</f>
        <v/>
      </c>
      <c r="E184" s="39" t="str">
        <f>IF($B184="","",SUMIF(SOL·LICITUD!$H$5:$H$504,$B184,SOL·LICITUD!$P$5:$P$504))</f>
        <v/>
      </c>
      <c r="F184" s="40" t="str">
        <f>IF($B184="","",COUNTIFS(SOL·LICITUD!$H$5:$H$504,$B184,SOL·LICITUD!$U$5:$U$504,"B1"))</f>
        <v/>
      </c>
      <c r="G184" s="41" t="str">
        <f>IF($B184="","",SUMIFS(SOL·LICITUD!$P$5:$P$504,SOL·LICITUD!$H$5:$H$504,$B184,SOL·LICITUD!$U$5:$U$504,"B1"))</f>
        <v/>
      </c>
      <c r="H184" s="42" t="str">
        <f>IF($B184="","",COUNTIFS(SOL·LICITUD!$H$5:$H$504,$B184,SOL·LICITUD!$U$5:$U$504,"B2"))</f>
        <v/>
      </c>
      <c r="I184" s="43" t="str">
        <f>IF($B184="","",SUMIFS(SOL·LICITUD!$P$5:$P$504,SOL·LICITUD!$H$5:$H$504,$B184,SOL·LICITUD!$U$5:$U$504,"B2"))</f>
        <v/>
      </c>
      <c r="J184" s="44" t="str">
        <f>IF($B184="","",COUNTIFS(SOL·LICITUD!$H$5:$H$504,$B184,SOL·LICITUD!$U$5:$U$504,"Mitjà"))</f>
        <v/>
      </c>
      <c r="K184" s="45" t="str">
        <f>IF($B184="","",SUMIFS(SOL·LICITUD!$P$5:$P$504,SOL·LICITUD!$H$5:$H$504,$B184,SOL·LICITUD!$U$5:$U$504,"Mitjà"))</f>
        <v/>
      </c>
      <c r="L184" s="46" t="str">
        <f>IF($B184="","",COUNTIFS(SOL·LICITUD!$H$5:$H$504,$B184,SOL·LICITUD!$U$5:$U$504,"Alt"))</f>
        <v/>
      </c>
      <c r="M184" s="47" t="str">
        <f>IF($B184="","",SUMIFS(SOL·LICITUD!$P$5:$P$504,SOL·LICITUD!$H$5:$H$504,$B184,SOL·LICITUD!$U$5:$U$504,"Alt"))</f>
        <v/>
      </c>
    </row>
    <row r="185" spans="2:13" x14ac:dyDescent="0.25">
      <c r="B185" s="38" t="str">
        <f>IF(OR(SOL·LICITUD!$H$171="",COUNTIF(SOL·LICITUD!$H$5:$H$504,SOL·LICITUD!$H$171)&lt;&gt;COUNTIF(SOL·LICITUD!$H$5:'SOL·LICITUD'!$H$171,SOL·LICITUD!$H$171)),"",SOL·LICITUD!$H$171)</f>
        <v/>
      </c>
      <c r="C185" s="38" t="str">
        <f>IF($B185="","",INDEX(SOL·LICITUD!$G$5:$G$504,MATCH($B185,SOL·LICITUD!$H$5:$H$504,0)))</f>
        <v/>
      </c>
      <c r="D185" s="38" t="str">
        <f>IF($B185="","",COUNTIF(SOL·LICITUD!$H$5:$H$504,$B185))</f>
        <v/>
      </c>
      <c r="E185" s="39" t="str">
        <f>IF($B185="","",SUMIF(SOL·LICITUD!$H$5:$H$504,$B185,SOL·LICITUD!$P$5:$P$504))</f>
        <v/>
      </c>
      <c r="F185" s="40" t="str">
        <f>IF($B185="","",COUNTIFS(SOL·LICITUD!$H$5:$H$504,$B185,SOL·LICITUD!$U$5:$U$504,"B1"))</f>
        <v/>
      </c>
      <c r="G185" s="41" t="str">
        <f>IF($B185="","",SUMIFS(SOL·LICITUD!$P$5:$P$504,SOL·LICITUD!$H$5:$H$504,$B185,SOL·LICITUD!$U$5:$U$504,"B1"))</f>
        <v/>
      </c>
      <c r="H185" s="42" t="str">
        <f>IF($B185="","",COUNTIFS(SOL·LICITUD!$H$5:$H$504,$B185,SOL·LICITUD!$U$5:$U$504,"B2"))</f>
        <v/>
      </c>
      <c r="I185" s="43" t="str">
        <f>IF($B185="","",SUMIFS(SOL·LICITUD!$P$5:$P$504,SOL·LICITUD!$H$5:$H$504,$B185,SOL·LICITUD!$U$5:$U$504,"B2"))</f>
        <v/>
      </c>
      <c r="J185" s="44" t="str">
        <f>IF($B185="","",COUNTIFS(SOL·LICITUD!$H$5:$H$504,$B185,SOL·LICITUD!$U$5:$U$504,"Mitjà"))</f>
        <v/>
      </c>
      <c r="K185" s="45" t="str">
        <f>IF($B185="","",SUMIFS(SOL·LICITUD!$P$5:$P$504,SOL·LICITUD!$H$5:$H$504,$B185,SOL·LICITUD!$U$5:$U$504,"Mitjà"))</f>
        <v/>
      </c>
      <c r="L185" s="46" t="str">
        <f>IF($B185="","",COUNTIFS(SOL·LICITUD!$H$5:$H$504,$B185,SOL·LICITUD!$U$5:$U$504,"Alt"))</f>
        <v/>
      </c>
      <c r="M185" s="47" t="str">
        <f>IF($B185="","",SUMIFS(SOL·LICITUD!$P$5:$P$504,SOL·LICITUD!$H$5:$H$504,$B185,SOL·LICITUD!$U$5:$U$504,"Alt"))</f>
        <v/>
      </c>
    </row>
    <row r="186" spans="2:13" x14ac:dyDescent="0.25">
      <c r="B186" s="38" t="str">
        <f>IF(OR(SOL·LICITUD!$H$172="",COUNTIF(SOL·LICITUD!$H$5:$H$504,SOL·LICITUD!$H$172)&lt;&gt;COUNTIF(SOL·LICITUD!$H$5:'SOL·LICITUD'!$H$172,SOL·LICITUD!$H$172)),"",SOL·LICITUD!$H$172)</f>
        <v/>
      </c>
      <c r="C186" s="38" t="str">
        <f>IF($B186="","",INDEX(SOL·LICITUD!$G$5:$G$504,MATCH($B186,SOL·LICITUD!$H$5:$H$504,0)))</f>
        <v/>
      </c>
      <c r="D186" s="38" t="str">
        <f>IF($B186="","",COUNTIF(SOL·LICITUD!$H$5:$H$504,$B186))</f>
        <v/>
      </c>
      <c r="E186" s="39" t="str">
        <f>IF($B186="","",SUMIF(SOL·LICITUD!$H$5:$H$504,$B186,SOL·LICITUD!$P$5:$P$504))</f>
        <v/>
      </c>
      <c r="F186" s="40" t="str">
        <f>IF($B186="","",COUNTIFS(SOL·LICITUD!$H$5:$H$504,$B186,SOL·LICITUD!$U$5:$U$504,"B1"))</f>
        <v/>
      </c>
      <c r="G186" s="41" t="str">
        <f>IF($B186="","",SUMIFS(SOL·LICITUD!$P$5:$P$504,SOL·LICITUD!$H$5:$H$504,$B186,SOL·LICITUD!$U$5:$U$504,"B1"))</f>
        <v/>
      </c>
      <c r="H186" s="42" t="str">
        <f>IF($B186="","",COUNTIFS(SOL·LICITUD!$H$5:$H$504,$B186,SOL·LICITUD!$U$5:$U$504,"B2"))</f>
        <v/>
      </c>
      <c r="I186" s="43" t="str">
        <f>IF($B186="","",SUMIFS(SOL·LICITUD!$P$5:$P$504,SOL·LICITUD!$H$5:$H$504,$B186,SOL·LICITUD!$U$5:$U$504,"B2"))</f>
        <v/>
      </c>
      <c r="J186" s="44" t="str">
        <f>IF($B186="","",COUNTIFS(SOL·LICITUD!$H$5:$H$504,$B186,SOL·LICITUD!$U$5:$U$504,"Mitjà"))</f>
        <v/>
      </c>
      <c r="K186" s="45" t="str">
        <f>IF($B186="","",SUMIFS(SOL·LICITUD!$P$5:$P$504,SOL·LICITUD!$H$5:$H$504,$B186,SOL·LICITUD!$U$5:$U$504,"Mitjà"))</f>
        <v/>
      </c>
      <c r="L186" s="46" t="str">
        <f>IF($B186="","",COUNTIFS(SOL·LICITUD!$H$5:$H$504,$B186,SOL·LICITUD!$U$5:$U$504,"Alt"))</f>
        <v/>
      </c>
      <c r="M186" s="47" t="str">
        <f>IF($B186="","",SUMIFS(SOL·LICITUD!$P$5:$P$504,SOL·LICITUD!$H$5:$H$504,$B186,SOL·LICITUD!$U$5:$U$504,"Alt"))</f>
        <v/>
      </c>
    </row>
    <row r="187" spans="2:13" x14ac:dyDescent="0.25">
      <c r="B187" s="38" t="str">
        <f>IF(OR(SOL·LICITUD!$H$173="",COUNTIF(SOL·LICITUD!$H$5:$H$504,SOL·LICITUD!$H$173)&lt;&gt;COUNTIF(SOL·LICITUD!$H$5:'SOL·LICITUD'!$H$173,SOL·LICITUD!$H$173)),"",SOL·LICITUD!$H$173)</f>
        <v/>
      </c>
      <c r="C187" s="38" t="str">
        <f>IF($B187="","",INDEX(SOL·LICITUD!$G$5:$G$504,MATCH($B187,SOL·LICITUD!$H$5:$H$504,0)))</f>
        <v/>
      </c>
      <c r="D187" s="38" t="str">
        <f>IF($B187="","",COUNTIF(SOL·LICITUD!$H$5:$H$504,$B187))</f>
        <v/>
      </c>
      <c r="E187" s="39" t="str">
        <f>IF($B187="","",SUMIF(SOL·LICITUD!$H$5:$H$504,$B187,SOL·LICITUD!$P$5:$P$504))</f>
        <v/>
      </c>
      <c r="F187" s="40" t="str">
        <f>IF($B187="","",COUNTIFS(SOL·LICITUD!$H$5:$H$504,$B187,SOL·LICITUD!$U$5:$U$504,"B1"))</f>
        <v/>
      </c>
      <c r="G187" s="41" t="str">
        <f>IF($B187="","",SUMIFS(SOL·LICITUD!$P$5:$P$504,SOL·LICITUD!$H$5:$H$504,$B187,SOL·LICITUD!$U$5:$U$504,"B1"))</f>
        <v/>
      </c>
      <c r="H187" s="42" t="str">
        <f>IF($B187="","",COUNTIFS(SOL·LICITUD!$H$5:$H$504,$B187,SOL·LICITUD!$U$5:$U$504,"B2"))</f>
        <v/>
      </c>
      <c r="I187" s="43" t="str">
        <f>IF($B187="","",SUMIFS(SOL·LICITUD!$P$5:$P$504,SOL·LICITUD!$H$5:$H$504,$B187,SOL·LICITUD!$U$5:$U$504,"B2"))</f>
        <v/>
      </c>
      <c r="J187" s="44" t="str">
        <f>IF($B187="","",COUNTIFS(SOL·LICITUD!$H$5:$H$504,$B187,SOL·LICITUD!$U$5:$U$504,"Mitjà"))</f>
        <v/>
      </c>
      <c r="K187" s="45" t="str">
        <f>IF($B187="","",SUMIFS(SOL·LICITUD!$P$5:$P$504,SOL·LICITUD!$H$5:$H$504,$B187,SOL·LICITUD!$U$5:$U$504,"Mitjà"))</f>
        <v/>
      </c>
      <c r="L187" s="46" t="str">
        <f>IF($B187="","",COUNTIFS(SOL·LICITUD!$H$5:$H$504,$B187,SOL·LICITUD!$U$5:$U$504,"Alt"))</f>
        <v/>
      </c>
      <c r="M187" s="47" t="str">
        <f>IF($B187="","",SUMIFS(SOL·LICITUD!$P$5:$P$504,SOL·LICITUD!$H$5:$H$504,$B187,SOL·LICITUD!$U$5:$U$504,"Alt"))</f>
        <v/>
      </c>
    </row>
    <row r="188" spans="2:13" x14ac:dyDescent="0.25">
      <c r="B188" s="38" t="str">
        <f>IF(OR(SOL·LICITUD!$H$174="",COUNTIF(SOL·LICITUD!$H$5:$H$504,SOL·LICITUD!$H$174)&lt;&gt;COUNTIF(SOL·LICITUD!$H$5:'SOL·LICITUD'!$H$174,SOL·LICITUD!$H$174)),"",SOL·LICITUD!$H$174)</f>
        <v/>
      </c>
      <c r="C188" s="38" t="str">
        <f>IF($B188="","",INDEX(SOL·LICITUD!$G$5:$G$504,MATCH($B188,SOL·LICITUD!$H$5:$H$504,0)))</f>
        <v/>
      </c>
      <c r="D188" s="38" t="str">
        <f>IF($B188="","",COUNTIF(SOL·LICITUD!$H$5:$H$504,$B188))</f>
        <v/>
      </c>
      <c r="E188" s="39" t="str">
        <f>IF($B188="","",SUMIF(SOL·LICITUD!$H$5:$H$504,$B188,SOL·LICITUD!$P$5:$P$504))</f>
        <v/>
      </c>
      <c r="F188" s="40" t="str">
        <f>IF($B188="","",COUNTIFS(SOL·LICITUD!$H$5:$H$504,$B188,SOL·LICITUD!$U$5:$U$504,"B1"))</f>
        <v/>
      </c>
      <c r="G188" s="41" t="str">
        <f>IF($B188="","",SUMIFS(SOL·LICITUD!$P$5:$P$504,SOL·LICITUD!$H$5:$H$504,$B188,SOL·LICITUD!$U$5:$U$504,"B1"))</f>
        <v/>
      </c>
      <c r="H188" s="42" t="str">
        <f>IF($B188="","",COUNTIFS(SOL·LICITUD!$H$5:$H$504,$B188,SOL·LICITUD!$U$5:$U$504,"B2"))</f>
        <v/>
      </c>
      <c r="I188" s="43" t="str">
        <f>IF($B188="","",SUMIFS(SOL·LICITUD!$P$5:$P$504,SOL·LICITUD!$H$5:$H$504,$B188,SOL·LICITUD!$U$5:$U$504,"B2"))</f>
        <v/>
      </c>
      <c r="J188" s="44" t="str">
        <f>IF($B188="","",COUNTIFS(SOL·LICITUD!$H$5:$H$504,$B188,SOL·LICITUD!$U$5:$U$504,"Mitjà"))</f>
        <v/>
      </c>
      <c r="K188" s="45" t="str">
        <f>IF($B188="","",SUMIFS(SOL·LICITUD!$P$5:$P$504,SOL·LICITUD!$H$5:$H$504,$B188,SOL·LICITUD!$U$5:$U$504,"Mitjà"))</f>
        <v/>
      </c>
      <c r="L188" s="46" t="str">
        <f>IF($B188="","",COUNTIFS(SOL·LICITUD!$H$5:$H$504,$B188,SOL·LICITUD!$U$5:$U$504,"Alt"))</f>
        <v/>
      </c>
      <c r="M188" s="47" t="str">
        <f>IF($B188="","",SUMIFS(SOL·LICITUD!$P$5:$P$504,SOL·LICITUD!$H$5:$H$504,$B188,SOL·LICITUD!$U$5:$U$504,"Alt"))</f>
        <v/>
      </c>
    </row>
    <row r="189" spans="2:13" x14ac:dyDescent="0.25">
      <c r="B189" s="38" t="str">
        <f>IF(OR(SOL·LICITUD!$H$175="",COUNTIF(SOL·LICITUD!$H$5:$H$504,SOL·LICITUD!$H$175)&lt;&gt;COUNTIF(SOL·LICITUD!$H$5:'SOL·LICITUD'!$H$175,SOL·LICITUD!$H$175)),"",SOL·LICITUD!$H$175)</f>
        <v/>
      </c>
      <c r="C189" s="38" t="str">
        <f>IF($B189="","",INDEX(SOL·LICITUD!$G$5:$G$504,MATCH($B189,SOL·LICITUD!$H$5:$H$504,0)))</f>
        <v/>
      </c>
      <c r="D189" s="38" t="str">
        <f>IF($B189="","",COUNTIF(SOL·LICITUD!$H$5:$H$504,$B189))</f>
        <v/>
      </c>
      <c r="E189" s="39" t="str">
        <f>IF($B189="","",SUMIF(SOL·LICITUD!$H$5:$H$504,$B189,SOL·LICITUD!$P$5:$P$504))</f>
        <v/>
      </c>
      <c r="F189" s="40" t="str">
        <f>IF($B189="","",COUNTIFS(SOL·LICITUD!$H$5:$H$504,$B189,SOL·LICITUD!$U$5:$U$504,"B1"))</f>
        <v/>
      </c>
      <c r="G189" s="41" t="str">
        <f>IF($B189="","",SUMIFS(SOL·LICITUD!$P$5:$P$504,SOL·LICITUD!$H$5:$H$504,$B189,SOL·LICITUD!$U$5:$U$504,"B1"))</f>
        <v/>
      </c>
      <c r="H189" s="42" t="str">
        <f>IF($B189="","",COUNTIFS(SOL·LICITUD!$H$5:$H$504,$B189,SOL·LICITUD!$U$5:$U$504,"B2"))</f>
        <v/>
      </c>
      <c r="I189" s="43" t="str">
        <f>IF($B189="","",SUMIFS(SOL·LICITUD!$P$5:$P$504,SOL·LICITUD!$H$5:$H$504,$B189,SOL·LICITUD!$U$5:$U$504,"B2"))</f>
        <v/>
      </c>
      <c r="J189" s="44" t="str">
        <f>IF($B189="","",COUNTIFS(SOL·LICITUD!$H$5:$H$504,$B189,SOL·LICITUD!$U$5:$U$504,"Mitjà"))</f>
        <v/>
      </c>
      <c r="K189" s="45" t="str">
        <f>IF($B189="","",SUMIFS(SOL·LICITUD!$P$5:$P$504,SOL·LICITUD!$H$5:$H$504,$B189,SOL·LICITUD!$U$5:$U$504,"Mitjà"))</f>
        <v/>
      </c>
      <c r="L189" s="46" t="str">
        <f>IF($B189="","",COUNTIFS(SOL·LICITUD!$H$5:$H$504,$B189,SOL·LICITUD!$U$5:$U$504,"Alt"))</f>
        <v/>
      </c>
      <c r="M189" s="47" t="str">
        <f>IF($B189="","",SUMIFS(SOL·LICITUD!$P$5:$P$504,SOL·LICITUD!$H$5:$H$504,$B189,SOL·LICITUD!$U$5:$U$504,"Alt"))</f>
        <v/>
      </c>
    </row>
    <row r="190" spans="2:13" x14ac:dyDescent="0.25">
      <c r="B190" s="38" t="str">
        <f>IF(OR(SOL·LICITUD!$H$176="",COUNTIF(SOL·LICITUD!$H$5:$H$504,SOL·LICITUD!$H$176)&lt;&gt;COUNTIF(SOL·LICITUD!$H$5:'SOL·LICITUD'!$H$176,SOL·LICITUD!$H$176)),"",SOL·LICITUD!$H$176)</f>
        <v/>
      </c>
      <c r="C190" s="38" t="str">
        <f>IF($B190="","",INDEX(SOL·LICITUD!$G$5:$G$504,MATCH($B190,SOL·LICITUD!$H$5:$H$504,0)))</f>
        <v/>
      </c>
      <c r="D190" s="38" t="str">
        <f>IF($B190="","",COUNTIF(SOL·LICITUD!$H$5:$H$504,$B190))</f>
        <v/>
      </c>
      <c r="E190" s="39" t="str">
        <f>IF($B190="","",SUMIF(SOL·LICITUD!$H$5:$H$504,$B190,SOL·LICITUD!$P$5:$P$504))</f>
        <v/>
      </c>
      <c r="F190" s="40" t="str">
        <f>IF($B190="","",COUNTIFS(SOL·LICITUD!$H$5:$H$504,$B190,SOL·LICITUD!$U$5:$U$504,"B1"))</f>
        <v/>
      </c>
      <c r="G190" s="41" t="str">
        <f>IF($B190="","",SUMIFS(SOL·LICITUD!$P$5:$P$504,SOL·LICITUD!$H$5:$H$504,$B190,SOL·LICITUD!$U$5:$U$504,"B1"))</f>
        <v/>
      </c>
      <c r="H190" s="42" t="str">
        <f>IF($B190="","",COUNTIFS(SOL·LICITUD!$H$5:$H$504,$B190,SOL·LICITUD!$U$5:$U$504,"B2"))</f>
        <v/>
      </c>
      <c r="I190" s="43" t="str">
        <f>IF($B190="","",SUMIFS(SOL·LICITUD!$P$5:$P$504,SOL·LICITUD!$H$5:$H$504,$B190,SOL·LICITUD!$U$5:$U$504,"B2"))</f>
        <v/>
      </c>
      <c r="J190" s="44" t="str">
        <f>IF($B190="","",COUNTIFS(SOL·LICITUD!$H$5:$H$504,$B190,SOL·LICITUD!$U$5:$U$504,"Mitjà"))</f>
        <v/>
      </c>
      <c r="K190" s="45" t="str">
        <f>IF($B190="","",SUMIFS(SOL·LICITUD!$P$5:$P$504,SOL·LICITUD!$H$5:$H$504,$B190,SOL·LICITUD!$U$5:$U$504,"Mitjà"))</f>
        <v/>
      </c>
      <c r="L190" s="46" t="str">
        <f>IF($B190="","",COUNTIFS(SOL·LICITUD!$H$5:$H$504,$B190,SOL·LICITUD!$U$5:$U$504,"Alt"))</f>
        <v/>
      </c>
      <c r="M190" s="47" t="str">
        <f>IF($B190="","",SUMIFS(SOL·LICITUD!$P$5:$P$504,SOL·LICITUD!$H$5:$H$504,$B190,SOL·LICITUD!$U$5:$U$504,"Alt"))</f>
        <v/>
      </c>
    </row>
    <row r="191" spans="2:13" x14ac:dyDescent="0.25">
      <c r="B191" s="38" t="str">
        <f>IF(OR(SOL·LICITUD!$H$177="",COUNTIF(SOL·LICITUD!$H$5:$H$504,SOL·LICITUD!$H$177)&lt;&gt;COUNTIF(SOL·LICITUD!$H$5:'SOL·LICITUD'!$H$177,SOL·LICITUD!$H$177)),"",SOL·LICITUD!$H$177)</f>
        <v/>
      </c>
      <c r="C191" s="38" t="str">
        <f>IF($B191="","",INDEX(SOL·LICITUD!$G$5:$G$504,MATCH($B191,SOL·LICITUD!$H$5:$H$504,0)))</f>
        <v/>
      </c>
      <c r="D191" s="38" t="str">
        <f>IF($B191="","",COUNTIF(SOL·LICITUD!$H$5:$H$504,$B191))</f>
        <v/>
      </c>
      <c r="E191" s="39" t="str">
        <f>IF($B191="","",SUMIF(SOL·LICITUD!$H$5:$H$504,$B191,SOL·LICITUD!$P$5:$P$504))</f>
        <v/>
      </c>
      <c r="F191" s="40" t="str">
        <f>IF($B191="","",COUNTIFS(SOL·LICITUD!$H$5:$H$504,$B191,SOL·LICITUD!$U$5:$U$504,"B1"))</f>
        <v/>
      </c>
      <c r="G191" s="41" t="str">
        <f>IF($B191="","",SUMIFS(SOL·LICITUD!$P$5:$P$504,SOL·LICITUD!$H$5:$H$504,$B191,SOL·LICITUD!$U$5:$U$504,"B1"))</f>
        <v/>
      </c>
      <c r="H191" s="42" t="str">
        <f>IF($B191="","",COUNTIFS(SOL·LICITUD!$H$5:$H$504,$B191,SOL·LICITUD!$U$5:$U$504,"B2"))</f>
        <v/>
      </c>
      <c r="I191" s="43" t="str">
        <f>IF($B191="","",SUMIFS(SOL·LICITUD!$P$5:$P$504,SOL·LICITUD!$H$5:$H$504,$B191,SOL·LICITUD!$U$5:$U$504,"B2"))</f>
        <v/>
      </c>
      <c r="J191" s="44" t="str">
        <f>IF($B191="","",COUNTIFS(SOL·LICITUD!$H$5:$H$504,$B191,SOL·LICITUD!$U$5:$U$504,"Mitjà"))</f>
        <v/>
      </c>
      <c r="K191" s="45" t="str">
        <f>IF($B191="","",SUMIFS(SOL·LICITUD!$P$5:$P$504,SOL·LICITUD!$H$5:$H$504,$B191,SOL·LICITUD!$U$5:$U$504,"Mitjà"))</f>
        <v/>
      </c>
      <c r="L191" s="46" t="str">
        <f>IF($B191="","",COUNTIFS(SOL·LICITUD!$H$5:$H$504,$B191,SOL·LICITUD!$U$5:$U$504,"Alt"))</f>
        <v/>
      </c>
      <c r="M191" s="47" t="str">
        <f>IF($B191="","",SUMIFS(SOL·LICITUD!$P$5:$P$504,SOL·LICITUD!$H$5:$H$504,$B191,SOL·LICITUD!$U$5:$U$504,"Alt"))</f>
        <v/>
      </c>
    </row>
    <row r="192" spans="2:13" x14ac:dyDescent="0.25">
      <c r="B192" s="38" t="str">
        <f>IF(OR(SOL·LICITUD!$H$178="",COUNTIF(SOL·LICITUD!$H$5:$H$504,SOL·LICITUD!$H$178)&lt;&gt;COUNTIF(SOL·LICITUD!$H$5:'SOL·LICITUD'!$H$178,SOL·LICITUD!$H$178)),"",SOL·LICITUD!$H$178)</f>
        <v/>
      </c>
      <c r="C192" s="38" t="str">
        <f>IF($B192="","",INDEX(SOL·LICITUD!$G$5:$G$504,MATCH($B192,SOL·LICITUD!$H$5:$H$504,0)))</f>
        <v/>
      </c>
      <c r="D192" s="38" t="str">
        <f>IF($B192="","",COUNTIF(SOL·LICITUD!$H$5:$H$504,$B192))</f>
        <v/>
      </c>
      <c r="E192" s="39" t="str">
        <f>IF($B192="","",SUMIF(SOL·LICITUD!$H$5:$H$504,$B192,SOL·LICITUD!$P$5:$P$504))</f>
        <v/>
      </c>
      <c r="F192" s="40" t="str">
        <f>IF($B192="","",COUNTIFS(SOL·LICITUD!$H$5:$H$504,$B192,SOL·LICITUD!$U$5:$U$504,"B1"))</f>
        <v/>
      </c>
      <c r="G192" s="41" t="str">
        <f>IF($B192="","",SUMIFS(SOL·LICITUD!$P$5:$P$504,SOL·LICITUD!$H$5:$H$504,$B192,SOL·LICITUD!$U$5:$U$504,"B1"))</f>
        <v/>
      </c>
      <c r="H192" s="42" t="str">
        <f>IF($B192="","",COUNTIFS(SOL·LICITUD!$H$5:$H$504,$B192,SOL·LICITUD!$U$5:$U$504,"B2"))</f>
        <v/>
      </c>
      <c r="I192" s="43" t="str">
        <f>IF($B192="","",SUMIFS(SOL·LICITUD!$P$5:$P$504,SOL·LICITUD!$H$5:$H$504,$B192,SOL·LICITUD!$U$5:$U$504,"B2"))</f>
        <v/>
      </c>
      <c r="J192" s="44" t="str">
        <f>IF($B192="","",COUNTIFS(SOL·LICITUD!$H$5:$H$504,$B192,SOL·LICITUD!$U$5:$U$504,"Mitjà"))</f>
        <v/>
      </c>
      <c r="K192" s="45" t="str">
        <f>IF($B192="","",SUMIFS(SOL·LICITUD!$P$5:$P$504,SOL·LICITUD!$H$5:$H$504,$B192,SOL·LICITUD!$U$5:$U$504,"Mitjà"))</f>
        <v/>
      </c>
      <c r="L192" s="46" t="str">
        <f>IF($B192="","",COUNTIFS(SOL·LICITUD!$H$5:$H$504,$B192,SOL·LICITUD!$U$5:$U$504,"Alt"))</f>
        <v/>
      </c>
      <c r="M192" s="47" t="str">
        <f>IF($B192="","",SUMIFS(SOL·LICITUD!$P$5:$P$504,SOL·LICITUD!$H$5:$H$504,$B192,SOL·LICITUD!$U$5:$U$504,"Alt"))</f>
        <v/>
      </c>
    </row>
    <row r="193" spans="2:13" x14ac:dyDescent="0.25">
      <c r="B193" s="38" t="str">
        <f>IF(OR(SOL·LICITUD!$H$179="",COUNTIF(SOL·LICITUD!$H$5:$H$504,SOL·LICITUD!$H$179)&lt;&gt;COUNTIF(SOL·LICITUD!$H$5:'SOL·LICITUD'!$H$179,SOL·LICITUD!$H$179)),"",SOL·LICITUD!$H$179)</f>
        <v/>
      </c>
      <c r="C193" s="38" t="str">
        <f>IF($B193="","",INDEX(SOL·LICITUD!$G$5:$G$504,MATCH($B193,SOL·LICITUD!$H$5:$H$504,0)))</f>
        <v/>
      </c>
      <c r="D193" s="38" t="str">
        <f>IF($B193="","",COUNTIF(SOL·LICITUD!$H$5:$H$504,$B193))</f>
        <v/>
      </c>
      <c r="E193" s="39" t="str">
        <f>IF($B193="","",SUMIF(SOL·LICITUD!$H$5:$H$504,$B193,SOL·LICITUD!$P$5:$P$504))</f>
        <v/>
      </c>
      <c r="F193" s="40" t="str">
        <f>IF($B193="","",COUNTIFS(SOL·LICITUD!$H$5:$H$504,$B193,SOL·LICITUD!$U$5:$U$504,"B1"))</f>
        <v/>
      </c>
      <c r="G193" s="41" t="str">
        <f>IF($B193="","",SUMIFS(SOL·LICITUD!$P$5:$P$504,SOL·LICITUD!$H$5:$H$504,$B193,SOL·LICITUD!$U$5:$U$504,"B1"))</f>
        <v/>
      </c>
      <c r="H193" s="42" t="str">
        <f>IF($B193="","",COUNTIFS(SOL·LICITUD!$H$5:$H$504,$B193,SOL·LICITUD!$U$5:$U$504,"B2"))</f>
        <v/>
      </c>
      <c r="I193" s="43" t="str">
        <f>IF($B193="","",SUMIFS(SOL·LICITUD!$P$5:$P$504,SOL·LICITUD!$H$5:$H$504,$B193,SOL·LICITUD!$U$5:$U$504,"B2"))</f>
        <v/>
      </c>
      <c r="J193" s="44" t="str">
        <f>IF($B193="","",COUNTIFS(SOL·LICITUD!$H$5:$H$504,$B193,SOL·LICITUD!$U$5:$U$504,"Mitjà"))</f>
        <v/>
      </c>
      <c r="K193" s="45" t="str">
        <f>IF($B193="","",SUMIFS(SOL·LICITUD!$P$5:$P$504,SOL·LICITUD!$H$5:$H$504,$B193,SOL·LICITUD!$U$5:$U$504,"Mitjà"))</f>
        <v/>
      </c>
      <c r="L193" s="46" t="str">
        <f>IF($B193="","",COUNTIFS(SOL·LICITUD!$H$5:$H$504,$B193,SOL·LICITUD!$U$5:$U$504,"Alt"))</f>
        <v/>
      </c>
      <c r="M193" s="47" t="str">
        <f>IF($B193="","",SUMIFS(SOL·LICITUD!$P$5:$P$504,SOL·LICITUD!$H$5:$H$504,$B193,SOL·LICITUD!$U$5:$U$504,"Alt"))</f>
        <v/>
      </c>
    </row>
    <row r="194" spans="2:13" x14ac:dyDescent="0.25">
      <c r="B194" s="38" t="str">
        <f>IF(OR(SOL·LICITUD!$H$180="",COUNTIF(SOL·LICITUD!$H$5:$H$504,SOL·LICITUD!$H$180)&lt;&gt;COUNTIF(SOL·LICITUD!$H$5:'SOL·LICITUD'!$H$180,SOL·LICITUD!$H$180)),"",SOL·LICITUD!$H$180)</f>
        <v/>
      </c>
      <c r="C194" s="38" t="str">
        <f>IF($B194="","",INDEX(SOL·LICITUD!$G$5:$G$504,MATCH($B194,SOL·LICITUD!$H$5:$H$504,0)))</f>
        <v/>
      </c>
      <c r="D194" s="38" t="str">
        <f>IF($B194="","",COUNTIF(SOL·LICITUD!$H$5:$H$504,$B194))</f>
        <v/>
      </c>
      <c r="E194" s="39" t="str">
        <f>IF($B194="","",SUMIF(SOL·LICITUD!$H$5:$H$504,$B194,SOL·LICITUD!$P$5:$P$504))</f>
        <v/>
      </c>
      <c r="F194" s="40" t="str">
        <f>IF($B194="","",COUNTIFS(SOL·LICITUD!$H$5:$H$504,$B194,SOL·LICITUD!$U$5:$U$504,"B1"))</f>
        <v/>
      </c>
      <c r="G194" s="41" t="str">
        <f>IF($B194="","",SUMIFS(SOL·LICITUD!$P$5:$P$504,SOL·LICITUD!$H$5:$H$504,$B194,SOL·LICITUD!$U$5:$U$504,"B1"))</f>
        <v/>
      </c>
      <c r="H194" s="42" t="str">
        <f>IF($B194="","",COUNTIFS(SOL·LICITUD!$H$5:$H$504,$B194,SOL·LICITUD!$U$5:$U$504,"B2"))</f>
        <v/>
      </c>
      <c r="I194" s="43" t="str">
        <f>IF($B194="","",SUMIFS(SOL·LICITUD!$P$5:$P$504,SOL·LICITUD!$H$5:$H$504,$B194,SOL·LICITUD!$U$5:$U$504,"B2"))</f>
        <v/>
      </c>
      <c r="J194" s="44" t="str">
        <f>IF($B194="","",COUNTIFS(SOL·LICITUD!$H$5:$H$504,$B194,SOL·LICITUD!$U$5:$U$504,"Mitjà"))</f>
        <v/>
      </c>
      <c r="K194" s="45" t="str">
        <f>IF($B194="","",SUMIFS(SOL·LICITUD!$P$5:$P$504,SOL·LICITUD!$H$5:$H$504,$B194,SOL·LICITUD!$U$5:$U$504,"Mitjà"))</f>
        <v/>
      </c>
      <c r="L194" s="46" t="str">
        <f>IF($B194="","",COUNTIFS(SOL·LICITUD!$H$5:$H$504,$B194,SOL·LICITUD!$U$5:$U$504,"Alt"))</f>
        <v/>
      </c>
      <c r="M194" s="47" t="str">
        <f>IF($B194="","",SUMIFS(SOL·LICITUD!$P$5:$P$504,SOL·LICITUD!$H$5:$H$504,$B194,SOL·LICITUD!$U$5:$U$504,"Alt"))</f>
        <v/>
      </c>
    </row>
    <row r="195" spans="2:13" x14ac:dyDescent="0.25">
      <c r="B195" s="38" t="str">
        <f>IF(OR(SOL·LICITUD!$H$181="",COUNTIF(SOL·LICITUD!$H$5:$H$504,SOL·LICITUD!$H$181)&lt;&gt;COUNTIF(SOL·LICITUD!$H$5:'SOL·LICITUD'!$H$181,SOL·LICITUD!$H$181)),"",SOL·LICITUD!$H$181)</f>
        <v/>
      </c>
      <c r="C195" s="38" t="str">
        <f>IF($B195="","",INDEX(SOL·LICITUD!$G$5:$G$504,MATCH($B195,SOL·LICITUD!$H$5:$H$504,0)))</f>
        <v/>
      </c>
      <c r="D195" s="38" t="str">
        <f>IF($B195="","",COUNTIF(SOL·LICITUD!$H$5:$H$504,$B195))</f>
        <v/>
      </c>
      <c r="E195" s="39" t="str">
        <f>IF($B195="","",SUMIF(SOL·LICITUD!$H$5:$H$504,$B195,SOL·LICITUD!$P$5:$P$504))</f>
        <v/>
      </c>
      <c r="F195" s="40" t="str">
        <f>IF($B195="","",COUNTIFS(SOL·LICITUD!$H$5:$H$504,$B195,SOL·LICITUD!$U$5:$U$504,"B1"))</f>
        <v/>
      </c>
      <c r="G195" s="41" t="str">
        <f>IF($B195="","",SUMIFS(SOL·LICITUD!$P$5:$P$504,SOL·LICITUD!$H$5:$H$504,$B195,SOL·LICITUD!$U$5:$U$504,"B1"))</f>
        <v/>
      </c>
      <c r="H195" s="42" t="str">
        <f>IF($B195="","",COUNTIFS(SOL·LICITUD!$H$5:$H$504,$B195,SOL·LICITUD!$U$5:$U$504,"B2"))</f>
        <v/>
      </c>
      <c r="I195" s="43" t="str">
        <f>IF($B195="","",SUMIFS(SOL·LICITUD!$P$5:$P$504,SOL·LICITUD!$H$5:$H$504,$B195,SOL·LICITUD!$U$5:$U$504,"B2"))</f>
        <v/>
      </c>
      <c r="J195" s="44" t="str">
        <f>IF($B195="","",COUNTIFS(SOL·LICITUD!$H$5:$H$504,$B195,SOL·LICITUD!$U$5:$U$504,"Mitjà"))</f>
        <v/>
      </c>
      <c r="K195" s="45" t="str">
        <f>IF($B195="","",SUMIFS(SOL·LICITUD!$P$5:$P$504,SOL·LICITUD!$H$5:$H$504,$B195,SOL·LICITUD!$U$5:$U$504,"Mitjà"))</f>
        <v/>
      </c>
      <c r="L195" s="46" t="str">
        <f>IF($B195="","",COUNTIFS(SOL·LICITUD!$H$5:$H$504,$B195,SOL·LICITUD!$U$5:$U$504,"Alt"))</f>
        <v/>
      </c>
      <c r="M195" s="47" t="str">
        <f>IF($B195="","",SUMIFS(SOL·LICITUD!$P$5:$P$504,SOL·LICITUD!$H$5:$H$504,$B195,SOL·LICITUD!$U$5:$U$504,"Alt"))</f>
        <v/>
      </c>
    </row>
    <row r="196" spans="2:13" x14ac:dyDescent="0.25">
      <c r="B196" s="38" t="str">
        <f>IF(OR(SOL·LICITUD!$H$182="",COUNTIF(SOL·LICITUD!$H$5:$H$504,SOL·LICITUD!$H$182)&lt;&gt;COUNTIF(SOL·LICITUD!$H$5:'SOL·LICITUD'!$H$182,SOL·LICITUD!$H$182)),"",SOL·LICITUD!$H$182)</f>
        <v/>
      </c>
      <c r="C196" s="38" t="str">
        <f>IF($B196="","",INDEX(SOL·LICITUD!$G$5:$G$504,MATCH($B196,SOL·LICITUD!$H$5:$H$504,0)))</f>
        <v/>
      </c>
      <c r="D196" s="38" t="str">
        <f>IF($B196="","",COUNTIF(SOL·LICITUD!$H$5:$H$504,$B196))</f>
        <v/>
      </c>
      <c r="E196" s="39" t="str">
        <f>IF($B196="","",SUMIF(SOL·LICITUD!$H$5:$H$504,$B196,SOL·LICITUD!$P$5:$P$504))</f>
        <v/>
      </c>
      <c r="F196" s="40" t="str">
        <f>IF($B196="","",COUNTIFS(SOL·LICITUD!$H$5:$H$504,$B196,SOL·LICITUD!$U$5:$U$504,"B1"))</f>
        <v/>
      </c>
      <c r="G196" s="41" t="str">
        <f>IF($B196="","",SUMIFS(SOL·LICITUD!$P$5:$P$504,SOL·LICITUD!$H$5:$H$504,$B196,SOL·LICITUD!$U$5:$U$504,"B1"))</f>
        <v/>
      </c>
      <c r="H196" s="42" t="str">
        <f>IF($B196="","",COUNTIFS(SOL·LICITUD!$H$5:$H$504,$B196,SOL·LICITUD!$U$5:$U$504,"B2"))</f>
        <v/>
      </c>
      <c r="I196" s="43" t="str">
        <f>IF($B196="","",SUMIFS(SOL·LICITUD!$P$5:$P$504,SOL·LICITUD!$H$5:$H$504,$B196,SOL·LICITUD!$U$5:$U$504,"B2"))</f>
        <v/>
      </c>
      <c r="J196" s="44" t="str">
        <f>IF($B196="","",COUNTIFS(SOL·LICITUD!$H$5:$H$504,$B196,SOL·LICITUD!$U$5:$U$504,"Mitjà"))</f>
        <v/>
      </c>
      <c r="K196" s="45" t="str">
        <f>IF($B196="","",SUMIFS(SOL·LICITUD!$P$5:$P$504,SOL·LICITUD!$H$5:$H$504,$B196,SOL·LICITUD!$U$5:$U$504,"Mitjà"))</f>
        <v/>
      </c>
      <c r="L196" s="46" t="str">
        <f>IF($B196="","",COUNTIFS(SOL·LICITUD!$H$5:$H$504,$B196,SOL·LICITUD!$U$5:$U$504,"Alt"))</f>
        <v/>
      </c>
      <c r="M196" s="47" t="str">
        <f>IF($B196="","",SUMIFS(SOL·LICITUD!$P$5:$P$504,SOL·LICITUD!$H$5:$H$504,$B196,SOL·LICITUD!$U$5:$U$504,"Alt"))</f>
        <v/>
      </c>
    </row>
    <row r="197" spans="2:13" x14ac:dyDescent="0.25">
      <c r="B197" s="38" t="str">
        <f>IF(OR(SOL·LICITUD!$H$183="",COUNTIF(SOL·LICITUD!$H$5:$H$504,SOL·LICITUD!$H$183)&lt;&gt;COUNTIF(SOL·LICITUD!$H$5:'SOL·LICITUD'!$H$183,SOL·LICITUD!$H$183)),"",SOL·LICITUD!$H$183)</f>
        <v/>
      </c>
      <c r="C197" s="38" t="str">
        <f>IF($B197="","",INDEX(SOL·LICITUD!$G$5:$G$504,MATCH($B197,SOL·LICITUD!$H$5:$H$504,0)))</f>
        <v/>
      </c>
      <c r="D197" s="38" t="str">
        <f>IF($B197="","",COUNTIF(SOL·LICITUD!$H$5:$H$504,$B197))</f>
        <v/>
      </c>
      <c r="E197" s="39" t="str">
        <f>IF($B197="","",SUMIF(SOL·LICITUD!$H$5:$H$504,$B197,SOL·LICITUD!$P$5:$P$504))</f>
        <v/>
      </c>
      <c r="F197" s="40" t="str">
        <f>IF($B197="","",COUNTIFS(SOL·LICITUD!$H$5:$H$504,$B197,SOL·LICITUD!$U$5:$U$504,"B1"))</f>
        <v/>
      </c>
      <c r="G197" s="41" t="str">
        <f>IF($B197="","",SUMIFS(SOL·LICITUD!$P$5:$P$504,SOL·LICITUD!$H$5:$H$504,$B197,SOL·LICITUD!$U$5:$U$504,"B1"))</f>
        <v/>
      </c>
      <c r="H197" s="42" t="str">
        <f>IF($B197="","",COUNTIFS(SOL·LICITUD!$H$5:$H$504,$B197,SOL·LICITUD!$U$5:$U$504,"B2"))</f>
        <v/>
      </c>
      <c r="I197" s="43" t="str">
        <f>IF($B197="","",SUMIFS(SOL·LICITUD!$P$5:$P$504,SOL·LICITUD!$H$5:$H$504,$B197,SOL·LICITUD!$U$5:$U$504,"B2"))</f>
        <v/>
      </c>
      <c r="J197" s="44" t="str">
        <f>IF($B197="","",COUNTIFS(SOL·LICITUD!$H$5:$H$504,$B197,SOL·LICITUD!$U$5:$U$504,"Mitjà"))</f>
        <v/>
      </c>
      <c r="K197" s="45" t="str">
        <f>IF($B197="","",SUMIFS(SOL·LICITUD!$P$5:$P$504,SOL·LICITUD!$H$5:$H$504,$B197,SOL·LICITUD!$U$5:$U$504,"Mitjà"))</f>
        <v/>
      </c>
      <c r="L197" s="46" t="str">
        <f>IF($B197="","",COUNTIFS(SOL·LICITUD!$H$5:$H$504,$B197,SOL·LICITUD!$U$5:$U$504,"Alt"))</f>
        <v/>
      </c>
      <c r="M197" s="47" t="str">
        <f>IF($B197="","",SUMIFS(SOL·LICITUD!$P$5:$P$504,SOL·LICITUD!$H$5:$H$504,$B197,SOL·LICITUD!$U$5:$U$504,"Alt"))</f>
        <v/>
      </c>
    </row>
    <row r="198" spans="2:13" x14ac:dyDescent="0.25">
      <c r="B198" s="38" t="str">
        <f>IF(OR(SOL·LICITUD!$H$184="",COUNTIF(SOL·LICITUD!$H$5:$H$504,SOL·LICITUD!$H$184)&lt;&gt;COUNTIF(SOL·LICITUD!$H$5:'SOL·LICITUD'!$H$184,SOL·LICITUD!$H$184)),"",SOL·LICITUD!$H$184)</f>
        <v/>
      </c>
      <c r="C198" s="38" t="str">
        <f>IF($B198="","",INDEX(SOL·LICITUD!$G$5:$G$504,MATCH($B198,SOL·LICITUD!$H$5:$H$504,0)))</f>
        <v/>
      </c>
      <c r="D198" s="38" t="str">
        <f>IF($B198="","",COUNTIF(SOL·LICITUD!$H$5:$H$504,$B198))</f>
        <v/>
      </c>
      <c r="E198" s="39" t="str">
        <f>IF($B198="","",SUMIF(SOL·LICITUD!$H$5:$H$504,$B198,SOL·LICITUD!$P$5:$P$504))</f>
        <v/>
      </c>
      <c r="F198" s="40" t="str">
        <f>IF($B198="","",COUNTIFS(SOL·LICITUD!$H$5:$H$504,$B198,SOL·LICITUD!$U$5:$U$504,"B1"))</f>
        <v/>
      </c>
      <c r="G198" s="41" t="str">
        <f>IF($B198="","",SUMIFS(SOL·LICITUD!$P$5:$P$504,SOL·LICITUD!$H$5:$H$504,$B198,SOL·LICITUD!$U$5:$U$504,"B1"))</f>
        <v/>
      </c>
      <c r="H198" s="42" t="str">
        <f>IF($B198="","",COUNTIFS(SOL·LICITUD!$H$5:$H$504,$B198,SOL·LICITUD!$U$5:$U$504,"B2"))</f>
        <v/>
      </c>
      <c r="I198" s="43" t="str">
        <f>IF($B198="","",SUMIFS(SOL·LICITUD!$P$5:$P$504,SOL·LICITUD!$H$5:$H$504,$B198,SOL·LICITUD!$U$5:$U$504,"B2"))</f>
        <v/>
      </c>
      <c r="J198" s="44" t="str">
        <f>IF($B198="","",COUNTIFS(SOL·LICITUD!$H$5:$H$504,$B198,SOL·LICITUD!$U$5:$U$504,"Mitjà"))</f>
        <v/>
      </c>
      <c r="K198" s="45" t="str">
        <f>IF($B198="","",SUMIFS(SOL·LICITUD!$P$5:$P$504,SOL·LICITUD!$H$5:$H$504,$B198,SOL·LICITUD!$U$5:$U$504,"Mitjà"))</f>
        <v/>
      </c>
      <c r="L198" s="46" t="str">
        <f>IF($B198="","",COUNTIFS(SOL·LICITUD!$H$5:$H$504,$B198,SOL·LICITUD!$U$5:$U$504,"Alt"))</f>
        <v/>
      </c>
      <c r="M198" s="47" t="str">
        <f>IF($B198="","",SUMIFS(SOL·LICITUD!$P$5:$P$504,SOL·LICITUD!$H$5:$H$504,$B198,SOL·LICITUD!$U$5:$U$504,"Alt"))</f>
        <v/>
      </c>
    </row>
    <row r="199" spans="2:13" x14ac:dyDescent="0.25">
      <c r="B199" s="38" t="str">
        <f>IF(OR(SOL·LICITUD!$H$185="",COUNTIF(SOL·LICITUD!$H$5:$H$504,SOL·LICITUD!$H$185)&lt;&gt;COUNTIF(SOL·LICITUD!$H$5:'SOL·LICITUD'!$H$185,SOL·LICITUD!$H$185)),"",SOL·LICITUD!$H$185)</f>
        <v/>
      </c>
      <c r="C199" s="38" t="str">
        <f>IF($B199="","",INDEX(SOL·LICITUD!$G$5:$G$504,MATCH($B199,SOL·LICITUD!$H$5:$H$504,0)))</f>
        <v/>
      </c>
      <c r="D199" s="38" t="str">
        <f>IF($B199="","",COUNTIF(SOL·LICITUD!$H$5:$H$504,$B199))</f>
        <v/>
      </c>
      <c r="E199" s="39" t="str">
        <f>IF($B199="","",SUMIF(SOL·LICITUD!$H$5:$H$504,$B199,SOL·LICITUD!$P$5:$P$504))</f>
        <v/>
      </c>
      <c r="F199" s="40" t="str">
        <f>IF($B199="","",COUNTIFS(SOL·LICITUD!$H$5:$H$504,$B199,SOL·LICITUD!$U$5:$U$504,"B1"))</f>
        <v/>
      </c>
      <c r="G199" s="41" t="str">
        <f>IF($B199="","",SUMIFS(SOL·LICITUD!$P$5:$P$504,SOL·LICITUD!$H$5:$H$504,$B199,SOL·LICITUD!$U$5:$U$504,"B1"))</f>
        <v/>
      </c>
      <c r="H199" s="42" t="str">
        <f>IF($B199="","",COUNTIFS(SOL·LICITUD!$H$5:$H$504,$B199,SOL·LICITUD!$U$5:$U$504,"B2"))</f>
        <v/>
      </c>
      <c r="I199" s="43" t="str">
        <f>IF($B199="","",SUMIFS(SOL·LICITUD!$P$5:$P$504,SOL·LICITUD!$H$5:$H$504,$B199,SOL·LICITUD!$U$5:$U$504,"B2"))</f>
        <v/>
      </c>
      <c r="J199" s="44" t="str">
        <f>IF($B199="","",COUNTIFS(SOL·LICITUD!$H$5:$H$504,$B199,SOL·LICITUD!$U$5:$U$504,"Mitjà"))</f>
        <v/>
      </c>
      <c r="K199" s="45" t="str">
        <f>IF($B199="","",SUMIFS(SOL·LICITUD!$P$5:$P$504,SOL·LICITUD!$H$5:$H$504,$B199,SOL·LICITUD!$U$5:$U$504,"Mitjà"))</f>
        <v/>
      </c>
      <c r="L199" s="46" t="str">
        <f>IF($B199="","",COUNTIFS(SOL·LICITUD!$H$5:$H$504,$B199,SOL·LICITUD!$U$5:$U$504,"Alt"))</f>
        <v/>
      </c>
      <c r="M199" s="47" t="str">
        <f>IF($B199="","",SUMIFS(SOL·LICITUD!$P$5:$P$504,SOL·LICITUD!$H$5:$H$504,$B199,SOL·LICITUD!$U$5:$U$504,"Alt"))</f>
        <v/>
      </c>
    </row>
    <row r="200" spans="2:13" x14ac:dyDescent="0.25">
      <c r="B200" s="38" t="str">
        <f>IF(OR(SOL·LICITUD!$H$186="",COUNTIF(SOL·LICITUD!$H$5:$H$504,SOL·LICITUD!$H$186)&lt;&gt;COUNTIF(SOL·LICITUD!$H$5:'SOL·LICITUD'!$H$186,SOL·LICITUD!$H$186)),"",SOL·LICITUD!$H$186)</f>
        <v/>
      </c>
      <c r="C200" s="38" t="str">
        <f>IF($B200="","",INDEX(SOL·LICITUD!$G$5:$G$504,MATCH($B200,SOL·LICITUD!$H$5:$H$504,0)))</f>
        <v/>
      </c>
      <c r="D200" s="38" t="str">
        <f>IF($B200="","",COUNTIF(SOL·LICITUD!$H$5:$H$504,$B200))</f>
        <v/>
      </c>
      <c r="E200" s="39" t="str">
        <f>IF($B200="","",SUMIF(SOL·LICITUD!$H$5:$H$504,$B200,SOL·LICITUD!$P$5:$P$504))</f>
        <v/>
      </c>
      <c r="F200" s="40" t="str">
        <f>IF($B200="","",COUNTIFS(SOL·LICITUD!$H$5:$H$504,$B200,SOL·LICITUD!$U$5:$U$504,"B1"))</f>
        <v/>
      </c>
      <c r="G200" s="41" t="str">
        <f>IF($B200="","",SUMIFS(SOL·LICITUD!$P$5:$P$504,SOL·LICITUD!$H$5:$H$504,$B200,SOL·LICITUD!$U$5:$U$504,"B1"))</f>
        <v/>
      </c>
      <c r="H200" s="42" t="str">
        <f>IF($B200="","",COUNTIFS(SOL·LICITUD!$H$5:$H$504,$B200,SOL·LICITUD!$U$5:$U$504,"B2"))</f>
        <v/>
      </c>
      <c r="I200" s="43" t="str">
        <f>IF($B200="","",SUMIFS(SOL·LICITUD!$P$5:$P$504,SOL·LICITUD!$H$5:$H$504,$B200,SOL·LICITUD!$U$5:$U$504,"B2"))</f>
        <v/>
      </c>
      <c r="J200" s="44" t="str">
        <f>IF($B200="","",COUNTIFS(SOL·LICITUD!$H$5:$H$504,$B200,SOL·LICITUD!$U$5:$U$504,"Mitjà"))</f>
        <v/>
      </c>
      <c r="K200" s="45" t="str">
        <f>IF($B200="","",SUMIFS(SOL·LICITUD!$P$5:$P$504,SOL·LICITUD!$H$5:$H$504,$B200,SOL·LICITUD!$U$5:$U$504,"Mitjà"))</f>
        <v/>
      </c>
      <c r="L200" s="46" t="str">
        <f>IF($B200="","",COUNTIFS(SOL·LICITUD!$H$5:$H$504,$B200,SOL·LICITUD!$U$5:$U$504,"Alt"))</f>
        <v/>
      </c>
      <c r="M200" s="47" t="str">
        <f>IF($B200="","",SUMIFS(SOL·LICITUD!$P$5:$P$504,SOL·LICITUD!$H$5:$H$504,$B200,SOL·LICITUD!$U$5:$U$504,"Alt"))</f>
        <v/>
      </c>
    </row>
    <row r="201" spans="2:13" x14ac:dyDescent="0.25">
      <c r="B201" s="38" t="str">
        <f>IF(OR(SOL·LICITUD!$H$187="",COUNTIF(SOL·LICITUD!$H$5:$H$504,SOL·LICITUD!$H$187)&lt;&gt;COUNTIF(SOL·LICITUD!$H$5:'SOL·LICITUD'!$H$187,SOL·LICITUD!$H$187)),"",SOL·LICITUD!$H$187)</f>
        <v/>
      </c>
      <c r="C201" s="38" t="str">
        <f>IF($B201="","",INDEX(SOL·LICITUD!$G$5:$G$504,MATCH($B201,SOL·LICITUD!$H$5:$H$504,0)))</f>
        <v/>
      </c>
      <c r="D201" s="38" t="str">
        <f>IF($B201="","",COUNTIF(SOL·LICITUD!$H$5:$H$504,$B201))</f>
        <v/>
      </c>
      <c r="E201" s="39" t="str">
        <f>IF($B201="","",SUMIF(SOL·LICITUD!$H$5:$H$504,$B201,SOL·LICITUD!$P$5:$P$504))</f>
        <v/>
      </c>
      <c r="F201" s="40" t="str">
        <f>IF($B201="","",COUNTIFS(SOL·LICITUD!$H$5:$H$504,$B201,SOL·LICITUD!$U$5:$U$504,"B1"))</f>
        <v/>
      </c>
      <c r="G201" s="41" t="str">
        <f>IF($B201="","",SUMIFS(SOL·LICITUD!$P$5:$P$504,SOL·LICITUD!$H$5:$H$504,$B201,SOL·LICITUD!$U$5:$U$504,"B1"))</f>
        <v/>
      </c>
      <c r="H201" s="42" t="str">
        <f>IF($B201="","",COUNTIFS(SOL·LICITUD!$H$5:$H$504,$B201,SOL·LICITUD!$U$5:$U$504,"B2"))</f>
        <v/>
      </c>
      <c r="I201" s="43" t="str">
        <f>IF($B201="","",SUMIFS(SOL·LICITUD!$P$5:$P$504,SOL·LICITUD!$H$5:$H$504,$B201,SOL·LICITUD!$U$5:$U$504,"B2"))</f>
        <v/>
      </c>
      <c r="J201" s="44" t="str">
        <f>IF($B201="","",COUNTIFS(SOL·LICITUD!$H$5:$H$504,$B201,SOL·LICITUD!$U$5:$U$504,"Mitjà"))</f>
        <v/>
      </c>
      <c r="K201" s="45" t="str">
        <f>IF($B201="","",SUMIFS(SOL·LICITUD!$P$5:$P$504,SOL·LICITUD!$H$5:$H$504,$B201,SOL·LICITUD!$U$5:$U$504,"Mitjà"))</f>
        <v/>
      </c>
      <c r="L201" s="46" t="str">
        <f>IF($B201="","",COUNTIFS(SOL·LICITUD!$H$5:$H$504,$B201,SOL·LICITUD!$U$5:$U$504,"Alt"))</f>
        <v/>
      </c>
      <c r="M201" s="47" t="str">
        <f>IF($B201="","",SUMIFS(SOL·LICITUD!$P$5:$P$504,SOL·LICITUD!$H$5:$H$504,$B201,SOL·LICITUD!$U$5:$U$504,"Alt"))</f>
        <v/>
      </c>
    </row>
    <row r="202" spans="2:13" x14ac:dyDescent="0.25">
      <c r="B202" s="38" t="str">
        <f>IF(OR(SOL·LICITUD!$H$188="",COUNTIF(SOL·LICITUD!$H$5:$H$504,SOL·LICITUD!$H$188)&lt;&gt;COUNTIF(SOL·LICITUD!$H$5:'SOL·LICITUD'!$H$188,SOL·LICITUD!$H$188)),"",SOL·LICITUD!$H$188)</f>
        <v/>
      </c>
      <c r="C202" s="38" t="str">
        <f>IF($B202="","",INDEX(SOL·LICITUD!$G$5:$G$504,MATCH($B202,SOL·LICITUD!$H$5:$H$504,0)))</f>
        <v/>
      </c>
      <c r="D202" s="38" t="str">
        <f>IF($B202="","",COUNTIF(SOL·LICITUD!$H$5:$H$504,$B202))</f>
        <v/>
      </c>
      <c r="E202" s="39" t="str">
        <f>IF($B202="","",SUMIF(SOL·LICITUD!$H$5:$H$504,$B202,SOL·LICITUD!$P$5:$P$504))</f>
        <v/>
      </c>
      <c r="F202" s="40" t="str">
        <f>IF($B202="","",COUNTIFS(SOL·LICITUD!$H$5:$H$504,$B202,SOL·LICITUD!$U$5:$U$504,"B1"))</f>
        <v/>
      </c>
      <c r="G202" s="41" t="str">
        <f>IF($B202="","",SUMIFS(SOL·LICITUD!$P$5:$P$504,SOL·LICITUD!$H$5:$H$504,$B202,SOL·LICITUD!$U$5:$U$504,"B1"))</f>
        <v/>
      </c>
      <c r="H202" s="42" t="str">
        <f>IF($B202="","",COUNTIFS(SOL·LICITUD!$H$5:$H$504,$B202,SOL·LICITUD!$U$5:$U$504,"B2"))</f>
        <v/>
      </c>
      <c r="I202" s="43" t="str">
        <f>IF($B202="","",SUMIFS(SOL·LICITUD!$P$5:$P$504,SOL·LICITUD!$H$5:$H$504,$B202,SOL·LICITUD!$U$5:$U$504,"B2"))</f>
        <v/>
      </c>
      <c r="J202" s="44" t="str">
        <f>IF($B202="","",COUNTIFS(SOL·LICITUD!$H$5:$H$504,$B202,SOL·LICITUD!$U$5:$U$504,"Mitjà"))</f>
        <v/>
      </c>
      <c r="K202" s="45" t="str">
        <f>IF($B202="","",SUMIFS(SOL·LICITUD!$P$5:$P$504,SOL·LICITUD!$H$5:$H$504,$B202,SOL·LICITUD!$U$5:$U$504,"Mitjà"))</f>
        <v/>
      </c>
      <c r="L202" s="46" t="str">
        <f>IF($B202="","",COUNTIFS(SOL·LICITUD!$H$5:$H$504,$B202,SOL·LICITUD!$U$5:$U$504,"Alt"))</f>
        <v/>
      </c>
      <c r="M202" s="47" t="str">
        <f>IF($B202="","",SUMIFS(SOL·LICITUD!$P$5:$P$504,SOL·LICITUD!$H$5:$H$504,$B202,SOL·LICITUD!$U$5:$U$504,"Alt"))</f>
        <v/>
      </c>
    </row>
    <row r="203" spans="2:13" x14ac:dyDescent="0.25">
      <c r="B203" s="38" t="str">
        <f>IF(OR(SOL·LICITUD!$H$189="",COUNTIF(SOL·LICITUD!$H$5:$H$504,SOL·LICITUD!$H$189)&lt;&gt;COUNTIF(SOL·LICITUD!$H$5:'SOL·LICITUD'!$H$189,SOL·LICITUD!$H$189)),"",SOL·LICITUD!$H$189)</f>
        <v/>
      </c>
      <c r="C203" s="38" t="str">
        <f>IF($B203="","",INDEX(SOL·LICITUD!$G$5:$G$504,MATCH($B203,SOL·LICITUD!$H$5:$H$504,0)))</f>
        <v/>
      </c>
      <c r="D203" s="38" t="str">
        <f>IF($B203="","",COUNTIF(SOL·LICITUD!$H$5:$H$504,$B203))</f>
        <v/>
      </c>
      <c r="E203" s="39" t="str">
        <f>IF($B203="","",SUMIF(SOL·LICITUD!$H$5:$H$504,$B203,SOL·LICITUD!$P$5:$P$504))</f>
        <v/>
      </c>
      <c r="F203" s="40" t="str">
        <f>IF($B203="","",COUNTIFS(SOL·LICITUD!$H$5:$H$504,$B203,SOL·LICITUD!$U$5:$U$504,"B1"))</f>
        <v/>
      </c>
      <c r="G203" s="41" t="str">
        <f>IF($B203="","",SUMIFS(SOL·LICITUD!$P$5:$P$504,SOL·LICITUD!$H$5:$H$504,$B203,SOL·LICITUD!$U$5:$U$504,"B1"))</f>
        <v/>
      </c>
      <c r="H203" s="42" t="str">
        <f>IF($B203="","",COUNTIFS(SOL·LICITUD!$H$5:$H$504,$B203,SOL·LICITUD!$U$5:$U$504,"B2"))</f>
        <v/>
      </c>
      <c r="I203" s="43" t="str">
        <f>IF($B203="","",SUMIFS(SOL·LICITUD!$P$5:$P$504,SOL·LICITUD!$H$5:$H$504,$B203,SOL·LICITUD!$U$5:$U$504,"B2"))</f>
        <v/>
      </c>
      <c r="J203" s="44" t="str">
        <f>IF($B203="","",COUNTIFS(SOL·LICITUD!$H$5:$H$504,$B203,SOL·LICITUD!$U$5:$U$504,"Mitjà"))</f>
        <v/>
      </c>
      <c r="K203" s="45" t="str">
        <f>IF($B203="","",SUMIFS(SOL·LICITUD!$P$5:$P$504,SOL·LICITUD!$H$5:$H$504,$B203,SOL·LICITUD!$U$5:$U$504,"Mitjà"))</f>
        <v/>
      </c>
      <c r="L203" s="46" t="str">
        <f>IF($B203="","",COUNTIFS(SOL·LICITUD!$H$5:$H$504,$B203,SOL·LICITUD!$U$5:$U$504,"Alt"))</f>
        <v/>
      </c>
      <c r="M203" s="47" t="str">
        <f>IF($B203="","",SUMIFS(SOL·LICITUD!$P$5:$P$504,SOL·LICITUD!$H$5:$H$504,$B203,SOL·LICITUD!$U$5:$U$504,"Alt"))</f>
        <v/>
      </c>
    </row>
    <row r="204" spans="2:13" x14ac:dyDescent="0.25">
      <c r="B204" s="38" t="str">
        <f>IF(OR(SOL·LICITUD!$H$190="",COUNTIF(SOL·LICITUD!$H$5:$H$504,SOL·LICITUD!$H$190)&lt;&gt;COUNTIF(SOL·LICITUD!$H$5:'SOL·LICITUD'!$H$190,SOL·LICITUD!$H$190)),"",SOL·LICITUD!$H$190)</f>
        <v/>
      </c>
      <c r="C204" s="38" t="str">
        <f>IF($B204="","",INDEX(SOL·LICITUD!$G$5:$G$504,MATCH($B204,SOL·LICITUD!$H$5:$H$504,0)))</f>
        <v/>
      </c>
      <c r="D204" s="38" t="str">
        <f>IF($B204="","",COUNTIF(SOL·LICITUD!$H$5:$H$504,$B204))</f>
        <v/>
      </c>
      <c r="E204" s="39" t="str">
        <f>IF($B204="","",SUMIF(SOL·LICITUD!$H$5:$H$504,$B204,SOL·LICITUD!$P$5:$P$504))</f>
        <v/>
      </c>
      <c r="F204" s="40" t="str">
        <f>IF($B204="","",COUNTIFS(SOL·LICITUD!$H$5:$H$504,$B204,SOL·LICITUD!$U$5:$U$504,"B1"))</f>
        <v/>
      </c>
      <c r="G204" s="41" t="str">
        <f>IF($B204="","",SUMIFS(SOL·LICITUD!$P$5:$P$504,SOL·LICITUD!$H$5:$H$504,$B204,SOL·LICITUD!$U$5:$U$504,"B1"))</f>
        <v/>
      </c>
      <c r="H204" s="42" t="str">
        <f>IF($B204="","",COUNTIFS(SOL·LICITUD!$H$5:$H$504,$B204,SOL·LICITUD!$U$5:$U$504,"B2"))</f>
        <v/>
      </c>
      <c r="I204" s="43" t="str">
        <f>IF($B204="","",SUMIFS(SOL·LICITUD!$P$5:$P$504,SOL·LICITUD!$H$5:$H$504,$B204,SOL·LICITUD!$U$5:$U$504,"B2"))</f>
        <v/>
      </c>
      <c r="J204" s="44" t="str">
        <f>IF($B204="","",COUNTIFS(SOL·LICITUD!$H$5:$H$504,$B204,SOL·LICITUD!$U$5:$U$504,"Mitjà"))</f>
        <v/>
      </c>
      <c r="K204" s="45" t="str">
        <f>IF($B204="","",SUMIFS(SOL·LICITUD!$P$5:$P$504,SOL·LICITUD!$H$5:$H$504,$B204,SOL·LICITUD!$U$5:$U$504,"Mitjà"))</f>
        <v/>
      </c>
      <c r="L204" s="46" t="str">
        <f>IF($B204="","",COUNTIFS(SOL·LICITUD!$H$5:$H$504,$B204,SOL·LICITUD!$U$5:$U$504,"Alt"))</f>
        <v/>
      </c>
      <c r="M204" s="47" t="str">
        <f>IF($B204="","",SUMIFS(SOL·LICITUD!$P$5:$P$504,SOL·LICITUD!$H$5:$H$504,$B204,SOL·LICITUD!$U$5:$U$504,"Alt"))</f>
        <v/>
      </c>
    </row>
    <row r="205" spans="2:13" x14ac:dyDescent="0.25">
      <c r="B205" s="38" t="str">
        <f>IF(OR(SOL·LICITUD!$H$191="",COUNTIF(SOL·LICITUD!$H$5:$H$504,SOL·LICITUD!$H$191)&lt;&gt;COUNTIF(SOL·LICITUD!$H$5:'SOL·LICITUD'!$H$191,SOL·LICITUD!$H$191)),"",SOL·LICITUD!$H$191)</f>
        <v/>
      </c>
      <c r="C205" s="38" t="str">
        <f>IF($B205="","",INDEX(SOL·LICITUD!$G$5:$G$504,MATCH($B205,SOL·LICITUD!$H$5:$H$504,0)))</f>
        <v/>
      </c>
      <c r="D205" s="38" t="str">
        <f>IF($B205="","",COUNTIF(SOL·LICITUD!$H$5:$H$504,$B205))</f>
        <v/>
      </c>
      <c r="E205" s="39" t="str">
        <f>IF($B205="","",SUMIF(SOL·LICITUD!$H$5:$H$504,$B205,SOL·LICITUD!$P$5:$P$504))</f>
        <v/>
      </c>
      <c r="F205" s="40" t="str">
        <f>IF($B205="","",COUNTIFS(SOL·LICITUD!$H$5:$H$504,$B205,SOL·LICITUD!$U$5:$U$504,"B1"))</f>
        <v/>
      </c>
      <c r="G205" s="41" t="str">
        <f>IF($B205="","",SUMIFS(SOL·LICITUD!$P$5:$P$504,SOL·LICITUD!$H$5:$H$504,$B205,SOL·LICITUD!$U$5:$U$504,"B1"))</f>
        <v/>
      </c>
      <c r="H205" s="42" t="str">
        <f>IF($B205="","",COUNTIFS(SOL·LICITUD!$H$5:$H$504,$B205,SOL·LICITUD!$U$5:$U$504,"B2"))</f>
        <v/>
      </c>
      <c r="I205" s="43" t="str">
        <f>IF($B205="","",SUMIFS(SOL·LICITUD!$P$5:$P$504,SOL·LICITUD!$H$5:$H$504,$B205,SOL·LICITUD!$U$5:$U$504,"B2"))</f>
        <v/>
      </c>
      <c r="J205" s="44" t="str">
        <f>IF($B205="","",COUNTIFS(SOL·LICITUD!$H$5:$H$504,$B205,SOL·LICITUD!$U$5:$U$504,"Mitjà"))</f>
        <v/>
      </c>
      <c r="K205" s="45" t="str">
        <f>IF($B205="","",SUMIFS(SOL·LICITUD!$P$5:$P$504,SOL·LICITUD!$H$5:$H$504,$B205,SOL·LICITUD!$U$5:$U$504,"Mitjà"))</f>
        <v/>
      </c>
      <c r="L205" s="46" t="str">
        <f>IF($B205="","",COUNTIFS(SOL·LICITUD!$H$5:$H$504,$B205,SOL·LICITUD!$U$5:$U$504,"Alt"))</f>
        <v/>
      </c>
      <c r="M205" s="47" t="str">
        <f>IF($B205="","",SUMIFS(SOL·LICITUD!$P$5:$P$504,SOL·LICITUD!$H$5:$H$504,$B205,SOL·LICITUD!$U$5:$U$504,"Alt"))</f>
        <v/>
      </c>
    </row>
    <row r="206" spans="2:13" x14ac:dyDescent="0.25">
      <c r="B206" s="38" t="str">
        <f>IF(OR(SOL·LICITUD!$H$192="",COUNTIF(SOL·LICITUD!$H$5:$H$504,SOL·LICITUD!$H$192)&lt;&gt;COUNTIF(SOL·LICITUD!$H$5:'SOL·LICITUD'!$H$192,SOL·LICITUD!$H$192)),"",SOL·LICITUD!$H$192)</f>
        <v/>
      </c>
      <c r="C206" s="38" t="str">
        <f>IF($B206="","",INDEX(SOL·LICITUD!$G$5:$G$504,MATCH($B206,SOL·LICITUD!$H$5:$H$504,0)))</f>
        <v/>
      </c>
      <c r="D206" s="38" t="str">
        <f>IF($B206="","",COUNTIF(SOL·LICITUD!$H$5:$H$504,$B206))</f>
        <v/>
      </c>
      <c r="E206" s="39" t="str">
        <f>IF($B206="","",SUMIF(SOL·LICITUD!$H$5:$H$504,$B206,SOL·LICITUD!$P$5:$P$504))</f>
        <v/>
      </c>
      <c r="F206" s="40" t="str">
        <f>IF($B206="","",COUNTIFS(SOL·LICITUD!$H$5:$H$504,$B206,SOL·LICITUD!$U$5:$U$504,"B1"))</f>
        <v/>
      </c>
      <c r="G206" s="41" t="str">
        <f>IF($B206="","",SUMIFS(SOL·LICITUD!$P$5:$P$504,SOL·LICITUD!$H$5:$H$504,$B206,SOL·LICITUD!$U$5:$U$504,"B1"))</f>
        <v/>
      </c>
      <c r="H206" s="42" t="str">
        <f>IF($B206="","",COUNTIFS(SOL·LICITUD!$H$5:$H$504,$B206,SOL·LICITUD!$U$5:$U$504,"B2"))</f>
        <v/>
      </c>
      <c r="I206" s="43" t="str">
        <f>IF($B206="","",SUMIFS(SOL·LICITUD!$P$5:$P$504,SOL·LICITUD!$H$5:$H$504,$B206,SOL·LICITUD!$U$5:$U$504,"B2"))</f>
        <v/>
      </c>
      <c r="J206" s="44" t="str">
        <f>IF($B206="","",COUNTIFS(SOL·LICITUD!$H$5:$H$504,$B206,SOL·LICITUD!$U$5:$U$504,"Mitjà"))</f>
        <v/>
      </c>
      <c r="K206" s="45" t="str">
        <f>IF($B206="","",SUMIFS(SOL·LICITUD!$P$5:$P$504,SOL·LICITUD!$H$5:$H$504,$B206,SOL·LICITUD!$U$5:$U$504,"Mitjà"))</f>
        <v/>
      </c>
      <c r="L206" s="46" t="str">
        <f>IF($B206="","",COUNTIFS(SOL·LICITUD!$H$5:$H$504,$B206,SOL·LICITUD!$U$5:$U$504,"Alt"))</f>
        <v/>
      </c>
      <c r="M206" s="47" t="str">
        <f>IF($B206="","",SUMIFS(SOL·LICITUD!$P$5:$P$504,SOL·LICITUD!$H$5:$H$504,$B206,SOL·LICITUD!$U$5:$U$504,"Alt"))</f>
        <v/>
      </c>
    </row>
    <row r="207" spans="2:13" x14ac:dyDescent="0.25">
      <c r="B207" s="38" t="str">
        <f>IF(OR(SOL·LICITUD!$H$193="",COUNTIF(SOL·LICITUD!$H$5:$H$504,SOL·LICITUD!$H$193)&lt;&gt;COUNTIF(SOL·LICITUD!$H$5:'SOL·LICITUD'!$H$193,SOL·LICITUD!$H$193)),"",SOL·LICITUD!$H$193)</f>
        <v/>
      </c>
      <c r="C207" s="38" t="str">
        <f>IF($B207="","",INDEX(SOL·LICITUD!$G$5:$G$504,MATCH($B207,SOL·LICITUD!$H$5:$H$504,0)))</f>
        <v/>
      </c>
      <c r="D207" s="38" t="str">
        <f>IF($B207="","",COUNTIF(SOL·LICITUD!$H$5:$H$504,$B207))</f>
        <v/>
      </c>
      <c r="E207" s="39" t="str">
        <f>IF($B207="","",SUMIF(SOL·LICITUD!$H$5:$H$504,$B207,SOL·LICITUD!$P$5:$P$504))</f>
        <v/>
      </c>
      <c r="F207" s="40" t="str">
        <f>IF($B207="","",COUNTIFS(SOL·LICITUD!$H$5:$H$504,$B207,SOL·LICITUD!$U$5:$U$504,"B1"))</f>
        <v/>
      </c>
      <c r="G207" s="41" t="str">
        <f>IF($B207="","",SUMIFS(SOL·LICITUD!$P$5:$P$504,SOL·LICITUD!$H$5:$H$504,$B207,SOL·LICITUD!$U$5:$U$504,"B1"))</f>
        <v/>
      </c>
      <c r="H207" s="42" t="str">
        <f>IF($B207="","",COUNTIFS(SOL·LICITUD!$H$5:$H$504,$B207,SOL·LICITUD!$U$5:$U$504,"B2"))</f>
        <v/>
      </c>
      <c r="I207" s="43" t="str">
        <f>IF($B207="","",SUMIFS(SOL·LICITUD!$P$5:$P$504,SOL·LICITUD!$H$5:$H$504,$B207,SOL·LICITUD!$U$5:$U$504,"B2"))</f>
        <v/>
      </c>
      <c r="J207" s="44" t="str">
        <f>IF($B207="","",COUNTIFS(SOL·LICITUD!$H$5:$H$504,$B207,SOL·LICITUD!$U$5:$U$504,"Mitjà"))</f>
        <v/>
      </c>
      <c r="K207" s="45" t="str">
        <f>IF($B207="","",SUMIFS(SOL·LICITUD!$P$5:$P$504,SOL·LICITUD!$H$5:$H$504,$B207,SOL·LICITUD!$U$5:$U$504,"Mitjà"))</f>
        <v/>
      </c>
      <c r="L207" s="46" t="str">
        <f>IF($B207="","",COUNTIFS(SOL·LICITUD!$H$5:$H$504,$B207,SOL·LICITUD!$U$5:$U$504,"Alt"))</f>
        <v/>
      </c>
      <c r="M207" s="47" t="str">
        <f>IF($B207="","",SUMIFS(SOL·LICITUD!$P$5:$P$504,SOL·LICITUD!$H$5:$H$504,$B207,SOL·LICITUD!$U$5:$U$504,"Alt"))</f>
        <v/>
      </c>
    </row>
    <row r="208" spans="2:13" x14ac:dyDescent="0.25">
      <c r="B208" s="38" t="str">
        <f>IF(OR(SOL·LICITUD!$H$194="",COUNTIF(SOL·LICITUD!$H$5:$H$504,SOL·LICITUD!$H$194)&lt;&gt;COUNTIF(SOL·LICITUD!$H$5:'SOL·LICITUD'!$H$194,SOL·LICITUD!$H$194)),"",SOL·LICITUD!$H$194)</f>
        <v/>
      </c>
      <c r="C208" s="38" t="str">
        <f>IF($B208="","",INDEX(SOL·LICITUD!$G$5:$G$504,MATCH($B208,SOL·LICITUD!$H$5:$H$504,0)))</f>
        <v/>
      </c>
      <c r="D208" s="38" t="str">
        <f>IF($B208="","",COUNTIF(SOL·LICITUD!$H$5:$H$504,$B208))</f>
        <v/>
      </c>
      <c r="E208" s="39" t="str">
        <f>IF($B208="","",SUMIF(SOL·LICITUD!$H$5:$H$504,$B208,SOL·LICITUD!$P$5:$P$504))</f>
        <v/>
      </c>
      <c r="F208" s="40" t="str">
        <f>IF($B208="","",COUNTIFS(SOL·LICITUD!$H$5:$H$504,$B208,SOL·LICITUD!$U$5:$U$504,"B1"))</f>
        <v/>
      </c>
      <c r="G208" s="41" t="str">
        <f>IF($B208="","",SUMIFS(SOL·LICITUD!$P$5:$P$504,SOL·LICITUD!$H$5:$H$504,$B208,SOL·LICITUD!$U$5:$U$504,"B1"))</f>
        <v/>
      </c>
      <c r="H208" s="42" t="str">
        <f>IF($B208="","",COUNTIFS(SOL·LICITUD!$H$5:$H$504,$B208,SOL·LICITUD!$U$5:$U$504,"B2"))</f>
        <v/>
      </c>
      <c r="I208" s="43" t="str">
        <f>IF($B208="","",SUMIFS(SOL·LICITUD!$P$5:$P$504,SOL·LICITUD!$H$5:$H$504,$B208,SOL·LICITUD!$U$5:$U$504,"B2"))</f>
        <v/>
      </c>
      <c r="J208" s="44" t="str">
        <f>IF($B208="","",COUNTIFS(SOL·LICITUD!$H$5:$H$504,$B208,SOL·LICITUD!$U$5:$U$504,"Mitjà"))</f>
        <v/>
      </c>
      <c r="K208" s="45" t="str">
        <f>IF($B208="","",SUMIFS(SOL·LICITUD!$P$5:$P$504,SOL·LICITUD!$H$5:$H$504,$B208,SOL·LICITUD!$U$5:$U$504,"Mitjà"))</f>
        <v/>
      </c>
      <c r="L208" s="46" t="str">
        <f>IF($B208="","",COUNTIFS(SOL·LICITUD!$H$5:$H$504,$B208,SOL·LICITUD!$U$5:$U$504,"Alt"))</f>
        <v/>
      </c>
      <c r="M208" s="47" t="str">
        <f>IF($B208="","",SUMIFS(SOL·LICITUD!$P$5:$P$504,SOL·LICITUD!$H$5:$H$504,$B208,SOL·LICITUD!$U$5:$U$504,"Alt"))</f>
        <v/>
      </c>
    </row>
    <row r="209" spans="2:13" x14ac:dyDescent="0.25">
      <c r="B209" s="38" t="str">
        <f>IF(OR(SOL·LICITUD!$H$195="",COUNTIF(SOL·LICITUD!$H$5:$H$504,SOL·LICITUD!$H$195)&lt;&gt;COUNTIF(SOL·LICITUD!$H$5:'SOL·LICITUD'!$H$195,SOL·LICITUD!$H$195)),"",SOL·LICITUD!$H$195)</f>
        <v/>
      </c>
      <c r="C209" s="38" t="str">
        <f>IF($B209="","",INDEX(SOL·LICITUD!$G$5:$G$504,MATCH($B209,SOL·LICITUD!$H$5:$H$504,0)))</f>
        <v/>
      </c>
      <c r="D209" s="38" t="str">
        <f>IF($B209="","",COUNTIF(SOL·LICITUD!$H$5:$H$504,$B209))</f>
        <v/>
      </c>
      <c r="E209" s="39" t="str">
        <f>IF($B209="","",SUMIF(SOL·LICITUD!$H$5:$H$504,$B209,SOL·LICITUD!$P$5:$P$504))</f>
        <v/>
      </c>
      <c r="F209" s="40" t="str">
        <f>IF($B209="","",COUNTIFS(SOL·LICITUD!$H$5:$H$504,$B209,SOL·LICITUD!$U$5:$U$504,"B1"))</f>
        <v/>
      </c>
      <c r="G209" s="41" t="str">
        <f>IF($B209="","",SUMIFS(SOL·LICITUD!$P$5:$P$504,SOL·LICITUD!$H$5:$H$504,$B209,SOL·LICITUD!$U$5:$U$504,"B1"))</f>
        <v/>
      </c>
      <c r="H209" s="42" t="str">
        <f>IF($B209="","",COUNTIFS(SOL·LICITUD!$H$5:$H$504,$B209,SOL·LICITUD!$U$5:$U$504,"B2"))</f>
        <v/>
      </c>
      <c r="I209" s="43" t="str">
        <f>IF($B209="","",SUMIFS(SOL·LICITUD!$P$5:$P$504,SOL·LICITUD!$H$5:$H$504,$B209,SOL·LICITUD!$U$5:$U$504,"B2"))</f>
        <v/>
      </c>
      <c r="J209" s="44" t="str">
        <f>IF($B209="","",COUNTIFS(SOL·LICITUD!$H$5:$H$504,$B209,SOL·LICITUD!$U$5:$U$504,"Mitjà"))</f>
        <v/>
      </c>
      <c r="K209" s="45" t="str">
        <f>IF($B209="","",SUMIFS(SOL·LICITUD!$P$5:$P$504,SOL·LICITUD!$H$5:$H$504,$B209,SOL·LICITUD!$U$5:$U$504,"Mitjà"))</f>
        <v/>
      </c>
      <c r="L209" s="46" t="str">
        <f>IF($B209="","",COUNTIFS(SOL·LICITUD!$H$5:$H$504,$B209,SOL·LICITUD!$U$5:$U$504,"Alt"))</f>
        <v/>
      </c>
      <c r="M209" s="47" t="str">
        <f>IF($B209="","",SUMIFS(SOL·LICITUD!$P$5:$P$504,SOL·LICITUD!$H$5:$H$504,$B209,SOL·LICITUD!$U$5:$U$504,"Alt"))</f>
        <v/>
      </c>
    </row>
    <row r="210" spans="2:13" x14ac:dyDescent="0.25">
      <c r="B210" s="38" t="str">
        <f>IF(OR(SOL·LICITUD!$H$196="",COUNTIF(SOL·LICITUD!$H$5:$H$504,SOL·LICITUD!$H$196)&lt;&gt;COUNTIF(SOL·LICITUD!$H$5:'SOL·LICITUD'!$H$196,SOL·LICITUD!$H$196)),"",SOL·LICITUD!$H$196)</f>
        <v/>
      </c>
      <c r="C210" s="38" t="str">
        <f>IF($B210="","",INDEX(SOL·LICITUD!$G$5:$G$504,MATCH($B210,SOL·LICITUD!$H$5:$H$504,0)))</f>
        <v/>
      </c>
      <c r="D210" s="38" t="str">
        <f>IF($B210="","",COUNTIF(SOL·LICITUD!$H$5:$H$504,$B210))</f>
        <v/>
      </c>
      <c r="E210" s="39" t="str">
        <f>IF($B210="","",SUMIF(SOL·LICITUD!$H$5:$H$504,$B210,SOL·LICITUD!$P$5:$P$504))</f>
        <v/>
      </c>
      <c r="F210" s="40" t="str">
        <f>IF($B210="","",COUNTIFS(SOL·LICITUD!$H$5:$H$504,$B210,SOL·LICITUD!$U$5:$U$504,"B1"))</f>
        <v/>
      </c>
      <c r="G210" s="41" t="str">
        <f>IF($B210="","",SUMIFS(SOL·LICITUD!$P$5:$P$504,SOL·LICITUD!$H$5:$H$504,$B210,SOL·LICITUD!$U$5:$U$504,"B1"))</f>
        <v/>
      </c>
      <c r="H210" s="42" t="str">
        <f>IF($B210="","",COUNTIFS(SOL·LICITUD!$H$5:$H$504,$B210,SOL·LICITUD!$U$5:$U$504,"B2"))</f>
        <v/>
      </c>
      <c r="I210" s="43" t="str">
        <f>IF($B210="","",SUMIFS(SOL·LICITUD!$P$5:$P$504,SOL·LICITUD!$H$5:$H$504,$B210,SOL·LICITUD!$U$5:$U$504,"B2"))</f>
        <v/>
      </c>
      <c r="J210" s="44" t="str">
        <f>IF($B210="","",COUNTIFS(SOL·LICITUD!$H$5:$H$504,$B210,SOL·LICITUD!$U$5:$U$504,"Mitjà"))</f>
        <v/>
      </c>
      <c r="K210" s="45" t="str">
        <f>IF($B210="","",SUMIFS(SOL·LICITUD!$P$5:$P$504,SOL·LICITUD!$H$5:$H$504,$B210,SOL·LICITUD!$U$5:$U$504,"Mitjà"))</f>
        <v/>
      </c>
      <c r="L210" s="46" t="str">
        <f>IF($B210="","",COUNTIFS(SOL·LICITUD!$H$5:$H$504,$B210,SOL·LICITUD!$U$5:$U$504,"Alt"))</f>
        <v/>
      </c>
      <c r="M210" s="47" t="str">
        <f>IF($B210="","",SUMIFS(SOL·LICITUD!$P$5:$P$504,SOL·LICITUD!$H$5:$H$504,$B210,SOL·LICITUD!$U$5:$U$504,"Alt"))</f>
        <v/>
      </c>
    </row>
    <row r="211" spans="2:13" x14ac:dyDescent="0.25">
      <c r="B211" s="38" t="str">
        <f>IF(OR(SOL·LICITUD!$H$197="",COUNTIF(SOL·LICITUD!$H$5:$H$504,SOL·LICITUD!$H$197)&lt;&gt;COUNTIF(SOL·LICITUD!$H$5:'SOL·LICITUD'!$H$197,SOL·LICITUD!$H$197)),"",SOL·LICITUD!$H$197)</f>
        <v/>
      </c>
      <c r="C211" s="38" t="str">
        <f>IF($B211="","",INDEX(SOL·LICITUD!$G$5:$G$504,MATCH($B211,SOL·LICITUD!$H$5:$H$504,0)))</f>
        <v/>
      </c>
      <c r="D211" s="38" t="str">
        <f>IF($B211="","",COUNTIF(SOL·LICITUD!$H$5:$H$504,$B211))</f>
        <v/>
      </c>
      <c r="E211" s="39" t="str">
        <f>IF($B211="","",SUMIF(SOL·LICITUD!$H$5:$H$504,$B211,SOL·LICITUD!$P$5:$P$504))</f>
        <v/>
      </c>
      <c r="F211" s="40" t="str">
        <f>IF($B211="","",COUNTIFS(SOL·LICITUD!$H$5:$H$504,$B211,SOL·LICITUD!$U$5:$U$504,"B1"))</f>
        <v/>
      </c>
      <c r="G211" s="41" t="str">
        <f>IF($B211="","",SUMIFS(SOL·LICITUD!$P$5:$P$504,SOL·LICITUD!$H$5:$H$504,$B211,SOL·LICITUD!$U$5:$U$504,"B1"))</f>
        <v/>
      </c>
      <c r="H211" s="42" t="str">
        <f>IF($B211="","",COUNTIFS(SOL·LICITUD!$H$5:$H$504,$B211,SOL·LICITUD!$U$5:$U$504,"B2"))</f>
        <v/>
      </c>
      <c r="I211" s="43" t="str">
        <f>IF($B211="","",SUMIFS(SOL·LICITUD!$P$5:$P$504,SOL·LICITUD!$H$5:$H$504,$B211,SOL·LICITUD!$U$5:$U$504,"B2"))</f>
        <v/>
      </c>
      <c r="J211" s="44" t="str">
        <f>IF($B211="","",COUNTIFS(SOL·LICITUD!$H$5:$H$504,$B211,SOL·LICITUD!$U$5:$U$504,"Mitjà"))</f>
        <v/>
      </c>
      <c r="K211" s="45" t="str">
        <f>IF($B211="","",SUMIFS(SOL·LICITUD!$P$5:$P$504,SOL·LICITUD!$H$5:$H$504,$B211,SOL·LICITUD!$U$5:$U$504,"Mitjà"))</f>
        <v/>
      </c>
      <c r="L211" s="46" t="str">
        <f>IF($B211="","",COUNTIFS(SOL·LICITUD!$H$5:$H$504,$B211,SOL·LICITUD!$U$5:$U$504,"Alt"))</f>
        <v/>
      </c>
      <c r="M211" s="47" t="str">
        <f>IF($B211="","",SUMIFS(SOL·LICITUD!$P$5:$P$504,SOL·LICITUD!$H$5:$H$504,$B211,SOL·LICITUD!$U$5:$U$504,"Alt"))</f>
        <v/>
      </c>
    </row>
    <row r="212" spans="2:13" x14ac:dyDescent="0.25">
      <c r="B212" s="38" t="str">
        <f>IF(OR(SOL·LICITUD!$H$198="",COUNTIF(SOL·LICITUD!$H$5:$H$504,SOL·LICITUD!$H$198)&lt;&gt;COUNTIF(SOL·LICITUD!$H$5:'SOL·LICITUD'!$H$198,SOL·LICITUD!$H$198)),"",SOL·LICITUD!$H$198)</f>
        <v/>
      </c>
      <c r="C212" s="38" t="str">
        <f>IF($B212="","",INDEX(SOL·LICITUD!$G$5:$G$504,MATCH($B212,SOL·LICITUD!$H$5:$H$504,0)))</f>
        <v/>
      </c>
      <c r="D212" s="38" t="str">
        <f>IF($B212="","",COUNTIF(SOL·LICITUD!$H$5:$H$504,$B212))</f>
        <v/>
      </c>
      <c r="E212" s="39" t="str">
        <f>IF($B212="","",SUMIF(SOL·LICITUD!$H$5:$H$504,$B212,SOL·LICITUD!$P$5:$P$504))</f>
        <v/>
      </c>
      <c r="F212" s="40" t="str">
        <f>IF($B212="","",COUNTIFS(SOL·LICITUD!$H$5:$H$504,$B212,SOL·LICITUD!$U$5:$U$504,"B1"))</f>
        <v/>
      </c>
      <c r="G212" s="41" t="str">
        <f>IF($B212="","",SUMIFS(SOL·LICITUD!$P$5:$P$504,SOL·LICITUD!$H$5:$H$504,$B212,SOL·LICITUD!$U$5:$U$504,"B1"))</f>
        <v/>
      </c>
      <c r="H212" s="42" t="str">
        <f>IF($B212="","",COUNTIFS(SOL·LICITUD!$H$5:$H$504,$B212,SOL·LICITUD!$U$5:$U$504,"B2"))</f>
        <v/>
      </c>
      <c r="I212" s="43" t="str">
        <f>IF($B212="","",SUMIFS(SOL·LICITUD!$P$5:$P$504,SOL·LICITUD!$H$5:$H$504,$B212,SOL·LICITUD!$U$5:$U$504,"B2"))</f>
        <v/>
      </c>
      <c r="J212" s="44" t="str">
        <f>IF($B212="","",COUNTIFS(SOL·LICITUD!$H$5:$H$504,$B212,SOL·LICITUD!$U$5:$U$504,"Mitjà"))</f>
        <v/>
      </c>
      <c r="K212" s="45" t="str">
        <f>IF($B212="","",SUMIFS(SOL·LICITUD!$P$5:$P$504,SOL·LICITUD!$H$5:$H$504,$B212,SOL·LICITUD!$U$5:$U$504,"Mitjà"))</f>
        <v/>
      </c>
      <c r="L212" s="46" t="str">
        <f>IF($B212="","",COUNTIFS(SOL·LICITUD!$H$5:$H$504,$B212,SOL·LICITUD!$U$5:$U$504,"Alt"))</f>
        <v/>
      </c>
      <c r="M212" s="47" t="str">
        <f>IF($B212="","",SUMIFS(SOL·LICITUD!$P$5:$P$504,SOL·LICITUD!$H$5:$H$504,$B212,SOL·LICITUD!$U$5:$U$504,"Alt"))</f>
        <v/>
      </c>
    </row>
    <row r="213" spans="2:13" x14ac:dyDescent="0.25">
      <c r="B213" s="38" t="str">
        <f>IF(OR(SOL·LICITUD!$H$199="",COUNTIF(SOL·LICITUD!$H$5:$H$504,SOL·LICITUD!$H$199)&lt;&gt;COUNTIF(SOL·LICITUD!$H$5:'SOL·LICITUD'!$H$199,SOL·LICITUD!$H$199)),"",SOL·LICITUD!$H$199)</f>
        <v/>
      </c>
      <c r="C213" s="38" t="str">
        <f>IF($B213="","",INDEX(SOL·LICITUD!$G$5:$G$504,MATCH($B213,SOL·LICITUD!$H$5:$H$504,0)))</f>
        <v/>
      </c>
      <c r="D213" s="38" t="str">
        <f>IF($B213="","",COUNTIF(SOL·LICITUD!$H$5:$H$504,$B213))</f>
        <v/>
      </c>
      <c r="E213" s="39" t="str">
        <f>IF($B213="","",SUMIF(SOL·LICITUD!$H$5:$H$504,$B213,SOL·LICITUD!$P$5:$P$504))</f>
        <v/>
      </c>
      <c r="F213" s="40" t="str">
        <f>IF($B213="","",COUNTIFS(SOL·LICITUD!$H$5:$H$504,$B213,SOL·LICITUD!$U$5:$U$504,"B1"))</f>
        <v/>
      </c>
      <c r="G213" s="41" t="str">
        <f>IF($B213="","",SUMIFS(SOL·LICITUD!$P$5:$P$504,SOL·LICITUD!$H$5:$H$504,$B213,SOL·LICITUD!$U$5:$U$504,"B1"))</f>
        <v/>
      </c>
      <c r="H213" s="42" t="str">
        <f>IF($B213="","",COUNTIFS(SOL·LICITUD!$H$5:$H$504,$B213,SOL·LICITUD!$U$5:$U$504,"B2"))</f>
        <v/>
      </c>
      <c r="I213" s="43" t="str">
        <f>IF($B213="","",SUMIFS(SOL·LICITUD!$P$5:$P$504,SOL·LICITUD!$H$5:$H$504,$B213,SOL·LICITUD!$U$5:$U$504,"B2"))</f>
        <v/>
      </c>
      <c r="J213" s="44" t="str">
        <f>IF($B213="","",COUNTIFS(SOL·LICITUD!$H$5:$H$504,$B213,SOL·LICITUD!$U$5:$U$504,"Mitjà"))</f>
        <v/>
      </c>
      <c r="K213" s="45" t="str">
        <f>IF($B213="","",SUMIFS(SOL·LICITUD!$P$5:$P$504,SOL·LICITUD!$H$5:$H$504,$B213,SOL·LICITUD!$U$5:$U$504,"Mitjà"))</f>
        <v/>
      </c>
      <c r="L213" s="46" t="str">
        <f>IF($B213="","",COUNTIFS(SOL·LICITUD!$H$5:$H$504,$B213,SOL·LICITUD!$U$5:$U$504,"Alt"))</f>
        <v/>
      </c>
      <c r="M213" s="47" t="str">
        <f>IF($B213="","",SUMIFS(SOL·LICITUD!$P$5:$P$504,SOL·LICITUD!$H$5:$H$504,$B213,SOL·LICITUD!$U$5:$U$504,"Alt"))</f>
        <v/>
      </c>
    </row>
    <row r="214" spans="2:13" x14ac:dyDescent="0.25">
      <c r="B214" s="38" t="str">
        <f>IF(OR(SOL·LICITUD!$H$200="",COUNTIF(SOL·LICITUD!$H$5:$H$504,SOL·LICITUD!$H$200)&lt;&gt;COUNTIF(SOL·LICITUD!$H$5:'SOL·LICITUD'!$H$200,SOL·LICITUD!$H$200)),"",SOL·LICITUD!$H$200)</f>
        <v/>
      </c>
      <c r="C214" s="38" t="str">
        <f>IF($B214="","",INDEX(SOL·LICITUD!$G$5:$G$504,MATCH($B214,SOL·LICITUD!$H$5:$H$504,0)))</f>
        <v/>
      </c>
      <c r="D214" s="38" t="str">
        <f>IF($B214="","",COUNTIF(SOL·LICITUD!$H$5:$H$504,$B214))</f>
        <v/>
      </c>
      <c r="E214" s="39" t="str">
        <f>IF($B214="","",SUMIF(SOL·LICITUD!$H$5:$H$504,$B214,SOL·LICITUD!$P$5:$P$504))</f>
        <v/>
      </c>
      <c r="F214" s="40" t="str">
        <f>IF($B214="","",COUNTIFS(SOL·LICITUD!$H$5:$H$504,$B214,SOL·LICITUD!$U$5:$U$504,"B1"))</f>
        <v/>
      </c>
      <c r="G214" s="41" t="str">
        <f>IF($B214="","",SUMIFS(SOL·LICITUD!$P$5:$P$504,SOL·LICITUD!$H$5:$H$504,$B214,SOL·LICITUD!$U$5:$U$504,"B1"))</f>
        <v/>
      </c>
      <c r="H214" s="42" t="str">
        <f>IF($B214="","",COUNTIFS(SOL·LICITUD!$H$5:$H$504,$B214,SOL·LICITUD!$U$5:$U$504,"B2"))</f>
        <v/>
      </c>
      <c r="I214" s="43" t="str">
        <f>IF($B214="","",SUMIFS(SOL·LICITUD!$P$5:$P$504,SOL·LICITUD!$H$5:$H$504,$B214,SOL·LICITUD!$U$5:$U$504,"B2"))</f>
        <v/>
      </c>
      <c r="J214" s="44" t="str">
        <f>IF($B214="","",COUNTIFS(SOL·LICITUD!$H$5:$H$504,$B214,SOL·LICITUD!$U$5:$U$504,"Mitjà"))</f>
        <v/>
      </c>
      <c r="K214" s="45" t="str">
        <f>IF($B214="","",SUMIFS(SOL·LICITUD!$P$5:$P$504,SOL·LICITUD!$H$5:$H$504,$B214,SOL·LICITUD!$U$5:$U$504,"Mitjà"))</f>
        <v/>
      </c>
      <c r="L214" s="46" t="str">
        <f>IF($B214="","",COUNTIFS(SOL·LICITUD!$H$5:$H$504,$B214,SOL·LICITUD!$U$5:$U$504,"Alt"))</f>
        <v/>
      </c>
      <c r="M214" s="47" t="str">
        <f>IF($B214="","",SUMIFS(SOL·LICITUD!$P$5:$P$504,SOL·LICITUD!$H$5:$H$504,$B214,SOL·LICITUD!$U$5:$U$504,"Alt"))</f>
        <v/>
      </c>
    </row>
    <row r="215" spans="2:13" x14ac:dyDescent="0.25">
      <c r="B215" s="38" t="str">
        <f>IF(OR(SOL·LICITUD!$H$201="",COUNTIF(SOL·LICITUD!$H$5:$H$504,SOL·LICITUD!$H$201)&lt;&gt;COUNTIF(SOL·LICITUD!$H$5:'SOL·LICITUD'!$H$201,SOL·LICITUD!$H$201)),"",SOL·LICITUD!$H$201)</f>
        <v/>
      </c>
      <c r="C215" s="38" t="str">
        <f>IF($B215="","",INDEX(SOL·LICITUD!$G$5:$G$504,MATCH($B215,SOL·LICITUD!$H$5:$H$504,0)))</f>
        <v/>
      </c>
      <c r="D215" s="38" t="str">
        <f>IF($B215="","",COUNTIF(SOL·LICITUD!$H$5:$H$504,$B215))</f>
        <v/>
      </c>
      <c r="E215" s="39" t="str">
        <f>IF($B215="","",SUMIF(SOL·LICITUD!$H$5:$H$504,$B215,SOL·LICITUD!$P$5:$P$504))</f>
        <v/>
      </c>
      <c r="F215" s="40" t="str">
        <f>IF($B215="","",COUNTIFS(SOL·LICITUD!$H$5:$H$504,$B215,SOL·LICITUD!$U$5:$U$504,"B1"))</f>
        <v/>
      </c>
      <c r="G215" s="41" t="str">
        <f>IF($B215="","",SUMIFS(SOL·LICITUD!$P$5:$P$504,SOL·LICITUD!$H$5:$H$504,$B215,SOL·LICITUD!$U$5:$U$504,"B1"))</f>
        <v/>
      </c>
      <c r="H215" s="42" t="str">
        <f>IF($B215="","",COUNTIFS(SOL·LICITUD!$H$5:$H$504,$B215,SOL·LICITUD!$U$5:$U$504,"B2"))</f>
        <v/>
      </c>
      <c r="I215" s="43" t="str">
        <f>IF($B215="","",SUMIFS(SOL·LICITUD!$P$5:$P$504,SOL·LICITUD!$H$5:$H$504,$B215,SOL·LICITUD!$U$5:$U$504,"B2"))</f>
        <v/>
      </c>
      <c r="J215" s="44" t="str">
        <f>IF($B215="","",COUNTIFS(SOL·LICITUD!$H$5:$H$504,$B215,SOL·LICITUD!$U$5:$U$504,"Mitjà"))</f>
        <v/>
      </c>
      <c r="K215" s="45" t="str">
        <f>IF($B215="","",SUMIFS(SOL·LICITUD!$P$5:$P$504,SOL·LICITUD!$H$5:$H$504,$B215,SOL·LICITUD!$U$5:$U$504,"Mitjà"))</f>
        <v/>
      </c>
      <c r="L215" s="46" t="str">
        <f>IF($B215="","",COUNTIFS(SOL·LICITUD!$H$5:$H$504,$B215,SOL·LICITUD!$U$5:$U$504,"Alt"))</f>
        <v/>
      </c>
      <c r="M215" s="47" t="str">
        <f>IF($B215="","",SUMIFS(SOL·LICITUD!$P$5:$P$504,SOL·LICITUD!$H$5:$H$504,$B215,SOL·LICITUD!$U$5:$U$504,"Alt"))</f>
        <v/>
      </c>
    </row>
    <row r="216" spans="2:13" x14ac:dyDescent="0.25">
      <c r="B216" s="38" t="str">
        <f>IF(OR(SOL·LICITUD!$H$202="",COUNTIF(SOL·LICITUD!$H$5:$H$504,SOL·LICITUD!$H$202)&lt;&gt;COUNTIF(SOL·LICITUD!$H$5:'SOL·LICITUD'!$H$202,SOL·LICITUD!$H$202)),"",SOL·LICITUD!$H$202)</f>
        <v/>
      </c>
      <c r="C216" s="38" t="str">
        <f>IF($B216="","",INDEX(SOL·LICITUD!$G$5:$G$504,MATCH($B216,SOL·LICITUD!$H$5:$H$504,0)))</f>
        <v/>
      </c>
      <c r="D216" s="38" t="str">
        <f>IF($B216="","",COUNTIF(SOL·LICITUD!$H$5:$H$504,$B216))</f>
        <v/>
      </c>
      <c r="E216" s="39" t="str">
        <f>IF($B216="","",SUMIF(SOL·LICITUD!$H$5:$H$504,$B216,SOL·LICITUD!$P$5:$P$504))</f>
        <v/>
      </c>
      <c r="F216" s="40" t="str">
        <f>IF($B216="","",COUNTIFS(SOL·LICITUD!$H$5:$H$504,$B216,SOL·LICITUD!$U$5:$U$504,"B1"))</f>
        <v/>
      </c>
      <c r="G216" s="41" t="str">
        <f>IF($B216="","",SUMIFS(SOL·LICITUD!$P$5:$P$504,SOL·LICITUD!$H$5:$H$504,$B216,SOL·LICITUD!$U$5:$U$504,"B1"))</f>
        <v/>
      </c>
      <c r="H216" s="42" t="str">
        <f>IF($B216="","",COUNTIFS(SOL·LICITUD!$H$5:$H$504,$B216,SOL·LICITUD!$U$5:$U$504,"B2"))</f>
        <v/>
      </c>
      <c r="I216" s="43" t="str">
        <f>IF($B216="","",SUMIFS(SOL·LICITUD!$P$5:$P$504,SOL·LICITUD!$H$5:$H$504,$B216,SOL·LICITUD!$U$5:$U$504,"B2"))</f>
        <v/>
      </c>
      <c r="J216" s="44" t="str">
        <f>IF($B216="","",COUNTIFS(SOL·LICITUD!$H$5:$H$504,$B216,SOL·LICITUD!$U$5:$U$504,"Mitjà"))</f>
        <v/>
      </c>
      <c r="K216" s="45" t="str">
        <f>IF($B216="","",SUMIFS(SOL·LICITUD!$P$5:$P$504,SOL·LICITUD!$H$5:$H$504,$B216,SOL·LICITUD!$U$5:$U$504,"Mitjà"))</f>
        <v/>
      </c>
      <c r="L216" s="46" t="str">
        <f>IF($B216="","",COUNTIFS(SOL·LICITUD!$H$5:$H$504,$B216,SOL·LICITUD!$U$5:$U$504,"Alt"))</f>
        <v/>
      </c>
      <c r="M216" s="47" t="str">
        <f>IF($B216="","",SUMIFS(SOL·LICITUD!$P$5:$P$504,SOL·LICITUD!$H$5:$H$504,$B216,SOL·LICITUD!$U$5:$U$504,"Alt"))</f>
        <v/>
      </c>
    </row>
    <row r="217" spans="2:13" x14ac:dyDescent="0.25">
      <c r="B217" s="38" t="str">
        <f>IF(OR(SOL·LICITUD!$H$203="",COUNTIF(SOL·LICITUD!$H$5:$H$504,SOL·LICITUD!$H$203)&lt;&gt;COUNTIF(SOL·LICITUD!$H$5:'SOL·LICITUD'!$H$203,SOL·LICITUD!$H$203)),"",SOL·LICITUD!$H$203)</f>
        <v/>
      </c>
      <c r="C217" s="38" t="str">
        <f>IF($B217="","",INDEX(SOL·LICITUD!$G$5:$G$504,MATCH($B217,SOL·LICITUD!$H$5:$H$504,0)))</f>
        <v/>
      </c>
      <c r="D217" s="38" t="str">
        <f>IF($B217="","",COUNTIF(SOL·LICITUD!$H$5:$H$504,$B217))</f>
        <v/>
      </c>
      <c r="E217" s="39" t="str">
        <f>IF($B217="","",SUMIF(SOL·LICITUD!$H$5:$H$504,$B217,SOL·LICITUD!$P$5:$P$504))</f>
        <v/>
      </c>
      <c r="F217" s="40" t="str">
        <f>IF($B217="","",COUNTIFS(SOL·LICITUD!$H$5:$H$504,$B217,SOL·LICITUD!$U$5:$U$504,"B1"))</f>
        <v/>
      </c>
      <c r="G217" s="41" t="str">
        <f>IF($B217="","",SUMIFS(SOL·LICITUD!$P$5:$P$504,SOL·LICITUD!$H$5:$H$504,$B217,SOL·LICITUD!$U$5:$U$504,"B1"))</f>
        <v/>
      </c>
      <c r="H217" s="42" t="str">
        <f>IF($B217="","",COUNTIFS(SOL·LICITUD!$H$5:$H$504,$B217,SOL·LICITUD!$U$5:$U$504,"B2"))</f>
        <v/>
      </c>
      <c r="I217" s="43" t="str">
        <f>IF($B217="","",SUMIFS(SOL·LICITUD!$P$5:$P$504,SOL·LICITUD!$H$5:$H$504,$B217,SOL·LICITUD!$U$5:$U$504,"B2"))</f>
        <v/>
      </c>
      <c r="J217" s="44" t="str">
        <f>IF($B217="","",COUNTIFS(SOL·LICITUD!$H$5:$H$504,$B217,SOL·LICITUD!$U$5:$U$504,"Mitjà"))</f>
        <v/>
      </c>
      <c r="K217" s="45" t="str">
        <f>IF($B217="","",SUMIFS(SOL·LICITUD!$P$5:$P$504,SOL·LICITUD!$H$5:$H$504,$B217,SOL·LICITUD!$U$5:$U$504,"Mitjà"))</f>
        <v/>
      </c>
      <c r="L217" s="46" t="str">
        <f>IF($B217="","",COUNTIFS(SOL·LICITUD!$H$5:$H$504,$B217,SOL·LICITUD!$U$5:$U$504,"Alt"))</f>
        <v/>
      </c>
      <c r="M217" s="47" t="str">
        <f>IF($B217="","",SUMIFS(SOL·LICITUD!$P$5:$P$504,SOL·LICITUD!$H$5:$H$504,$B217,SOL·LICITUD!$U$5:$U$504,"Alt"))</f>
        <v/>
      </c>
    </row>
    <row r="218" spans="2:13" x14ac:dyDescent="0.25">
      <c r="B218" s="38" t="str">
        <f>IF(OR(SOL·LICITUD!$H$204="",COUNTIF(SOL·LICITUD!$H$5:$H$504,SOL·LICITUD!$H$204)&lt;&gt;COUNTIF(SOL·LICITUD!$H$5:'SOL·LICITUD'!$H$204,SOL·LICITUD!$H$204)),"",SOL·LICITUD!$H$204)</f>
        <v/>
      </c>
      <c r="C218" s="38" t="str">
        <f>IF($B218="","",INDEX(SOL·LICITUD!$G$5:$G$504,MATCH($B218,SOL·LICITUD!$H$5:$H$504,0)))</f>
        <v/>
      </c>
      <c r="D218" s="38" t="str">
        <f>IF($B218="","",COUNTIF(SOL·LICITUD!$H$5:$H$504,$B218))</f>
        <v/>
      </c>
      <c r="E218" s="39" t="str">
        <f>IF($B218="","",SUMIF(SOL·LICITUD!$H$5:$H$504,$B218,SOL·LICITUD!$P$5:$P$504))</f>
        <v/>
      </c>
      <c r="F218" s="40" t="str">
        <f>IF($B218="","",COUNTIFS(SOL·LICITUD!$H$5:$H$504,$B218,SOL·LICITUD!$U$5:$U$504,"B1"))</f>
        <v/>
      </c>
      <c r="G218" s="41" t="str">
        <f>IF($B218="","",SUMIFS(SOL·LICITUD!$P$5:$P$504,SOL·LICITUD!$H$5:$H$504,$B218,SOL·LICITUD!$U$5:$U$504,"B1"))</f>
        <v/>
      </c>
      <c r="H218" s="42" t="str">
        <f>IF($B218="","",COUNTIFS(SOL·LICITUD!$H$5:$H$504,$B218,SOL·LICITUD!$U$5:$U$504,"B2"))</f>
        <v/>
      </c>
      <c r="I218" s="43" t="str">
        <f>IF($B218="","",SUMIFS(SOL·LICITUD!$P$5:$P$504,SOL·LICITUD!$H$5:$H$504,$B218,SOL·LICITUD!$U$5:$U$504,"B2"))</f>
        <v/>
      </c>
      <c r="J218" s="44" t="str">
        <f>IF($B218="","",COUNTIFS(SOL·LICITUD!$H$5:$H$504,$B218,SOL·LICITUD!$U$5:$U$504,"Mitjà"))</f>
        <v/>
      </c>
      <c r="K218" s="45" t="str">
        <f>IF($B218="","",SUMIFS(SOL·LICITUD!$P$5:$P$504,SOL·LICITUD!$H$5:$H$504,$B218,SOL·LICITUD!$U$5:$U$504,"Mitjà"))</f>
        <v/>
      </c>
      <c r="L218" s="46" t="str">
        <f>IF($B218="","",COUNTIFS(SOL·LICITUD!$H$5:$H$504,$B218,SOL·LICITUD!$U$5:$U$504,"Alt"))</f>
        <v/>
      </c>
      <c r="M218" s="47" t="str">
        <f>IF($B218="","",SUMIFS(SOL·LICITUD!$P$5:$P$504,SOL·LICITUD!$H$5:$H$504,$B218,SOL·LICITUD!$U$5:$U$504,"Alt"))</f>
        <v/>
      </c>
    </row>
    <row r="219" spans="2:13" x14ac:dyDescent="0.25">
      <c r="B219" s="38" t="str">
        <f>IF(OR(SOL·LICITUD!$H$205="",COUNTIF(SOL·LICITUD!$H$5:$H$504,SOL·LICITUD!$H$205)&lt;&gt;COUNTIF(SOL·LICITUD!$H$5:'SOL·LICITUD'!$H$205,SOL·LICITUD!$H$205)),"",SOL·LICITUD!$H$205)</f>
        <v/>
      </c>
      <c r="C219" s="38" t="str">
        <f>IF($B219="","",INDEX(SOL·LICITUD!$G$5:$G$504,MATCH($B219,SOL·LICITUD!$H$5:$H$504,0)))</f>
        <v/>
      </c>
      <c r="D219" s="38" t="str">
        <f>IF($B219="","",COUNTIF(SOL·LICITUD!$H$5:$H$504,$B219))</f>
        <v/>
      </c>
      <c r="E219" s="39" t="str">
        <f>IF($B219="","",SUMIF(SOL·LICITUD!$H$5:$H$504,$B219,SOL·LICITUD!$P$5:$P$504))</f>
        <v/>
      </c>
      <c r="F219" s="40" t="str">
        <f>IF($B219="","",COUNTIFS(SOL·LICITUD!$H$5:$H$504,$B219,SOL·LICITUD!$U$5:$U$504,"B1"))</f>
        <v/>
      </c>
      <c r="G219" s="41" t="str">
        <f>IF($B219="","",SUMIFS(SOL·LICITUD!$P$5:$P$504,SOL·LICITUD!$H$5:$H$504,$B219,SOL·LICITUD!$U$5:$U$504,"B1"))</f>
        <v/>
      </c>
      <c r="H219" s="42" t="str">
        <f>IF($B219="","",COUNTIFS(SOL·LICITUD!$H$5:$H$504,$B219,SOL·LICITUD!$U$5:$U$504,"B2"))</f>
        <v/>
      </c>
      <c r="I219" s="43" t="str">
        <f>IF($B219="","",SUMIFS(SOL·LICITUD!$P$5:$P$504,SOL·LICITUD!$H$5:$H$504,$B219,SOL·LICITUD!$U$5:$U$504,"B2"))</f>
        <v/>
      </c>
      <c r="J219" s="44" t="str">
        <f>IF($B219="","",COUNTIFS(SOL·LICITUD!$H$5:$H$504,$B219,SOL·LICITUD!$U$5:$U$504,"Mitjà"))</f>
        <v/>
      </c>
      <c r="K219" s="45" t="str">
        <f>IF($B219="","",SUMIFS(SOL·LICITUD!$P$5:$P$504,SOL·LICITUD!$H$5:$H$504,$B219,SOL·LICITUD!$U$5:$U$504,"Mitjà"))</f>
        <v/>
      </c>
      <c r="L219" s="46" t="str">
        <f>IF($B219="","",COUNTIFS(SOL·LICITUD!$H$5:$H$504,$B219,SOL·LICITUD!$U$5:$U$504,"Alt"))</f>
        <v/>
      </c>
      <c r="M219" s="47" t="str">
        <f>IF($B219="","",SUMIFS(SOL·LICITUD!$P$5:$P$504,SOL·LICITUD!$H$5:$H$504,$B219,SOL·LICITUD!$U$5:$U$504,"Alt"))</f>
        <v/>
      </c>
    </row>
    <row r="220" spans="2:13" x14ac:dyDescent="0.25">
      <c r="B220" s="38" t="str">
        <f>IF(OR(SOL·LICITUD!$H$206="",COUNTIF(SOL·LICITUD!$H$5:$H$504,SOL·LICITUD!$H$206)&lt;&gt;COUNTIF(SOL·LICITUD!$H$5:'SOL·LICITUD'!$H$206,SOL·LICITUD!$H$206)),"",SOL·LICITUD!$H$206)</f>
        <v/>
      </c>
      <c r="C220" s="38" t="str">
        <f>IF($B220="","",INDEX(SOL·LICITUD!$G$5:$G$504,MATCH($B220,SOL·LICITUD!$H$5:$H$504,0)))</f>
        <v/>
      </c>
      <c r="D220" s="38" t="str">
        <f>IF($B220="","",COUNTIF(SOL·LICITUD!$H$5:$H$504,$B220))</f>
        <v/>
      </c>
      <c r="E220" s="39" t="str">
        <f>IF($B220="","",SUMIF(SOL·LICITUD!$H$5:$H$504,$B220,SOL·LICITUD!$P$5:$P$504))</f>
        <v/>
      </c>
      <c r="F220" s="40" t="str">
        <f>IF($B220="","",COUNTIFS(SOL·LICITUD!$H$5:$H$504,$B220,SOL·LICITUD!$U$5:$U$504,"B1"))</f>
        <v/>
      </c>
      <c r="G220" s="41" t="str">
        <f>IF($B220="","",SUMIFS(SOL·LICITUD!$P$5:$P$504,SOL·LICITUD!$H$5:$H$504,$B220,SOL·LICITUD!$U$5:$U$504,"B1"))</f>
        <v/>
      </c>
      <c r="H220" s="42" t="str">
        <f>IF($B220="","",COUNTIFS(SOL·LICITUD!$H$5:$H$504,$B220,SOL·LICITUD!$U$5:$U$504,"B2"))</f>
        <v/>
      </c>
      <c r="I220" s="43" t="str">
        <f>IF($B220="","",SUMIFS(SOL·LICITUD!$P$5:$P$504,SOL·LICITUD!$H$5:$H$504,$B220,SOL·LICITUD!$U$5:$U$504,"B2"))</f>
        <v/>
      </c>
      <c r="J220" s="44" t="str">
        <f>IF($B220="","",COUNTIFS(SOL·LICITUD!$H$5:$H$504,$B220,SOL·LICITUD!$U$5:$U$504,"Mitjà"))</f>
        <v/>
      </c>
      <c r="K220" s="45" t="str">
        <f>IF($B220="","",SUMIFS(SOL·LICITUD!$P$5:$P$504,SOL·LICITUD!$H$5:$H$504,$B220,SOL·LICITUD!$U$5:$U$504,"Mitjà"))</f>
        <v/>
      </c>
      <c r="L220" s="46" t="str">
        <f>IF($B220="","",COUNTIFS(SOL·LICITUD!$H$5:$H$504,$B220,SOL·LICITUD!$U$5:$U$504,"Alt"))</f>
        <v/>
      </c>
      <c r="M220" s="47" t="str">
        <f>IF($B220="","",SUMIFS(SOL·LICITUD!$P$5:$P$504,SOL·LICITUD!$H$5:$H$504,$B220,SOL·LICITUD!$U$5:$U$504,"Alt"))</f>
        <v/>
      </c>
    </row>
    <row r="221" spans="2:13" x14ac:dyDescent="0.25">
      <c r="B221" s="38" t="str">
        <f>IF(OR(SOL·LICITUD!$H$207="",COUNTIF(SOL·LICITUD!$H$5:$H$504,SOL·LICITUD!$H$207)&lt;&gt;COUNTIF(SOL·LICITUD!$H$5:'SOL·LICITUD'!$H$207,SOL·LICITUD!$H$207)),"",SOL·LICITUD!$H$207)</f>
        <v/>
      </c>
      <c r="C221" s="38" t="str">
        <f>IF($B221="","",INDEX(SOL·LICITUD!$G$5:$G$504,MATCH($B221,SOL·LICITUD!$H$5:$H$504,0)))</f>
        <v/>
      </c>
      <c r="D221" s="38" t="str">
        <f>IF($B221="","",COUNTIF(SOL·LICITUD!$H$5:$H$504,$B221))</f>
        <v/>
      </c>
      <c r="E221" s="39" t="str">
        <f>IF($B221="","",SUMIF(SOL·LICITUD!$H$5:$H$504,$B221,SOL·LICITUD!$P$5:$P$504))</f>
        <v/>
      </c>
      <c r="F221" s="40" t="str">
        <f>IF($B221="","",COUNTIFS(SOL·LICITUD!$H$5:$H$504,$B221,SOL·LICITUD!$U$5:$U$504,"B1"))</f>
        <v/>
      </c>
      <c r="G221" s="41" t="str">
        <f>IF($B221="","",SUMIFS(SOL·LICITUD!$P$5:$P$504,SOL·LICITUD!$H$5:$H$504,$B221,SOL·LICITUD!$U$5:$U$504,"B1"))</f>
        <v/>
      </c>
      <c r="H221" s="42" t="str">
        <f>IF($B221="","",COUNTIFS(SOL·LICITUD!$H$5:$H$504,$B221,SOL·LICITUD!$U$5:$U$504,"B2"))</f>
        <v/>
      </c>
      <c r="I221" s="43" t="str">
        <f>IF($B221="","",SUMIFS(SOL·LICITUD!$P$5:$P$504,SOL·LICITUD!$H$5:$H$504,$B221,SOL·LICITUD!$U$5:$U$504,"B2"))</f>
        <v/>
      </c>
      <c r="J221" s="44" t="str">
        <f>IF($B221="","",COUNTIFS(SOL·LICITUD!$H$5:$H$504,$B221,SOL·LICITUD!$U$5:$U$504,"Mitjà"))</f>
        <v/>
      </c>
      <c r="K221" s="45" t="str">
        <f>IF($B221="","",SUMIFS(SOL·LICITUD!$P$5:$P$504,SOL·LICITUD!$H$5:$H$504,$B221,SOL·LICITUD!$U$5:$U$504,"Mitjà"))</f>
        <v/>
      </c>
      <c r="L221" s="46" t="str">
        <f>IF($B221="","",COUNTIFS(SOL·LICITUD!$H$5:$H$504,$B221,SOL·LICITUD!$U$5:$U$504,"Alt"))</f>
        <v/>
      </c>
      <c r="M221" s="47" t="str">
        <f>IF($B221="","",SUMIFS(SOL·LICITUD!$P$5:$P$504,SOL·LICITUD!$H$5:$H$504,$B221,SOL·LICITUD!$U$5:$U$504,"Alt"))</f>
        <v/>
      </c>
    </row>
    <row r="222" spans="2:13" x14ac:dyDescent="0.25">
      <c r="B222" s="38" t="str">
        <f>IF(OR(SOL·LICITUD!$H$208="",COUNTIF(SOL·LICITUD!$H$5:$H$504,SOL·LICITUD!$H$208)&lt;&gt;COUNTIF(SOL·LICITUD!$H$5:'SOL·LICITUD'!$H$208,SOL·LICITUD!$H$208)),"",SOL·LICITUD!$H$208)</f>
        <v/>
      </c>
      <c r="C222" s="38" t="str">
        <f>IF($B222="","",INDEX(SOL·LICITUD!$G$5:$G$504,MATCH($B222,SOL·LICITUD!$H$5:$H$504,0)))</f>
        <v/>
      </c>
      <c r="D222" s="38" t="str">
        <f>IF($B222="","",COUNTIF(SOL·LICITUD!$H$5:$H$504,$B222))</f>
        <v/>
      </c>
      <c r="E222" s="39" t="str">
        <f>IF($B222="","",SUMIF(SOL·LICITUD!$H$5:$H$504,$B222,SOL·LICITUD!$P$5:$P$504))</f>
        <v/>
      </c>
      <c r="F222" s="40" t="str">
        <f>IF($B222="","",COUNTIFS(SOL·LICITUD!$H$5:$H$504,$B222,SOL·LICITUD!$U$5:$U$504,"B1"))</f>
        <v/>
      </c>
      <c r="G222" s="41" t="str">
        <f>IF($B222="","",SUMIFS(SOL·LICITUD!$P$5:$P$504,SOL·LICITUD!$H$5:$H$504,$B222,SOL·LICITUD!$U$5:$U$504,"B1"))</f>
        <v/>
      </c>
      <c r="H222" s="42" t="str">
        <f>IF($B222="","",COUNTIFS(SOL·LICITUD!$H$5:$H$504,$B222,SOL·LICITUD!$U$5:$U$504,"B2"))</f>
        <v/>
      </c>
      <c r="I222" s="43" t="str">
        <f>IF($B222="","",SUMIFS(SOL·LICITUD!$P$5:$P$504,SOL·LICITUD!$H$5:$H$504,$B222,SOL·LICITUD!$U$5:$U$504,"B2"))</f>
        <v/>
      </c>
      <c r="J222" s="44" t="str">
        <f>IF($B222="","",COUNTIFS(SOL·LICITUD!$H$5:$H$504,$B222,SOL·LICITUD!$U$5:$U$504,"Mitjà"))</f>
        <v/>
      </c>
      <c r="K222" s="45" t="str">
        <f>IF($B222="","",SUMIFS(SOL·LICITUD!$P$5:$P$504,SOL·LICITUD!$H$5:$H$504,$B222,SOL·LICITUD!$U$5:$U$504,"Mitjà"))</f>
        <v/>
      </c>
      <c r="L222" s="46" t="str">
        <f>IF($B222="","",COUNTIFS(SOL·LICITUD!$H$5:$H$504,$B222,SOL·LICITUD!$U$5:$U$504,"Alt"))</f>
        <v/>
      </c>
      <c r="M222" s="47" t="str">
        <f>IF($B222="","",SUMIFS(SOL·LICITUD!$P$5:$P$504,SOL·LICITUD!$H$5:$H$504,$B222,SOL·LICITUD!$U$5:$U$504,"Alt"))</f>
        <v/>
      </c>
    </row>
    <row r="223" spans="2:13" x14ac:dyDescent="0.25">
      <c r="B223" s="38" t="str">
        <f>IF(OR(SOL·LICITUD!$H$209="",COUNTIF(SOL·LICITUD!$H$5:$H$504,SOL·LICITUD!$H$209)&lt;&gt;COUNTIF(SOL·LICITUD!$H$5:'SOL·LICITUD'!$H$209,SOL·LICITUD!$H$209)),"",SOL·LICITUD!$H$209)</f>
        <v/>
      </c>
      <c r="C223" s="38" t="str">
        <f>IF($B223="","",INDEX(SOL·LICITUD!$G$5:$G$504,MATCH($B223,SOL·LICITUD!$H$5:$H$504,0)))</f>
        <v/>
      </c>
      <c r="D223" s="38" t="str">
        <f>IF($B223="","",COUNTIF(SOL·LICITUD!$H$5:$H$504,$B223))</f>
        <v/>
      </c>
      <c r="E223" s="39" t="str">
        <f>IF($B223="","",SUMIF(SOL·LICITUD!$H$5:$H$504,$B223,SOL·LICITUD!$P$5:$P$504))</f>
        <v/>
      </c>
      <c r="F223" s="40" t="str">
        <f>IF($B223="","",COUNTIFS(SOL·LICITUD!$H$5:$H$504,$B223,SOL·LICITUD!$U$5:$U$504,"B1"))</f>
        <v/>
      </c>
      <c r="G223" s="41" t="str">
        <f>IF($B223="","",SUMIFS(SOL·LICITUD!$P$5:$P$504,SOL·LICITUD!$H$5:$H$504,$B223,SOL·LICITUD!$U$5:$U$504,"B1"))</f>
        <v/>
      </c>
      <c r="H223" s="42" t="str">
        <f>IF($B223="","",COUNTIFS(SOL·LICITUD!$H$5:$H$504,$B223,SOL·LICITUD!$U$5:$U$504,"B2"))</f>
        <v/>
      </c>
      <c r="I223" s="43" t="str">
        <f>IF($B223="","",SUMIFS(SOL·LICITUD!$P$5:$P$504,SOL·LICITUD!$H$5:$H$504,$B223,SOL·LICITUD!$U$5:$U$504,"B2"))</f>
        <v/>
      </c>
      <c r="J223" s="44" t="str">
        <f>IF($B223="","",COUNTIFS(SOL·LICITUD!$H$5:$H$504,$B223,SOL·LICITUD!$U$5:$U$504,"Mitjà"))</f>
        <v/>
      </c>
      <c r="K223" s="45" t="str">
        <f>IF($B223="","",SUMIFS(SOL·LICITUD!$P$5:$P$504,SOL·LICITUD!$H$5:$H$504,$B223,SOL·LICITUD!$U$5:$U$504,"Mitjà"))</f>
        <v/>
      </c>
      <c r="L223" s="46" t="str">
        <f>IF($B223="","",COUNTIFS(SOL·LICITUD!$H$5:$H$504,$B223,SOL·LICITUD!$U$5:$U$504,"Alt"))</f>
        <v/>
      </c>
      <c r="M223" s="47" t="str">
        <f>IF($B223="","",SUMIFS(SOL·LICITUD!$P$5:$P$504,SOL·LICITUD!$H$5:$H$504,$B223,SOL·LICITUD!$U$5:$U$504,"Alt"))</f>
        <v/>
      </c>
    </row>
    <row r="224" spans="2:13" x14ac:dyDescent="0.25">
      <c r="B224" s="38" t="str">
        <f>IF(OR(SOL·LICITUD!$H$210="",COUNTIF(SOL·LICITUD!$H$5:$H$504,SOL·LICITUD!$H$210)&lt;&gt;COUNTIF(SOL·LICITUD!$H$5:'SOL·LICITUD'!$H$210,SOL·LICITUD!$H$210)),"",SOL·LICITUD!$H$210)</f>
        <v/>
      </c>
      <c r="C224" s="38" t="str">
        <f>IF($B224="","",INDEX(SOL·LICITUD!$G$5:$G$504,MATCH($B224,SOL·LICITUD!$H$5:$H$504,0)))</f>
        <v/>
      </c>
      <c r="D224" s="38" t="str">
        <f>IF($B224="","",COUNTIF(SOL·LICITUD!$H$5:$H$504,$B224))</f>
        <v/>
      </c>
      <c r="E224" s="39" t="str">
        <f>IF($B224="","",SUMIF(SOL·LICITUD!$H$5:$H$504,$B224,SOL·LICITUD!$P$5:$P$504))</f>
        <v/>
      </c>
      <c r="F224" s="40" t="str">
        <f>IF($B224="","",COUNTIFS(SOL·LICITUD!$H$5:$H$504,$B224,SOL·LICITUD!$U$5:$U$504,"B1"))</f>
        <v/>
      </c>
      <c r="G224" s="41" t="str">
        <f>IF($B224="","",SUMIFS(SOL·LICITUD!$P$5:$P$504,SOL·LICITUD!$H$5:$H$504,$B224,SOL·LICITUD!$U$5:$U$504,"B1"))</f>
        <v/>
      </c>
      <c r="H224" s="42" t="str">
        <f>IF($B224="","",COUNTIFS(SOL·LICITUD!$H$5:$H$504,$B224,SOL·LICITUD!$U$5:$U$504,"B2"))</f>
        <v/>
      </c>
      <c r="I224" s="43" t="str">
        <f>IF($B224="","",SUMIFS(SOL·LICITUD!$P$5:$P$504,SOL·LICITUD!$H$5:$H$504,$B224,SOL·LICITUD!$U$5:$U$504,"B2"))</f>
        <v/>
      </c>
      <c r="J224" s="44" t="str">
        <f>IF($B224="","",COUNTIFS(SOL·LICITUD!$H$5:$H$504,$B224,SOL·LICITUD!$U$5:$U$504,"Mitjà"))</f>
        <v/>
      </c>
      <c r="K224" s="45" t="str">
        <f>IF($B224="","",SUMIFS(SOL·LICITUD!$P$5:$P$504,SOL·LICITUD!$H$5:$H$504,$B224,SOL·LICITUD!$U$5:$U$504,"Mitjà"))</f>
        <v/>
      </c>
      <c r="L224" s="46" t="str">
        <f>IF($B224="","",COUNTIFS(SOL·LICITUD!$H$5:$H$504,$B224,SOL·LICITUD!$U$5:$U$504,"Alt"))</f>
        <v/>
      </c>
      <c r="M224" s="47" t="str">
        <f>IF($B224="","",SUMIFS(SOL·LICITUD!$P$5:$P$504,SOL·LICITUD!$H$5:$H$504,$B224,SOL·LICITUD!$U$5:$U$504,"Alt"))</f>
        <v/>
      </c>
    </row>
    <row r="225" spans="2:13" x14ac:dyDescent="0.25">
      <c r="B225" s="38" t="str">
        <f>IF(OR(SOL·LICITUD!$H$211="",COUNTIF(SOL·LICITUD!$H$5:$H$504,SOL·LICITUD!$H$211)&lt;&gt;COUNTIF(SOL·LICITUD!$H$5:'SOL·LICITUD'!$H$211,SOL·LICITUD!$H$211)),"",SOL·LICITUD!$H$211)</f>
        <v/>
      </c>
      <c r="C225" s="38" t="str">
        <f>IF($B225="","",INDEX(SOL·LICITUD!$G$5:$G$504,MATCH($B225,SOL·LICITUD!$H$5:$H$504,0)))</f>
        <v/>
      </c>
      <c r="D225" s="38" t="str">
        <f>IF($B225="","",COUNTIF(SOL·LICITUD!$H$5:$H$504,$B225))</f>
        <v/>
      </c>
      <c r="E225" s="39" t="str">
        <f>IF($B225="","",SUMIF(SOL·LICITUD!$H$5:$H$504,$B225,SOL·LICITUD!$P$5:$P$504))</f>
        <v/>
      </c>
      <c r="F225" s="40" t="str">
        <f>IF($B225="","",COUNTIFS(SOL·LICITUD!$H$5:$H$504,$B225,SOL·LICITUD!$U$5:$U$504,"B1"))</f>
        <v/>
      </c>
      <c r="G225" s="41" t="str">
        <f>IF($B225="","",SUMIFS(SOL·LICITUD!$P$5:$P$504,SOL·LICITUD!$H$5:$H$504,$B225,SOL·LICITUD!$U$5:$U$504,"B1"))</f>
        <v/>
      </c>
      <c r="H225" s="42" t="str">
        <f>IF($B225="","",COUNTIFS(SOL·LICITUD!$H$5:$H$504,$B225,SOL·LICITUD!$U$5:$U$504,"B2"))</f>
        <v/>
      </c>
      <c r="I225" s="43" t="str">
        <f>IF($B225="","",SUMIFS(SOL·LICITUD!$P$5:$P$504,SOL·LICITUD!$H$5:$H$504,$B225,SOL·LICITUD!$U$5:$U$504,"B2"))</f>
        <v/>
      </c>
      <c r="J225" s="44" t="str">
        <f>IF($B225="","",COUNTIFS(SOL·LICITUD!$H$5:$H$504,$B225,SOL·LICITUD!$U$5:$U$504,"Mitjà"))</f>
        <v/>
      </c>
      <c r="K225" s="45" t="str">
        <f>IF($B225="","",SUMIFS(SOL·LICITUD!$P$5:$P$504,SOL·LICITUD!$H$5:$H$504,$B225,SOL·LICITUD!$U$5:$U$504,"Mitjà"))</f>
        <v/>
      </c>
      <c r="L225" s="46" t="str">
        <f>IF($B225="","",COUNTIFS(SOL·LICITUD!$H$5:$H$504,$B225,SOL·LICITUD!$U$5:$U$504,"Alt"))</f>
        <v/>
      </c>
      <c r="M225" s="47" t="str">
        <f>IF($B225="","",SUMIFS(SOL·LICITUD!$P$5:$P$504,SOL·LICITUD!$H$5:$H$504,$B225,SOL·LICITUD!$U$5:$U$504,"Alt"))</f>
        <v/>
      </c>
    </row>
    <row r="226" spans="2:13" x14ac:dyDescent="0.25">
      <c r="B226" s="38" t="str">
        <f>IF(OR(SOL·LICITUD!$H$212="",COUNTIF(SOL·LICITUD!$H$5:$H$504,SOL·LICITUD!$H$212)&lt;&gt;COUNTIF(SOL·LICITUD!$H$5:'SOL·LICITUD'!$H$212,SOL·LICITUD!$H$212)),"",SOL·LICITUD!$H$212)</f>
        <v/>
      </c>
      <c r="C226" s="38" t="str">
        <f>IF($B226="","",INDEX(SOL·LICITUD!$G$5:$G$504,MATCH($B226,SOL·LICITUD!$H$5:$H$504,0)))</f>
        <v/>
      </c>
      <c r="D226" s="38" t="str">
        <f>IF($B226="","",COUNTIF(SOL·LICITUD!$H$5:$H$504,$B226))</f>
        <v/>
      </c>
      <c r="E226" s="39" t="str">
        <f>IF($B226="","",SUMIF(SOL·LICITUD!$H$5:$H$504,$B226,SOL·LICITUD!$P$5:$P$504))</f>
        <v/>
      </c>
      <c r="F226" s="40" t="str">
        <f>IF($B226="","",COUNTIFS(SOL·LICITUD!$H$5:$H$504,$B226,SOL·LICITUD!$U$5:$U$504,"B1"))</f>
        <v/>
      </c>
      <c r="G226" s="41" t="str">
        <f>IF($B226="","",SUMIFS(SOL·LICITUD!$P$5:$P$504,SOL·LICITUD!$H$5:$H$504,$B226,SOL·LICITUD!$U$5:$U$504,"B1"))</f>
        <v/>
      </c>
      <c r="H226" s="42" t="str">
        <f>IF($B226="","",COUNTIFS(SOL·LICITUD!$H$5:$H$504,$B226,SOL·LICITUD!$U$5:$U$504,"B2"))</f>
        <v/>
      </c>
      <c r="I226" s="43" t="str">
        <f>IF($B226="","",SUMIFS(SOL·LICITUD!$P$5:$P$504,SOL·LICITUD!$H$5:$H$504,$B226,SOL·LICITUD!$U$5:$U$504,"B2"))</f>
        <v/>
      </c>
      <c r="J226" s="44" t="str">
        <f>IF($B226="","",COUNTIFS(SOL·LICITUD!$H$5:$H$504,$B226,SOL·LICITUD!$U$5:$U$504,"Mitjà"))</f>
        <v/>
      </c>
      <c r="K226" s="45" t="str">
        <f>IF($B226="","",SUMIFS(SOL·LICITUD!$P$5:$P$504,SOL·LICITUD!$H$5:$H$504,$B226,SOL·LICITUD!$U$5:$U$504,"Mitjà"))</f>
        <v/>
      </c>
      <c r="L226" s="46" t="str">
        <f>IF($B226="","",COUNTIFS(SOL·LICITUD!$H$5:$H$504,$B226,SOL·LICITUD!$U$5:$U$504,"Alt"))</f>
        <v/>
      </c>
      <c r="M226" s="47" t="str">
        <f>IF($B226="","",SUMIFS(SOL·LICITUD!$P$5:$P$504,SOL·LICITUD!$H$5:$H$504,$B226,SOL·LICITUD!$U$5:$U$504,"Alt"))</f>
        <v/>
      </c>
    </row>
    <row r="227" spans="2:13" x14ac:dyDescent="0.25">
      <c r="B227" s="38" t="str">
        <f>IF(OR(SOL·LICITUD!$H$213="",COUNTIF(SOL·LICITUD!$H$5:$H$504,SOL·LICITUD!$H$213)&lt;&gt;COUNTIF(SOL·LICITUD!$H$5:'SOL·LICITUD'!$H$213,SOL·LICITUD!$H$213)),"",SOL·LICITUD!$H$213)</f>
        <v/>
      </c>
      <c r="C227" s="38" t="str">
        <f>IF($B227="","",INDEX(SOL·LICITUD!$G$5:$G$504,MATCH($B227,SOL·LICITUD!$H$5:$H$504,0)))</f>
        <v/>
      </c>
      <c r="D227" s="38" t="str">
        <f>IF($B227="","",COUNTIF(SOL·LICITUD!$H$5:$H$504,$B227))</f>
        <v/>
      </c>
      <c r="E227" s="39" t="str">
        <f>IF($B227="","",SUMIF(SOL·LICITUD!$H$5:$H$504,$B227,SOL·LICITUD!$P$5:$P$504))</f>
        <v/>
      </c>
      <c r="F227" s="40" t="str">
        <f>IF($B227="","",COUNTIFS(SOL·LICITUD!$H$5:$H$504,$B227,SOL·LICITUD!$U$5:$U$504,"B1"))</f>
        <v/>
      </c>
      <c r="G227" s="41" t="str">
        <f>IF($B227="","",SUMIFS(SOL·LICITUD!$P$5:$P$504,SOL·LICITUD!$H$5:$H$504,$B227,SOL·LICITUD!$U$5:$U$504,"B1"))</f>
        <v/>
      </c>
      <c r="H227" s="42" t="str">
        <f>IF($B227="","",COUNTIFS(SOL·LICITUD!$H$5:$H$504,$B227,SOL·LICITUD!$U$5:$U$504,"B2"))</f>
        <v/>
      </c>
      <c r="I227" s="43" t="str">
        <f>IF($B227="","",SUMIFS(SOL·LICITUD!$P$5:$P$504,SOL·LICITUD!$H$5:$H$504,$B227,SOL·LICITUD!$U$5:$U$504,"B2"))</f>
        <v/>
      </c>
      <c r="J227" s="44" t="str">
        <f>IF($B227="","",COUNTIFS(SOL·LICITUD!$H$5:$H$504,$B227,SOL·LICITUD!$U$5:$U$504,"Mitjà"))</f>
        <v/>
      </c>
      <c r="K227" s="45" t="str">
        <f>IF($B227="","",SUMIFS(SOL·LICITUD!$P$5:$P$504,SOL·LICITUD!$H$5:$H$504,$B227,SOL·LICITUD!$U$5:$U$504,"Mitjà"))</f>
        <v/>
      </c>
      <c r="L227" s="46" t="str">
        <f>IF($B227="","",COUNTIFS(SOL·LICITUD!$H$5:$H$504,$B227,SOL·LICITUD!$U$5:$U$504,"Alt"))</f>
        <v/>
      </c>
      <c r="M227" s="47" t="str">
        <f>IF($B227="","",SUMIFS(SOL·LICITUD!$P$5:$P$504,SOL·LICITUD!$H$5:$H$504,$B227,SOL·LICITUD!$U$5:$U$504,"Alt"))</f>
        <v/>
      </c>
    </row>
    <row r="228" spans="2:13" x14ac:dyDescent="0.25">
      <c r="B228" s="38" t="str">
        <f>IF(OR(SOL·LICITUD!$H$214="",COUNTIF(SOL·LICITUD!$H$5:$H$504,SOL·LICITUD!$H$214)&lt;&gt;COUNTIF(SOL·LICITUD!$H$5:'SOL·LICITUD'!$H$214,SOL·LICITUD!$H$214)),"",SOL·LICITUD!$H$214)</f>
        <v/>
      </c>
      <c r="C228" s="38" t="str">
        <f>IF($B228="","",INDEX(SOL·LICITUD!$G$5:$G$504,MATCH($B228,SOL·LICITUD!$H$5:$H$504,0)))</f>
        <v/>
      </c>
      <c r="D228" s="38" t="str">
        <f>IF($B228="","",COUNTIF(SOL·LICITUD!$H$5:$H$504,$B228))</f>
        <v/>
      </c>
      <c r="E228" s="39" t="str">
        <f>IF($B228="","",SUMIF(SOL·LICITUD!$H$5:$H$504,$B228,SOL·LICITUD!$P$5:$P$504))</f>
        <v/>
      </c>
      <c r="F228" s="40" t="str">
        <f>IF($B228="","",COUNTIFS(SOL·LICITUD!$H$5:$H$504,$B228,SOL·LICITUD!$U$5:$U$504,"B1"))</f>
        <v/>
      </c>
      <c r="G228" s="41" t="str">
        <f>IF($B228="","",SUMIFS(SOL·LICITUD!$P$5:$P$504,SOL·LICITUD!$H$5:$H$504,$B228,SOL·LICITUD!$U$5:$U$504,"B1"))</f>
        <v/>
      </c>
      <c r="H228" s="42" t="str">
        <f>IF($B228="","",COUNTIFS(SOL·LICITUD!$H$5:$H$504,$B228,SOL·LICITUD!$U$5:$U$504,"B2"))</f>
        <v/>
      </c>
      <c r="I228" s="43" t="str">
        <f>IF($B228="","",SUMIFS(SOL·LICITUD!$P$5:$P$504,SOL·LICITUD!$H$5:$H$504,$B228,SOL·LICITUD!$U$5:$U$504,"B2"))</f>
        <v/>
      </c>
      <c r="J228" s="44" t="str">
        <f>IF($B228="","",COUNTIFS(SOL·LICITUD!$H$5:$H$504,$B228,SOL·LICITUD!$U$5:$U$504,"Mitjà"))</f>
        <v/>
      </c>
      <c r="K228" s="45" t="str">
        <f>IF($B228="","",SUMIFS(SOL·LICITUD!$P$5:$P$504,SOL·LICITUD!$H$5:$H$504,$B228,SOL·LICITUD!$U$5:$U$504,"Mitjà"))</f>
        <v/>
      </c>
      <c r="L228" s="46" t="str">
        <f>IF($B228="","",COUNTIFS(SOL·LICITUD!$H$5:$H$504,$B228,SOL·LICITUD!$U$5:$U$504,"Alt"))</f>
        <v/>
      </c>
      <c r="M228" s="47" t="str">
        <f>IF($B228="","",SUMIFS(SOL·LICITUD!$P$5:$P$504,SOL·LICITUD!$H$5:$H$504,$B228,SOL·LICITUD!$U$5:$U$504,"Alt"))</f>
        <v/>
      </c>
    </row>
    <row r="229" spans="2:13" x14ac:dyDescent="0.25">
      <c r="B229" s="38" t="str">
        <f>IF(OR(SOL·LICITUD!$H$215="",COUNTIF(SOL·LICITUD!$H$5:$H$504,SOL·LICITUD!$H$215)&lt;&gt;COUNTIF(SOL·LICITUD!$H$5:'SOL·LICITUD'!$H$215,SOL·LICITUD!$H$215)),"",SOL·LICITUD!$H$215)</f>
        <v/>
      </c>
      <c r="C229" s="38" t="str">
        <f>IF($B229="","",INDEX(SOL·LICITUD!$G$5:$G$504,MATCH($B229,SOL·LICITUD!$H$5:$H$504,0)))</f>
        <v/>
      </c>
      <c r="D229" s="38" t="str">
        <f>IF($B229="","",COUNTIF(SOL·LICITUD!$H$5:$H$504,$B229))</f>
        <v/>
      </c>
      <c r="E229" s="39" t="str">
        <f>IF($B229="","",SUMIF(SOL·LICITUD!$H$5:$H$504,$B229,SOL·LICITUD!$P$5:$P$504))</f>
        <v/>
      </c>
      <c r="F229" s="40" t="str">
        <f>IF($B229="","",COUNTIFS(SOL·LICITUD!$H$5:$H$504,$B229,SOL·LICITUD!$U$5:$U$504,"B1"))</f>
        <v/>
      </c>
      <c r="G229" s="41" t="str">
        <f>IF($B229="","",SUMIFS(SOL·LICITUD!$P$5:$P$504,SOL·LICITUD!$H$5:$H$504,$B229,SOL·LICITUD!$U$5:$U$504,"B1"))</f>
        <v/>
      </c>
      <c r="H229" s="42" t="str">
        <f>IF($B229="","",COUNTIFS(SOL·LICITUD!$H$5:$H$504,$B229,SOL·LICITUD!$U$5:$U$504,"B2"))</f>
        <v/>
      </c>
      <c r="I229" s="43" t="str">
        <f>IF($B229="","",SUMIFS(SOL·LICITUD!$P$5:$P$504,SOL·LICITUD!$H$5:$H$504,$B229,SOL·LICITUD!$U$5:$U$504,"B2"))</f>
        <v/>
      </c>
      <c r="J229" s="44" t="str">
        <f>IF($B229="","",COUNTIFS(SOL·LICITUD!$H$5:$H$504,$B229,SOL·LICITUD!$U$5:$U$504,"Mitjà"))</f>
        <v/>
      </c>
      <c r="K229" s="45" t="str">
        <f>IF($B229="","",SUMIFS(SOL·LICITUD!$P$5:$P$504,SOL·LICITUD!$H$5:$H$504,$B229,SOL·LICITUD!$U$5:$U$504,"Mitjà"))</f>
        <v/>
      </c>
      <c r="L229" s="46" t="str">
        <f>IF($B229="","",COUNTIFS(SOL·LICITUD!$H$5:$H$504,$B229,SOL·LICITUD!$U$5:$U$504,"Alt"))</f>
        <v/>
      </c>
      <c r="M229" s="47" t="str">
        <f>IF($B229="","",SUMIFS(SOL·LICITUD!$P$5:$P$504,SOL·LICITUD!$H$5:$H$504,$B229,SOL·LICITUD!$U$5:$U$504,"Alt"))</f>
        <v/>
      </c>
    </row>
    <row r="230" spans="2:13" x14ac:dyDescent="0.25">
      <c r="B230" s="38" t="str">
        <f>IF(OR(SOL·LICITUD!$H$216="",COUNTIF(SOL·LICITUD!$H$5:$H$504,SOL·LICITUD!$H$216)&lt;&gt;COUNTIF(SOL·LICITUD!$H$5:'SOL·LICITUD'!$H$216,SOL·LICITUD!$H$216)),"",SOL·LICITUD!$H$216)</f>
        <v/>
      </c>
      <c r="C230" s="38" t="str">
        <f>IF($B230="","",INDEX(SOL·LICITUD!$G$5:$G$504,MATCH($B230,SOL·LICITUD!$H$5:$H$504,0)))</f>
        <v/>
      </c>
      <c r="D230" s="38" t="str">
        <f>IF($B230="","",COUNTIF(SOL·LICITUD!$H$5:$H$504,$B230))</f>
        <v/>
      </c>
      <c r="E230" s="39" t="str">
        <f>IF($B230="","",SUMIF(SOL·LICITUD!$H$5:$H$504,$B230,SOL·LICITUD!$P$5:$P$504))</f>
        <v/>
      </c>
      <c r="F230" s="40" t="str">
        <f>IF($B230="","",COUNTIFS(SOL·LICITUD!$H$5:$H$504,$B230,SOL·LICITUD!$U$5:$U$504,"B1"))</f>
        <v/>
      </c>
      <c r="G230" s="41" t="str">
        <f>IF($B230="","",SUMIFS(SOL·LICITUD!$P$5:$P$504,SOL·LICITUD!$H$5:$H$504,$B230,SOL·LICITUD!$U$5:$U$504,"B1"))</f>
        <v/>
      </c>
      <c r="H230" s="42" t="str">
        <f>IF($B230="","",COUNTIFS(SOL·LICITUD!$H$5:$H$504,$B230,SOL·LICITUD!$U$5:$U$504,"B2"))</f>
        <v/>
      </c>
      <c r="I230" s="43" t="str">
        <f>IF($B230="","",SUMIFS(SOL·LICITUD!$P$5:$P$504,SOL·LICITUD!$H$5:$H$504,$B230,SOL·LICITUD!$U$5:$U$504,"B2"))</f>
        <v/>
      </c>
      <c r="J230" s="44" t="str">
        <f>IF($B230="","",COUNTIFS(SOL·LICITUD!$H$5:$H$504,$B230,SOL·LICITUD!$U$5:$U$504,"Mitjà"))</f>
        <v/>
      </c>
      <c r="K230" s="45" t="str">
        <f>IF($B230="","",SUMIFS(SOL·LICITUD!$P$5:$P$504,SOL·LICITUD!$H$5:$H$504,$B230,SOL·LICITUD!$U$5:$U$504,"Mitjà"))</f>
        <v/>
      </c>
      <c r="L230" s="46" t="str">
        <f>IF($B230="","",COUNTIFS(SOL·LICITUD!$H$5:$H$504,$B230,SOL·LICITUD!$U$5:$U$504,"Alt"))</f>
        <v/>
      </c>
      <c r="M230" s="47" t="str">
        <f>IF($B230="","",SUMIFS(SOL·LICITUD!$P$5:$P$504,SOL·LICITUD!$H$5:$H$504,$B230,SOL·LICITUD!$U$5:$U$504,"Alt"))</f>
        <v/>
      </c>
    </row>
    <row r="231" spans="2:13" x14ac:dyDescent="0.25">
      <c r="B231" s="38" t="str">
        <f>IF(OR(SOL·LICITUD!$H$217="",COUNTIF(SOL·LICITUD!$H$5:$H$504,SOL·LICITUD!$H$217)&lt;&gt;COUNTIF(SOL·LICITUD!$H$5:'SOL·LICITUD'!$H$217,SOL·LICITUD!$H$217)),"",SOL·LICITUD!$H$217)</f>
        <v/>
      </c>
      <c r="C231" s="38" t="str">
        <f>IF($B231="","",INDEX(SOL·LICITUD!$G$5:$G$504,MATCH($B231,SOL·LICITUD!$H$5:$H$504,0)))</f>
        <v/>
      </c>
      <c r="D231" s="38" t="str">
        <f>IF($B231="","",COUNTIF(SOL·LICITUD!$H$5:$H$504,$B231))</f>
        <v/>
      </c>
      <c r="E231" s="39" t="str">
        <f>IF($B231="","",SUMIF(SOL·LICITUD!$H$5:$H$504,$B231,SOL·LICITUD!$P$5:$P$504))</f>
        <v/>
      </c>
      <c r="F231" s="40" t="str">
        <f>IF($B231="","",COUNTIFS(SOL·LICITUD!$H$5:$H$504,$B231,SOL·LICITUD!$U$5:$U$504,"B1"))</f>
        <v/>
      </c>
      <c r="G231" s="41" t="str">
        <f>IF($B231="","",SUMIFS(SOL·LICITUD!$P$5:$P$504,SOL·LICITUD!$H$5:$H$504,$B231,SOL·LICITUD!$U$5:$U$504,"B1"))</f>
        <v/>
      </c>
      <c r="H231" s="42" t="str">
        <f>IF($B231="","",COUNTIFS(SOL·LICITUD!$H$5:$H$504,$B231,SOL·LICITUD!$U$5:$U$504,"B2"))</f>
        <v/>
      </c>
      <c r="I231" s="43" t="str">
        <f>IF($B231="","",SUMIFS(SOL·LICITUD!$P$5:$P$504,SOL·LICITUD!$H$5:$H$504,$B231,SOL·LICITUD!$U$5:$U$504,"B2"))</f>
        <v/>
      </c>
      <c r="J231" s="44" t="str">
        <f>IF($B231="","",COUNTIFS(SOL·LICITUD!$H$5:$H$504,$B231,SOL·LICITUD!$U$5:$U$504,"Mitjà"))</f>
        <v/>
      </c>
      <c r="K231" s="45" t="str">
        <f>IF($B231="","",SUMIFS(SOL·LICITUD!$P$5:$P$504,SOL·LICITUD!$H$5:$H$504,$B231,SOL·LICITUD!$U$5:$U$504,"Mitjà"))</f>
        <v/>
      </c>
      <c r="L231" s="46" t="str">
        <f>IF($B231="","",COUNTIFS(SOL·LICITUD!$H$5:$H$504,$B231,SOL·LICITUD!$U$5:$U$504,"Alt"))</f>
        <v/>
      </c>
      <c r="M231" s="47" t="str">
        <f>IF($B231="","",SUMIFS(SOL·LICITUD!$P$5:$P$504,SOL·LICITUD!$H$5:$H$504,$B231,SOL·LICITUD!$U$5:$U$504,"Alt"))</f>
        <v/>
      </c>
    </row>
    <row r="232" spans="2:13" x14ac:dyDescent="0.25">
      <c r="B232" s="38" t="str">
        <f>IF(OR(SOL·LICITUD!$H$218="",COUNTIF(SOL·LICITUD!$H$5:$H$504,SOL·LICITUD!$H$218)&lt;&gt;COUNTIF(SOL·LICITUD!$H$5:'SOL·LICITUD'!$H$218,SOL·LICITUD!$H$218)),"",SOL·LICITUD!$H$218)</f>
        <v/>
      </c>
      <c r="C232" s="38" t="str">
        <f>IF($B232="","",INDEX(SOL·LICITUD!$G$5:$G$504,MATCH($B232,SOL·LICITUD!$H$5:$H$504,0)))</f>
        <v/>
      </c>
      <c r="D232" s="38" t="str">
        <f>IF($B232="","",COUNTIF(SOL·LICITUD!$H$5:$H$504,$B232))</f>
        <v/>
      </c>
      <c r="E232" s="39" t="str">
        <f>IF($B232="","",SUMIF(SOL·LICITUD!$H$5:$H$504,$B232,SOL·LICITUD!$P$5:$P$504))</f>
        <v/>
      </c>
      <c r="F232" s="40" t="str">
        <f>IF($B232="","",COUNTIFS(SOL·LICITUD!$H$5:$H$504,$B232,SOL·LICITUD!$U$5:$U$504,"B1"))</f>
        <v/>
      </c>
      <c r="G232" s="41" t="str">
        <f>IF($B232="","",SUMIFS(SOL·LICITUD!$P$5:$P$504,SOL·LICITUD!$H$5:$H$504,$B232,SOL·LICITUD!$U$5:$U$504,"B1"))</f>
        <v/>
      </c>
      <c r="H232" s="42" t="str">
        <f>IF($B232="","",COUNTIFS(SOL·LICITUD!$H$5:$H$504,$B232,SOL·LICITUD!$U$5:$U$504,"B2"))</f>
        <v/>
      </c>
      <c r="I232" s="43" t="str">
        <f>IF($B232="","",SUMIFS(SOL·LICITUD!$P$5:$P$504,SOL·LICITUD!$H$5:$H$504,$B232,SOL·LICITUD!$U$5:$U$504,"B2"))</f>
        <v/>
      </c>
      <c r="J232" s="44" t="str">
        <f>IF($B232="","",COUNTIFS(SOL·LICITUD!$H$5:$H$504,$B232,SOL·LICITUD!$U$5:$U$504,"Mitjà"))</f>
        <v/>
      </c>
      <c r="K232" s="45" t="str">
        <f>IF($B232="","",SUMIFS(SOL·LICITUD!$P$5:$P$504,SOL·LICITUD!$H$5:$H$504,$B232,SOL·LICITUD!$U$5:$U$504,"Mitjà"))</f>
        <v/>
      </c>
      <c r="L232" s="46" t="str">
        <f>IF($B232="","",COUNTIFS(SOL·LICITUD!$H$5:$H$504,$B232,SOL·LICITUD!$U$5:$U$504,"Alt"))</f>
        <v/>
      </c>
      <c r="M232" s="47" t="str">
        <f>IF($B232="","",SUMIFS(SOL·LICITUD!$P$5:$P$504,SOL·LICITUD!$H$5:$H$504,$B232,SOL·LICITUD!$U$5:$U$504,"Alt"))</f>
        <v/>
      </c>
    </row>
    <row r="233" spans="2:13" x14ac:dyDescent="0.25">
      <c r="B233" s="38" t="str">
        <f>IF(OR(SOL·LICITUD!$H$219="",COUNTIF(SOL·LICITUD!$H$5:$H$504,SOL·LICITUD!$H$219)&lt;&gt;COUNTIF(SOL·LICITUD!$H$5:'SOL·LICITUD'!$H$219,SOL·LICITUD!$H$219)),"",SOL·LICITUD!$H$219)</f>
        <v/>
      </c>
      <c r="C233" s="38" t="str">
        <f>IF($B233="","",INDEX(SOL·LICITUD!$G$5:$G$504,MATCH($B233,SOL·LICITUD!$H$5:$H$504,0)))</f>
        <v/>
      </c>
      <c r="D233" s="38" t="str">
        <f>IF($B233="","",COUNTIF(SOL·LICITUD!$H$5:$H$504,$B233))</f>
        <v/>
      </c>
      <c r="E233" s="39" t="str">
        <f>IF($B233="","",SUMIF(SOL·LICITUD!$H$5:$H$504,$B233,SOL·LICITUD!$P$5:$P$504))</f>
        <v/>
      </c>
      <c r="F233" s="40" t="str">
        <f>IF($B233="","",COUNTIFS(SOL·LICITUD!$H$5:$H$504,$B233,SOL·LICITUD!$U$5:$U$504,"B1"))</f>
        <v/>
      </c>
      <c r="G233" s="41" t="str">
        <f>IF($B233="","",SUMIFS(SOL·LICITUD!$P$5:$P$504,SOL·LICITUD!$H$5:$H$504,$B233,SOL·LICITUD!$U$5:$U$504,"B1"))</f>
        <v/>
      </c>
      <c r="H233" s="42" t="str">
        <f>IF($B233="","",COUNTIFS(SOL·LICITUD!$H$5:$H$504,$B233,SOL·LICITUD!$U$5:$U$504,"B2"))</f>
        <v/>
      </c>
      <c r="I233" s="43" t="str">
        <f>IF($B233="","",SUMIFS(SOL·LICITUD!$P$5:$P$504,SOL·LICITUD!$H$5:$H$504,$B233,SOL·LICITUD!$U$5:$U$504,"B2"))</f>
        <v/>
      </c>
      <c r="J233" s="44" t="str">
        <f>IF($B233="","",COUNTIFS(SOL·LICITUD!$H$5:$H$504,$B233,SOL·LICITUD!$U$5:$U$504,"Mitjà"))</f>
        <v/>
      </c>
      <c r="K233" s="45" t="str">
        <f>IF($B233="","",SUMIFS(SOL·LICITUD!$P$5:$P$504,SOL·LICITUD!$H$5:$H$504,$B233,SOL·LICITUD!$U$5:$U$504,"Mitjà"))</f>
        <v/>
      </c>
      <c r="L233" s="46" t="str">
        <f>IF($B233="","",COUNTIFS(SOL·LICITUD!$H$5:$H$504,$B233,SOL·LICITUD!$U$5:$U$504,"Alt"))</f>
        <v/>
      </c>
      <c r="M233" s="47" t="str">
        <f>IF($B233="","",SUMIFS(SOL·LICITUD!$P$5:$P$504,SOL·LICITUD!$H$5:$H$504,$B233,SOL·LICITUD!$U$5:$U$504,"Alt"))</f>
        <v/>
      </c>
    </row>
    <row r="234" spans="2:13" x14ac:dyDescent="0.25">
      <c r="B234" s="38" t="str">
        <f>IF(OR(SOL·LICITUD!$H$220="",COUNTIF(SOL·LICITUD!$H$5:$H$504,SOL·LICITUD!$H$220)&lt;&gt;COUNTIF(SOL·LICITUD!$H$5:'SOL·LICITUD'!$H$220,SOL·LICITUD!$H$220)),"",SOL·LICITUD!$H$220)</f>
        <v/>
      </c>
      <c r="C234" s="38" t="str">
        <f>IF($B234="","",INDEX(SOL·LICITUD!$G$5:$G$504,MATCH($B234,SOL·LICITUD!$H$5:$H$504,0)))</f>
        <v/>
      </c>
      <c r="D234" s="38" t="str">
        <f>IF($B234="","",COUNTIF(SOL·LICITUD!$H$5:$H$504,$B234))</f>
        <v/>
      </c>
      <c r="E234" s="39" t="str">
        <f>IF($B234="","",SUMIF(SOL·LICITUD!$H$5:$H$504,$B234,SOL·LICITUD!$P$5:$P$504))</f>
        <v/>
      </c>
      <c r="F234" s="40" t="str">
        <f>IF($B234="","",COUNTIFS(SOL·LICITUD!$H$5:$H$504,$B234,SOL·LICITUD!$U$5:$U$504,"B1"))</f>
        <v/>
      </c>
      <c r="G234" s="41" t="str">
        <f>IF($B234="","",SUMIFS(SOL·LICITUD!$P$5:$P$504,SOL·LICITUD!$H$5:$H$504,$B234,SOL·LICITUD!$U$5:$U$504,"B1"))</f>
        <v/>
      </c>
      <c r="H234" s="42" t="str">
        <f>IF($B234="","",COUNTIFS(SOL·LICITUD!$H$5:$H$504,$B234,SOL·LICITUD!$U$5:$U$504,"B2"))</f>
        <v/>
      </c>
      <c r="I234" s="43" t="str">
        <f>IF($B234="","",SUMIFS(SOL·LICITUD!$P$5:$P$504,SOL·LICITUD!$H$5:$H$504,$B234,SOL·LICITUD!$U$5:$U$504,"B2"))</f>
        <v/>
      </c>
      <c r="J234" s="44" t="str">
        <f>IF($B234="","",COUNTIFS(SOL·LICITUD!$H$5:$H$504,$B234,SOL·LICITUD!$U$5:$U$504,"Mitjà"))</f>
        <v/>
      </c>
      <c r="K234" s="45" t="str">
        <f>IF($B234="","",SUMIFS(SOL·LICITUD!$P$5:$P$504,SOL·LICITUD!$H$5:$H$504,$B234,SOL·LICITUD!$U$5:$U$504,"Mitjà"))</f>
        <v/>
      </c>
      <c r="L234" s="46" t="str">
        <f>IF($B234="","",COUNTIFS(SOL·LICITUD!$H$5:$H$504,$B234,SOL·LICITUD!$U$5:$U$504,"Alt"))</f>
        <v/>
      </c>
      <c r="M234" s="47" t="str">
        <f>IF($B234="","",SUMIFS(SOL·LICITUD!$P$5:$P$504,SOL·LICITUD!$H$5:$H$504,$B234,SOL·LICITUD!$U$5:$U$504,"Alt"))</f>
        <v/>
      </c>
    </row>
    <row r="235" spans="2:13" x14ac:dyDescent="0.25">
      <c r="B235" s="38" t="str">
        <f>IF(OR(SOL·LICITUD!$H$221="",COUNTIF(SOL·LICITUD!$H$5:$H$504,SOL·LICITUD!$H$221)&lt;&gt;COUNTIF(SOL·LICITUD!$H$5:'SOL·LICITUD'!$H$221,SOL·LICITUD!$H$221)),"",SOL·LICITUD!$H$221)</f>
        <v/>
      </c>
      <c r="C235" s="38" t="str">
        <f>IF($B235="","",INDEX(SOL·LICITUD!$G$5:$G$504,MATCH($B235,SOL·LICITUD!$H$5:$H$504,0)))</f>
        <v/>
      </c>
      <c r="D235" s="38" t="str">
        <f>IF($B235="","",COUNTIF(SOL·LICITUD!$H$5:$H$504,$B235))</f>
        <v/>
      </c>
      <c r="E235" s="39" t="str">
        <f>IF($B235="","",SUMIF(SOL·LICITUD!$H$5:$H$504,$B235,SOL·LICITUD!$P$5:$P$504))</f>
        <v/>
      </c>
      <c r="F235" s="40" t="str">
        <f>IF($B235="","",COUNTIFS(SOL·LICITUD!$H$5:$H$504,$B235,SOL·LICITUD!$U$5:$U$504,"B1"))</f>
        <v/>
      </c>
      <c r="G235" s="41" t="str">
        <f>IF($B235="","",SUMIFS(SOL·LICITUD!$P$5:$P$504,SOL·LICITUD!$H$5:$H$504,$B235,SOL·LICITUD!$U$5:$U$504,"B1"))</f>
        <v/>
      </c>
      <c r="H235" s="42" t="str">
        <f>IF($B235="","",COUNTIFS(SOL·LICITUD!$H$5:$H$504,$B235,SOL·LICITUD!$U$5:$U$504,"B2"))</f>
        <v/>
      </c>
      <c r="I235" s="43" t="str">
        <f>IF($B235="","",SUMIFS(SOL·LICITUD!$P$5:$P$504,SOL·LICITUD!$H$5:$H$504,$B235,SOL·LICITUD!$U$5:$U$504,"B2"))</f>
        <v/>
      </c>
      <c r="J235" s="44" t="str">
        <f>IF($B235="","",COUNTIFS(SOL·LICITUD!$H$5:$H$504,$B235,SOL·LICITUD!$U$5:$U$504,"Mitjà"))</f>
        <v/>
      </c>
      <c r="K235" s="45" t="str">
        <f>IF($B235="","",SUMIFS(SOL·LICITUD!$P$5:$P$504,SOL·LICITUD!$H$5:$H$504,$B235,SOL·LICITUD!$U$5:$U$504,"Mitjà"))</f>
        <v/>
      </c>
      <c r="L235" s="46" t="str">
        <f>IF($B235="","",COUNTIFS(SOL·LICITUD!$H$5:$H$504,$B235,SOL·LICITUD!$U$5:$U$504,"Alt"))</f>
        <v/>
      </c>
      <c r="M235" s="47" t="str">
        <f>IF($B235="","",SUMIFS(SOL·LICITUD!$P$5:$P$504,SOL·LICITUD!$H$5:$H$504,$B235,SOL·LICITUD!$U$5:$U$504,"Alt"))</f>
        <v/>
      </c>
    </row>
    <row r="236" spans="2:13" x14ac:dyDescent="0.25">
      <c r="B236" s="38" t="str">
        <f>IF(OR(SOL·LICITUD!$H$222="",COUNTIF(SOL·LICITUD!$H$5:$H$504,SOL·LICITUD!$H$222)&lt;&gt;COUNTIF(SOL·LICITUD!$H$5:'SOL·LICITUD'!$H$222,SOL·LICITUD!$H$222)),"",SOL·LICITUD!$H$222)</f>
        <v/>
      </c>
      <c r="C236" s="38" t="str">
        <f>IF($B236="","",INDEX(SOL·LICITUD!$G$5:$G$504,MATCH($B236,SOL·LICITUD!$H$5:$H$504,0)))</f>
        <v/>
      </c>
      <c r="D236" s="38" t="str">
        <f>IF($B236="","",COUNTIF(SOL·LICITUD!$H$5:$H$504,$B236))</f>
        <v/>
      </c>
      <c r="E236" s="39" t="str">
        <f>IF($B236="","",SUMIF(SOL·LICITUD!$H$5:$H$504,$B236,SOL·LICITUD!$P$5:$P$504))</f>
        <v/>
      </c>
      <c r="F236" s="40" t="str">
        <f>IF($B236="","",COUNTIFS(SOL·LICITUD!$H$5:$H$504,$B236,SOL·LICITUD!$U$5:$U$504,"B1"))</f>
        <v/>
      </c>
      <c r="G236" s="41" t="str">
        <f>IF($B236="","",SUMIFS(SOL·LICITUD!$P$5:$P$504,SOL·LICITUD!$H$5:$H$504,$B236,SOL·LICITUD!$U$5:$U$504,"B1"))</f>
        <v/>
      </c>
      <c r="H236" s="42" t="str">
        <f>IF($B236="","",COUNTIFS(SOL·LICITUD!$H$5:$H$504,$B236,SOL·LICITUD!$U$5:$U$504,"B2"))</f>
        <v/>
      </c>
      <c r="I236" s="43" t="str">
        <f>IF($B236="","",SUMIFS(SOL·LICITUD!$P$5:$P$504,SOL·LICITUD!$H$5:$H$504,$B236,SOL·LICITUD!$U$5:$U$504,"B2"))</f>
        <v/>
      </c>
      <c r="J236" s="44" t="str">
        <f>IF($B236="","",COUNTIFS(SOL·LICITUD!$H$5:$H$504,$B236,SOL·LICITUD!$U$5:$U$504,"Mitjà"))</f>
        <v/>
      </c>
      <c r="K236" s="45" t="str">
        <f>IF($B236="","",SUMIFS(SOL·LICITUD!$P$5:$P$504,SOL·LICITUD!$H$5:$H$504,$B236,SOL·LICITUD!$U$5:$U$504,"Mitjà"))</f>
        <v/>
      </c>
      <c r="L236" s="46" t="str">
        <f>IF($B236="","",COUNTIFS(SOL·LICITUD!$H$5:$H$504,$B236,SOL·LICITUD!$U$5:$U$504,"Alt"))</f>
        <v/>
      </c>
      <c r="M236" s="47" t="str">
        <f>IF($B236="","",SUMIFS(SOL·LICITUD!$P$5:$P$504,SOL·LICITUD!$H$5:$H$504,$B236,SOL·LICITUD!$U$5:$U$504,"Alt"))</f>
        <v/>
      </c>
    </row>
    <row r="237" spans="2:13" x14ac:dyDescent="0.25">
      <c r="B237" s="38" t="str">
        <f>IF(OR(SOL·LICITUD!$H$223="",COUNTIF(SOL·LICITUD!$H$5:$H$504,SOL·LICITUD!$H$223)&lt;&gt;COUNTIF(SOL·LICITUD!$H$5:'SOL·LICITUD'!$H$223,SOL·LICITUD!$H$223)),"",SOL·LICITUD!$H$223)</f>
        <v/>
      </c>
      <c r="C237" s="38" t="str">
        <f>IF($B237="","",INDEX(SOL·LICITUD!$G$5:$G$504,MATCH($B237,SOL·LICITUD!$H$5:$H$504,0)))</f>
        <v/>
      </c>
      <c r="D237" s="38" t="str">
        <f>IF($B237="","",COUNTIF(SOL·LICITUD!$H$5:$H$504,$B237))</f>
        <v/>
      </c>
      <c r="E237" s="39" t="str">
        <f>IF($B237="","",SUMIF(SOL·LICITUD!$H$5:$H$504,$B237,SOL·LICITUD!$P$5:$P$504))</f>
        <v/>
      </c>
      <c r="F237" s="40" t="str">
        <f>IF($B237="","",COUNTIFS(SOL·LICITUD!$H$5:$H$504,$B237,SOL·LICITUD!$U$5:$U$504,"B1"))</f>
        <v/>
      </c>
      <c r="G237" s="41" t="str">
        <f>IF($B237="","",SUMIFS(SOL·LICITUD!$P$5:$P$504,SOL·LICITUD!$H$5:$H$504,$B237,SOL·LICITUD!$U$5:$U$504,"B1"))</f>
        <v/>
      </c>
      <c r="H237" s="42" t="str">
        <f>IF($B237="","",COUNTIFS(SOL·LICITUD!$H$5:$H$504,$B237,SOL·LICITUD!$U$5:$U$504,"B2"))</f>
        <v/>
      </c>
      <c r="I237" s="43" t="str">
        <f>IF($B237="","",SUMIFS(SOL·LICITUD!$P$5:$P$504,SOL·LICITUD!$H$5:$H$504,$B237,SOL·LICITUD!$U$5:$U$504,"B2"))</f>
        <v/>
      </c>
      <c r="J237" s="44" t="str">
        <f>IF($B237="","",COUNTIFS(SOL·LICITUD!$H$5:$H$504,$B237,SOL·LICITUD!$U$5:$U$504,"Mitjà"))</f>
        <v/>
      </c>
      <c r="K237" s="45" t="str">
        <f>IF($B237="","",SUMIFS(SOL·LICITUD!$P$5:$P$504,SOL·LICITUD!$H$5:$H$504,$B237,SOL·LICITUD!$U$5:$U$504,"Mitjà"))</f>
        <v/>
      </c>
      <c r="L237" s="46" t="str">
        <f>IF($B237="","",COUNTIFS(SOL·LICITUD!$H$5:$H$504,$B237,SOL·LICITUD!$U$5:$U$504,"Alt"))</f>
        <v/>
      </c>
      <c r="M237" s="47" t="str">
        <f>IF($B237="","",SUMIFS(SOL·LICITUD!$P$5:$P$504,SOL·LICITUD!$H$5:$H$504,$B237,SOL·LICITUD!$U$5:$U$504,"Alt"))</f>
        <v/>
      </c>
    </row>
    <row r="238" spans="2:13" x14ac:dyDescent="0.25">
      <c r="B238" s="38" t="str">
        <f>IF(OR(SOL·LICITUD!$H$224="",COUNTIF(SOL·LICITUD!$H$5:$H$504,SOL·LICITUD!$H$224)&lt;&gt;COUNTIF(SOL·LICITUD!$H$5:'SOL·LICITUD'!$H$224,SOL·LICITUD!$H$224)),"",SOL·LICITUD!$H$224)</f>
        <v/>
      </c>
      <c r="C238" s="38" t="str">
        <f>IF($B238="","",INDEX(SOL·LICITUD!$G$5:$G$504,MATCH($B238,SOL·LICITUD!$H$5:$H$504,0)))</f>
        <v/>
      </c>
      <c r="D238" s="38" t="str">
        <f>IF($B238="","",COUNTIF(SOL·LICITUD!$H$5:$H$504,$B238))</f>
        <v/>
      </c>
      <c r="E238" s="39" t="str">
        <f>IF($B238="","",SUMIF(SOL·LICITUD!$H$5:$H$504,$B238,SOL·LICITUD!$P$5:$P$504))</f>
        <v/>
      </c>
      <c r="F238" s="40" t="str">
        <f>IF($B238="","",COUNTIFS(SOL·LICITUD!$H$5:$H$504,$B238,SOL·LICITUD!$U$5:$U$504,"B1"))</f>
        <v/>
      </c>
      <c r="G238" s="41" t="str">
        <f>IF($B238="","",SUMIFS(SOL·LICITUD!$P$5:$P$504,SOL·LICITUD!$H$5:$H$504,$B238,SOL·LICITUD!$U$5:$U$504,"B1"))</f>
        <v/>
      </c>
      <c r="H238" s="42" t="str">
        <f>IF($B238="","",COUNTIFS(SOL·LICITUD!$H$5:$H$504,$B238,SOL·LICITUD!$U$5:$U$504,"B2"))</f>
        <v/>
      </c>
      <c r="I238" s="43" t="str">
        <f>IF($B238="","",SUMIFS(SOL·LICITUD!$P$5:$P$504,SOL·LICITUD!$H$5:$H$504,$B238,SOL·LICITUD!$U$5:$U$504,"B2"))</f>
        <v/>
      </c>
      <c r="J238" s="44" t="str">
        <f>IF($B238="","",COUNTIFS(SOL·LICITUD!$H$5:$H$504,$B238,SOL·LICITUD!$U$5:$U$504,"Mitjà"))</f>
        <v/>
      </c>
      <c r="K238" s="45" t="str">
        <f>IF($B238="","",SUMIFS(SOL·LICITUD!$P$5:$P$504,SOL·LICITUD!$H$5:$H$504,$B238,SOL·LICITUD!$U$5:$U$504,"Mitjà"))</f>
        <v/>
      </c>
      <c r="L238" s="46" t="str">
        <f>IF($B238="","",COUNTIFS(SOL·LICITUD!$H$5:$H$504,$B238,SOL·LICITUD!$U$5:$U$504,"Alt"))</f>
        <v/>
      </c>
      <c r="M238" s="47" t="str">
        <f>IF($B238="","",SUMIFS(SOL·LICITUD!$P$5:$P$504,SOL·LICITUD!$H$5:$H$504,$B238,SOL·LICITUD!$U$5:$U$504,"Alt"))</f>
        <v/>
      </c>
    </row>
    <row r="239" spans="2:13" x14ac:dyDescent="0.25">
      <c r="B239" s="38" t="str">
        <f>IF(OR(SOL·LICITUD!$H$225="",COUNTIF(SOL·LICITUD!$H$5:$H$504,SOL·LICITUD!$H$225)&lt;&gt;COUNTIF(SOL·LICITUD!$H$5:'SOL·LICITUD'!$H$225,SOL·LICITUD!$H$225)),"",SOL·LICITUD!$H$225)</f>
        <v/>
      </c>
      <c r="C239" s="38" t="str">
        <f>IF($B239="","",INDEX(SOL·LICITUD!$G$5:$G$504,MATCH($B239,SOL·LICITUD!$H$5:$H$504,0)))</f>
        <v/>
      </c>
      <c r="D239" s="38" t="str">
        <f>IF($B239="","",COUNTIF(SOL·LICITUD!$H$5:$H$504,$B239))</f>
        <v/>
      </c>
      <c r="E239" s="39" t="str">
        <f>IF($B239="","",SUMIF(SOL·LICITUD!$H$5:$H$504,$B239,SOL·LICITUD!$P$5:$P$504))</f>
        <v/>
      </c>
      <c r="F239" s="40" t="str">
        <f>IF($B239="","",COUNTIFS(SOL·LICITUD!$H$5:$H$504,$B239,SOL·LICITUD!$U$5:$U$504,"B1"))</f>
        <v/>
      </c>
      <c r="G239" s="41" t="str">
        <f>IF($B239="","",SUMIFS(SOL·LICITUD!$P$5:$P$504,SOL·LICITUD!$H$5:$H$504,$B239,SOL·LICITUD!$U$5:$U$504,"B1"))</f>
        <v/>
      </c>
      <c r="H239" s="42" t="str">
        <f>IF($B239="","",COUNTIFS(SOL·LICITUD!$H$5:$H$504,$B239,SOL·LICITUD!$U$5:$U$504,"B2"))</f>
        <v/>
      </c>
      <c r="I239" s="43" t="str">
        <f>IF($B239="","",SUMIFS(SOL·LICITUD!$P$5:$P$504,SOL·LICITUD!$H$5:$H$504,$B239,SOL·LICITUD!$U$5:$U$504,"B2"))</f>
        <v/>
      </c>
      <c r="J239" s="44" t="str">
        <f>IF($B239="","",COUNTIFS(SOL·LICITUD!$H$5:$H$504,$B239,SOL·LICITUD!$U$5:$U$504,"Mitjà"))</f>
        <v/>
      </c>
      <c r="K239" s="45" t="str">
        <f>IF($B239="","",SUMIFS(SOL·LICITUD!$P$5:$P$504,SOL·LICITUD!$H$5:$H$504,$B239,SOL·LICITUD!$U$5:$U$504,"Mitjà"))</f>
        <v/>
      </c>
      <c r="L239" s="46" t="str">
        <f>IF($B239="","",COUNTIFS(SOL·LICITUD!$H$5:$H$504,$B239,SOL·LICITUD!$U$5:$U$504,"Alt"))</f>
        <v/>
      </c>
      <c r="M239" s="47" t="str">
        <f>IF($B239="","",SUMIFS(SOL·LICITUD!$P$5:$P$504,SOL·LICITUD!$H$5:$H$504,$B239,SOL·LICITUD!$U$5:$U$504,"Alt"))</f>
        <v/>
      </c>
    </row>
    <row r="240" spans="2:13" x14ac:dyDescent="0.25">
      <c r="B240" s="38" t="str">
        <f>IF(OR(SOL·LICITUD!$H$226="",COUNTIF(SOL·LICITUD!$H$5:$H$504,SOL·LICITUD!$H$226)&lt;&gt;COUNTIF(SOL·LICITUD!$H$5:'SOL·LICITUD'!$H$226,SOL·LICITUD!$H$226)),"",SOL·LICITUD!$H$226)</f>
        <v/>
      </c>
      <c r="C240" s="38" t="str">
        <f>IF($B240="","",INDEX(SOL·LICITUD!$G$5:$G$504,MATCH($B240,SOL·LICITUD!$H$5:$H$504,0)))</f>
        <v/>
      </c>
      <c r="D240" s="38" t="str">
        <f>IF($B240="","",COUNTIF(SOL·LICITUD!$H$5:$H$504,$B240))</f>
        <v/>
      </c>
      <c r="E240" s="39" t="str">
        <f>IF($B240="","",SUMIF(SOL·LICITUD!$H$5:$H$504,$B240,SOL·LICITUD!$P$5:$P$504))</f>
        <v/>
      </c>
      <c r="F240" s="40" t="str">
        <f>IF($B240="","",COUNTIFS(SOL·LICITUD!$H$5:$H$504,$B240,SOL·LICITUD!$U$5:$U$504,"B1"))</f>
        <v/>
      </c>
      <c r="G240" s="41" t="str">
        <f>IF($B240="","",SUMIFS(SOL·LICITUD!$P$5:$P$504,SOL·LICITUD!$H$5:$H$504,$B240,SOL·LICITUD!$U$5:$U$504,"B1"))</f>
        <v/>
      </c>
      <c r="H240" s="42" t="str">
        <f>IF($B240="","",COUNTIFS(SOL·LICITUD!$H$5:$H$504,$B240,SOL·LICITUD!$U$5:$U$504,"B2"))</f>
        <v/>
      </c>
      <c r="I240" s="43" t="str">
        <f>IF($B240="","",SUMIFS(SOL·LICITUD!$P$5:$P$504,SOL·LICITUD!$H$5:$H$504,$B240,SOL·LICITUD!$U$5:$U$504,"B2"))</f>
        <v/>
      </c>
      <c r="J240" s="44" t="str">
        <f>IF($B240="","",COUNTIFS(SOL·LICITUD!$H$5:$H$504,$B240,SOL·LICITUD!$U$5:$U$504,"Mitjà"))</f>
        <v/>
      </c>
      <c r="K240" s="45" t="str">
        <f>IF($B240="","",SUMIFS(SOL·LICITUD!$P$5:$P$504,SOL·LICITUD!$H$5:$H$504,$B240,SOL·LICITUD!$U$5:$U$504,"Mitjà"))</f>
        <v/>
      </c>
      <c r="L240" s="46" t="str">
        <f>IF($B240="","",COUNTIFS(SOL·LICITUD!$H$5:$H$504,$B240,SOL·LICITUD!$U$5:$U$504,"Alt"))</f>
        <v/>
      </c>
      <c r="M240" s="47" t="str">
        <f>IF($B240="","",SUMIFS(SOL·LICITUD!$P$5:$P$504,SOL·LICITUD!$H$5:$H$504,$B240,SOL·LICITUD!$U$5:$U$504,"Alt"))</f>
        <v/>
      </c>
    </row>
    <row r="241" spans="2:13" x14ac:dyDescent="0.25">
      <c r="B241" s="38" t="str">
        <f>IF(OR(SOL·LICITUD!$H$227="",COUNTIF(SOL·LICITUD!$H$5:$H$504,SOL·LICITUD!$H$227)&lt;&gt;COUNTIF(SOL·LICITUD!$H$5:'SOL·LICITUD'!$H$227,SOL·LICITUD!$H$227)),"",SOL·LICITUD!$H$227)</f>
        <v/>
      </c>
      <c r="C241" s="38" t="str">
        <f>IF($B241="","",INDEX(SOL·LICITUD!$G$5:$G$504,MATCH($B241,SOL·LICITUD!$H$5:$H$504,0)))</f>
        <v/>
      </c>
      <c r="D241" s="38" t="str">
        <f>IF($B241="","",COUNTIF(SOL·LICITUD!$H$5:$H$504,$B241))</f>
        <v/>
      </c>
      <c r="E241" s="39" t="str">
        <f>IF($B241="","",SUMIF(SOL·LICITUD!$H$5:$H$504,$B241,SOL·LICITUD!$P$5:$P$504))</f>
        <v/>
      </c>
      <c r="F241" s="40" t="str">
        <f>IF($B241="","",COUNTIFS(SOL·LICITUD!$H$5:$H$504,$B241,SOL·LICITUD!$U$5:$U$504,"B1"))</f>
        <v/>
      </c>
      <c r="G241" s="41" t="str">
        <f>IF($B241="","",SUMIFS(SOL·LICITUD!$P$5:$P$504,SOL·LICITUD!$H$5:$H$504,$B241,SOL·LICITUD!$U$5:$U$504,"B1"))</f>
        <v/>
      </c>
      <c r="H241" s="42" t="str">
        <f>IF($B241="","",COUNTIFS(SOL·LICITUD!$H$5:$H$504,$B241,SOL·LICITUD!$U$5:$U$504,"B2"))</f>
        <v/>
      </c>
      <c r="I241" s="43" t="str">
        <f>IF($B241="","",SUMIFS(SOL·LICITUD!$P$5:$P$504,SOL·LICITUD!$H$5:$H$504,$B241,SOL·LICITUD!$U$5:$U$504,"B2"))</f>
        <v/>
      </c>
      <c r="J241" s="44" t="str">
        <f>IF($B241="","",COUNTIFS(SOL·LICITUD!$H$5:$H$504,$B241,SOL·LICITUD!$U$5:$U$504,"Mitjà"))</f>
        <v/>
      </c>
      <c r="K241" s="45" t="str">
        <f>IF($B241="","",SUMIFS(SOL·LICITUD!$P$5:$P$504,SOL·LICITUD!$H$5:$H$504,$B241,SOL·LICITUD!$U$5:$U$504,"Mitjà"))</f>
        <v/>
      </c>
      <c r="L241" s="46" t="str">
        <f>IF($B241="","",COUNTIFS(SOL·LICITUD!$H$5:$H$504,$B241,SOL·LICITUD!$U$5:$U$504,"Alt"))</f>
        <v/>
      </c>
      <c r="M241" s="47" t="str">
        <f>IF($B241="","",SUMIFS(SOL·LICITUD!$P$5:$P$504,SOL·LICITUD!$H$5:$H$504,$B241,SOL·LICITUD!$U$5:$U$504,"Alt"))</f>
        <v/>
      </c>
    </row>
    <row r="242" spans="2:13" x14ac:dyDescent="0.25">
      <c r="B242" s="38" t="str">
        <f>IF(OR(SOL·LICITUD!$H$228="",COUNTIF(SOL·LICITUD!$H$5:$H$504,SOL·LICITUD!$H$228)&lt;&gt;COUNTIF(SOL·LICITUD!$H$5:'SOL·LICITUD'!$H$228,SOL·LICITUD!$H$228)),"",SOL·LICITUD!$H$228)</f>
        <v/>
      </c>
      <c r="C242" s="38" t="str">
        <f>IF($B242="","",INDEX(SOL·LICITUD!$G$5:$G$504,MATCH($B242,SOL·LICITUD!$H$5:$H$504,0)))</f>
        <v/>
      </c>
      <c r="D242" s="38" t="str">
        <f>IF($B242="","",COUNTIF(SOL·LICITUD!$H$5:$H$504,$B242))</f>
        <v/>
      </c>
      <c r="E242" s="39" t="str">
        <f>IF($B242="","",SUMIF(SOL·LICITUD!$H$5:$H$504,$B242,SOL·LICITUD!$P$5:$P$504))</f>
        <v/>
      </c>
      <c r="F242" s="40" t="str">
        <f>IF($B242="","",COUNTIFS(SOL·LICITUD!$H$5:$H$504,$B242,SOL·LICITUD!$U$5:$U$504,"B1"))</f>
        <v/>
      </c>
      <c r="G242" s="41" t="str">
        <f>IF($B242="","",SUMIFS(SOL·LICITUD!$P$5:$P$504,SOL·LICITUD!$H$5:$H$504,$B242,SOL·LICITUD!$U$5:$U$504,"B1"))</f>
        <v/>
      </c>
      <c r="H242" s="42" t="str">
        <f>IF($B242="","",COUNTIFS(SOL·LICITUD!$H$5:$H$504,$B242,SOL·LICITUD!$U$5:$U$504,"B2"))</f>
        <v/>
      </c>
      <c r="I242" s="43" t="str">
        <f>IF($B242="","",SUMIFS(SOL·LICITUD!$P$5:$P$504,SOL·LICITUD!$H$5:$H$504,$B242,SOL·LICITUD!$U$5:$U$504,"B2"))</f>
        <v/>
      </c>
      <c r="J242" s="44" t="str">
        <f>IF($B242="","",COUNTIFS(SOL·LICITUD!$H$5:$H$504,$B242,SOL·LICITUD!$U$5:$U$504,"Mitjà"))</f>
        <v/>
      </c>
      <c r="K242" s="45" t="str">
        <f>IF($B242="","",SUMIFS(SOL·LICITUD!$P$5:$P$504,SOL·LICITUD!$H$5:$H$504,$B242,SOL·LICITUD!$U$5:$U$504,"Mitjà"))</f>
        <v/>
      </c>
      <c r="L242" s="46" t="str">
        <f>IF($B242="","",COUNTIFS(SOL·LICITUD!$H$5:$H$504,$B242,SOL·LICITUD!$U$5:$U$504,"Alt"))</f>
        <v/>
      </c>
      <c r="M242" s="47" t="str">
        <f>IF($B242="","",SUMIFS(SOL·LICITUD!$P$5:$P$504,SOL·LICITUD!$H$5:$H$504,$B242,SOL·LICITUD!$U$5:$U$504,"Alt"))</f>
        <v/>
      </c>
    </row>
    <row r="243" spans="2:13" x14ac:dyDescent="0.25">
      <c r="B243" s="38" t="str">
        <f>IF(OR(SOL·LICITUD!$H$229="",COUNTIF(SOL·LICITUD!$H$5:$H$504,SOL·LICITUD!$H$229)&lt;&gt;COUNTIF(SOL·LICITUD!$H$5:'SOL·LICITUD'!$H$229,SOL·LICITUD!$H$229)),"",SOL·LICITUD!$H$229)</f>
        <v/>
      </c>
      <c r="C243" s="38" t="str">
        <f>IF($B243="","",INDEX(SOL·LICITUD!$G$5:$G$504,MATCH($B243,SOL·LICITUD!$H$5:$H$504,0)))</f>
        <v/>
      </c>
      <c r="D243" s="38" t="str">
        <f>IF($B243="","",COUNTIF(SOL·LICITUD!$H$5:$H$504,$B243))</f>
        <v/>
      </c>
      <c r="E243" s="39" t="str">
        <f>IF($B243="","",SUMIF(SOL·LICITUD!$H$5:$H$504,$B243,SOL·LICITUD!$P$5:$P$504))</f>
        <v/>
      </c>
      <c r="F243" s="40" t="str">
        <f>IF($B243="","",COUNTIFS(SOL·LICITUD!$H$5:$H$504,$B243,SOL·LICITUD!$U$5:$U$504,"B1"))</f>
        <v/>
      </c>
      <c r="G243" s="41" t="str">
        <f>IF($B243="","",SUMIFS(SOL·LICITUD!$P$5:$P$504,SOL·LICITUD!$H$5:$H$504,$B243,SOL·LICITUD!$U$5:$U$504,"B1"))</f>
        <v/>
      </c>
      <c r="H243" s="42" t="str">
        <f>IF($B243="","",COUNTIFS(SOL·LICITUD!$H$5:$H$504,$B243,SOL·LICITUD!$U$5:$U$504,"B2"))</f>
        <v/>
      </c>
      <c r="I243" s="43" t="str">
        <f>IF($B243="","",SUMIFS(SOL·LICITUD!$P$5:$P$504,SOL·LICITUD!$H$5:$H$504,$B243,SOL·LICITUD!$U$5:$U$504,"B2"))</f>
        <v/>
      </c>
      <c r="J243" s="44" t="str">
        <f>IF($B243="","",COUNTIFS(SOL·LICITUD!$H$5:$H$504,$B243,SOL·LICITUD!$U$5:$U$504,"Mitjà"))</f>
        <v/>
      </c>
      <c r="K243" s="45" t="str">
        <f>IF($B243="","",SUMIFS(SOL·LICITUD!$P$5:$P$504,SOL·LICITUD!$H$5:$H$504,$B243,SOL·LICITUD!$U$5:$U$504,"Mitjà"))</f>
        <v/>
      </c>
      <c r="L243" s="46" t="str">
        <f>IF($B243="","",COUNTIFS(SOL·LICITUD!$H$5:$H$504,$B243,SOL·LICITUD!$U$5:$U$504,"Alt"))</f>
        <v/>
      </c>
      <c r="M243" s="47" t="str">
        <f>IF($B243="","",SUMIFS(SOL·LICITUD!$P$5:$P$504,SOL·LICITUD!$H$5:$H$504,$B243,SOL·LICITUD!$U$5:$U$504,"Alt"))</f>
        <v/>
      </c>
    </row>
    <row r="244" spans="2:13" x14ac:dyDescent="0.25">
      <c r="B244" s="38" t="str">
        <f>IF(OR(SOL·LICITUD!$H$230="",COUNTIF(SOL·LICITUD!$H$5:$H$504,SOL·LICITUD!$H$230)&lt;&gt;COUNTIF(SOL·LICITUD!$H$5:'SOL·LICITUD'!$H$230,SOL·LICITUD!$H$230)),"",SOL·LICITUD!$H$230)</f>
        <v/>
      </c>
      <c r="C244" s="38" t="str">
        <f>IF($B244="","",INDEX(SOL·LICITUD!$G$5:$G$504,MATCH($B244,SOL·LICITUD!$H$5:$H$504,0)))</f>
        <v/>
      </c>
      <c r="D244" s="38" t="str">
        <f>IF($B244="","",COUNTIF(SOL·LICITUD!$H$5:$H$504,$B244))</f>
        <v/>
      </c>
      <c r="E244" s="39" t="str">
        <f>IF($B244="","",SUMIF(SOL·LICITUD!$H$5:$H$504,$B244,SOL·LICITUD!$P$5:$P$504))</f>
        <v/>
      </c>
      <c r="F244" s="40" t="str">
        <f>IF($B244="","",COUNTIFS(SOL·LICITUD!$H$5:$H$504,$B244,SOL·LICITUD!$U$5:$U$504,"B1"))</f>
        <v/>
      </c>
      <c r="G244" s="41" t="str">
        <f>IF($B244="","",SUMIFS(SOL·LICITUD!$P$5:$P$504,SOL·LICITUD!$H$5:$H$504,$B244,SOL·LICITUD!$U$5:$U$504,"B1"))</f>
        <v/>
      </c>
      <c r="H244" s="42" t="str">
        <f>IF($B244="","",COUNTIFS(SOL·LICITUD!$H$5:$H$504,$B244,SOL·LICITUD!$U$5:$U$504,"B2"))</f>
        <v/>
      </c>
      <c r="I244" s="43" t="str">
        <f>IF($B244="","",SUMIFS(SOL·LICITUD!$P$5:$P$504,SOL·LICITUD!$H$5:$H$504,$B244,SOL·LICITUD!$U$5:$U$504,"B2"))</f>
        <v/>
      </c>
      <c r="J244" s="44" t="str">
        <f>IF($B244="","",COUNTIFS(SOL·LICITUD!$H$5:$H$504,$B244,SOL·LICITUD!$U$5:$U$504,"Mitjà"))</f>
        <v/>
      </c>
      <c r="K244" s="45" t="str">
        <f>IF($B244="","",SUMIFS(SOL·LICITUD!$P$5:$P$504,SOL·LICITUD!$H$5:$H$504,$B244,SOL·LICITUD!$U$5:$U$504,"Mitjà"))</f>
        <v/>
      </c>
      <c r="L244" s="46" t="str">
        <f>IF($B244="","",COUNTIFS(SOL·LICITUD!$H$5:$H$504,$B244,SOL·LICITUD!$U$5:$U$504,"Alt"))</f>
        <v/>
      </c>
      <c r="M244" s="47" t="str">
        <f>IF($B244="","",SUMIFS(SOL·LICITUD!$P$5:$P$504,SOL·LICITUD!$H$5:$H$504,$B244,SOL·LICITUD!$U$5:$U$504,"Alt"))</f>
        <v/>
      </c>
    </row>
    <row r="245" spans="2:13" x14ac:dyDescent="0.25">
      <c r="B245" s="38" t="str">
        <f>IF(OR(SOL·LICITUD!$H$231="",COUNTIF(SOL·LICITUD!$H$5:$H$504,SOL·LICITUD!$H$231)&lt;&gt;COUNTIF(SOL·LICITUD!$H$5:'SOL·LICITUD'!$H$231,SOL·LICITUD!$H$231)),"",SOL·LICITUD!$H$231)</f>
        <v/>
      </c>
      <c r="C245" s="38" t="str">
        <f>IF($B245="","",INDEX(SOL·LICITUD!$G$5:$G$504,MATCH($B245,SOL·LICITUD!$H$5:$H$504,0)))</f>
        <v/>
      </c>
      <c r="D245" s="38" t="str">
        <f>IF($B245="","",COUNTIF(SOL·LICITUD!$H$5:$H$504,$B245))</f>
        <v/>
      </c>
      <c r="E245" s="39" t="str">
        <f>IF($B245="","",SUMIF(SOL·LICITUD!$H$5:$H$504,$B245,SOL·LICITUD!$P$5:$P$504))</f>
        <v/>
      </c>
      <c r="F245" s="40" t="str">
        <f>IF($B245="","",COUNTIFS(SOL·LICITUD!$H$5:$H$504,$B245,SOL·LICITUD!$U$5:$U$504,"B1"))</f>
        <v/>
      </c>
      <c r="G245" s="41" t="str">
        <f>IF($B245="","",SUMIFS(SOL·LICITUD!$P$5:$P$504,SOL·LICITUD!$H$5:$H$504,$B245,SOL·LICITUD!$U$5:$U$504,"B1"))</f>
        <v/>
      </c>
      <c r="H245" s="42" t="str">
        <f>IF($B245="","",COUNTIFS(SOL·LICITUD!$H$5:$H$504,$B245,SOL·LICITUD!$U$5:$U$504,"B2"))</f>
        <v/>
      </c>
      <c r="I245" s="43" t="str">
        <f>IF($B245="","",SUMIFS(SOL·LICITUD!$P$5:$P$504,SOL·LICITUD!$H$5:$H$504,$B245,SOL·LICITUD!$U$5:$U$504,"B2"))</f>
        <v/>
      </c>
      <c r="J245" s="44" t="str">
        <f>IF($B245="","",COUNTIFS(SOL·LICITUD!$H$5:$H$504,$B245,SOL·LICITUD!$U$5:$U$504,"Mitjà"))</f>
        <v/>
      </c>
      <c r="K245" s="45" t="str">
        <f>IF($B245="","",SUMIFS(SOL·LICITUD!$P$5:$P$504,SOL·LICITUD!$H$5:$H$504,$B245,SOL·LICITUD!$U$5:$U$504,"Mitjà"))</f>
        <v/>
      </c>
      <c r="L245" s="46" t="str">
        <f>IF($B245="","",COUNTIFS(SOL·LICITUD!$H$5:$H$504,$B245,SOL·LICITUD!$U$5:$U$504,"Alt"))</f>
        <v/>
      </c>
      <c r="M245" s="47" t="str">
        <f>IF($B245="","",SUMIFS(SOL·LICITUD!$P$5:$P$504,SOL·LICITUD!$H$5:$H$504,$B245,SOL·LICITUD!$U$5:$U$504,"Alt"))</f>
        <v/>
      </c>
    </row>
    <row r="246" spans="2:13" x14ac:dyDescent="0.25">
      <c r="B246" s="38" t="str">
        <f>IF(OR(SOL·LICITUD!$H$232="",COUNTIF(SOL·LICITUD!$H$5:$H$504,SOL·LICITUD!$H$232)&lt;&gt;COUNTIF(SOL·LICITUD!$H$5:'SOL·LICITUD'!$H$232,SOL·LICITUD!$H$232)),"",SOL·LICITUD!$H$232)</f>
        <v/>
      </c>
      <c r="C246" s="38" t="str">
        <f>IF($B246="","",INDEX(SOL·LICITUD!$G$5:$G$504,MATCH($B246,SOL·LICITUD!$H$5:$H$504,0)))</f>
        <v/>
      </c>
      <c r="D246" s="38" t="str">
        <f>IF($B246="","",COUNTIF(SOL·LICITUD!$H$5:$H$504,$B246))</f>
        <v/>
      </c>
      <c r="E246" s="39" t="str">
        <f>IF($B246="","",SUMIF(SOL·LICITUD!$H$5:$H$504,$B246,SOL·LICITUD!$P$5:$P$504))</f>
        <v/>
      </c>
      <c r="F246" s="40" t="str">
        <f>IF($B246="","",COUNTIFS(SOL·LICITUD!$H$5:$H$504,$B246,SOL·LICITUD!$U$5:$U$504,"B1"))</f>
        <v/>
      </c>
      <c r="G246" s="41" t="str">
        <f>IF($B246="","",SUMIFS(SOL·LICITUD!$P$5:$P$504,SOL·LICITUD!$H$5:$H$504,$B246,SOL·LICITUD!$U$5:$U$504,"B1"))</f>
        <v/>
      </c>
      <c r="H246" s="42" t="str">
        <f>IF($B246="","",COUNTIFS(SOL·LICITUD!$H$5:$H$504,$B246,SOL·LICITUD!$U$5:$U$504,"B2"))</f>
        <v/>
      </c>
      <c r="I246" s="43" t="str">
        <f>IF($B246="","",SUMIFS(SOL·LICITUD!$P$5:$P$504,SOL·LICITUD!$H$5:$H$504,$B246,SOL·LICITUD!$U$5:$U$504,"B2"))</f>
        <v/>
      </c>
      <c r="J246" s="44" t="str">
        <f>IF($B246="","",COUNTIFS(SOL·LICITUD!$H$5:$H$504,$B246,SOL·LICITUD!$U$5:$U$504,"Mitjà"))</f>
        <v/>
      </c>
      <c r="K246" s="45" t="str">
        <f>IF($B246="","",SUMIFS(SOL·LICITUD!$P$5:$P$504,SOL·LICITUD!$H$5:$H$504,$B246,SOL·LICITUD!$U$5:$U$504,"Mitjà"))</f>
        <v/>
      </c>
      <c r="L246" s="46" t="str">
        <f>IF($B246="","",COUNTIFS(SOL·LICITUD!$H$5:$H$504,$B246,SOL·LICITUD!$U$5:$U$504,"Alt"))</f>
        <v/>
      </c>
      <c r="M246" s="47" t="str">
        <f>IF($B246="","",SUMIFS(SOL·LICITUD!$P$5:$P$504,SOL·LICITUD!$H$5:$H$504,$B246,SOL·LICITUD!$U$5:$U$504,"Alt"))</f>
        <v/>
      </c>
    </row>
    <row r="247" spans="2:13" x14ac:dyDescent="0.25">
      <c r="B247" s="38" t="str">
        <f>IF(OR(SOL·LICITUD!$H$233="",COUNTIF(SOL·LICITUD!$H$5:$H$504,SOL·LICITUD!$H$233)&lt;&gt;COUNTIF(SOL·LICITUD!$H$5:'SOL·LICITUD'!$H$233,SOL·LICITUD!$H$233)),"",SOL·LICITUD!$H$233)</f>
        <v/>
      </c>
      <c r="C247" s="38" t="str">
        <f>IF($B247="","",INDEX(SOL·LICITUD!$G$5:$G$504,MATCH($B247,SOL·LICITUD!$H$5:$H$504,0)))</f>
        <v/>
      </c>
      <c r="D247" s="38" t="str">
        <f>IF($B247="","",COUNTIF(SOL·LICITUD!$H$5:$H$504,$B247))</f>
        <v/>
      </c>
      <c r="E247" s="39" t="str">
        <f>IF($B247="","",SUMIF(SOL·LICITUD!$H$5:$H$504,$B247,SOL·LICITUD!$P$5:$P$504))</f>
        <v/>
      </c>
      <c r="F247" s="40" t="str">
        <f>IF($B247="","",COUNTIFS(SOL·LICITUD!$H$5:$H$504,$B247,SOL·LICITUD!$U$5:$U$504,"B1"))</f>
        <v/>
      </c>
      <c r="G247" s="41" t="str">
        <f>IF($B247="","",SUMIFS(SOL·LICITUD!$P$5:$P$504,SOL·LICITUD!$H$5:$H$504,$B247,SOL·LICITUD!$U$5:$U$504,"B1"))</f>
        <v/>
      </c>
      <c r="H247" s="42" t="str">
        <f>IF($B247="","",COUNTIFS(SOL·LICITUD!$H$5:$H$504,$B247,SOL·LICITUD!$U$5:$U$504,"B2"))</f>
        <v/>
      </c>
      <c r="I247" s="43" t="str">
        <f>IF($B247="","",SUMIFS(SOL·LICITUD!$P$5:$P$504,SOL·LICITUD!$H$5:$H$504,$B247,SOL·LICITUD!$U$5:$U$504,"B2"))</f>
        <v/>
      </c>
      <c r="J247" s="44" t="str">
        <f>IF($B247="","",COUNTIFS(SOL·LICITUD!$H$5:$H$504,$B247,SOL·LICITUD!$U$5:$U$504,"Mitjà"))</f>
        <v/>
      </c>
      <c r="K247" s="45" t="str">
        <f>IF($B247="","",SUMIFS(SOL·LICITUD!$P$5:$P$504,SOL·LICITUD!$H$5:$H$504,$B247,SOL·LICITUD!$U$5:$U$504,"Mitjà"))</f>
        <v/>
      </c>
      <c r="L247" s="46" t="str">
        <f>IF($B247="","",COUNTIFS(SOL·LICITUD!$H$5:$H$504,$B247,SOL·LICITUD!$U$5:$U$504,"Alt"))</f>
        <v/>
      </c>
      <c r="M247" s="47" t="str">
        <f>IF($B247="","",SUMIFS(SOL·LICITUD!$P$5:$P$504,SOL·LICITUD!$H$5:$H$504,$B247,SOL·LICITUD!$U$5:$U$504,"Alt"))</f>
        <v/>
      </c>
    </row>
    <row r="248" spans="2:13" x14ac:dyDescent="0.25">
      <c r="B248" s="38" t="str">
        <f>IF(OR(SOL·LICITUD!$H$234="",COUNTIF(SOL·LICITUD!$H$5:$H$504,SOL·LICITUD!$H$234)&lt;&gt;COUNTIF(SOL·LICITUD!$H$5:'SOL·LICITUD'!$H$234,SOL·LICITUD!$H$234)),"",SOL·LICITUD!$H$234)</f>
        <v/>
      </c>
      <c r="C248" s="38" t="str">
        <f>IF($B248="","",INDEX(SOL·LICITUD!$G$5:$G$504,MATCH($B248,SOL·LICITUD!$H$5:$H$504,0)))</f>
        <v/>
      </c>
      <c r="D248" s="38" t="str">
        <f>IF($B248="","",COUNTIF(SOL·LICITUD!$H$5:$H$504,$B248))</f>
        <v/>
      </c>
      <c r="E248" s="39" t="str">
        <f>IF($B248="","",SUMIF(SOL·LICITUD!$H$5:$H$504,$B248,SOL·LICITUD!$P$5:$P$504))</f>
        <v/>
      </c>
      <c r="F248" s="40" t="str">
        <f>IF($B248="","",COUNTIFS(SOL·LICITUD!$H$5:$H$504,$B248,SOL·LICITUD!$U$5:$U$504,"B1"))</f>
        <v/>
      </c>
      <c r="G248" s="41" t="str">
        <f>IF($B248="","",SUMIFS(SOL·LICITUD!$P$5:$P$504,SOL·LICITUD!$H$5:$H$504,$B248,SOL·LICITUD!$U$5:$U$504,"B1"))</f>
        <v/>
      </c>
      <c r="H248" s="42" t="str">
        <f>IF($B248="","",COUNTIFS(SOL·LICITUD!$H$5:$H$504,$B248,SOL·LICITUD!$U$5:$U$504,"B2"))</f>
        <v/>
      </c>
      <c r="I248" s="43" t="str">
        <f>IF($B248="","",SUMIFS(SOL·LICITUD!$P$5:$P$504,SOL·LICITUD!$H$5:$H$504,$B248,SOL·LICITUD!$U$5:$U$504,"B2"))</f>
        <v/>
      </c>
      <c r="J248" s="44" t="str">
        <f>IF($B248="","",COUNTIFS(SOL·LICITUD!$H$5:$H$504,$B248,SOL·LICITUD!$U$5:$U$504,"Mitjà"))</f>
        <v/>
      </c>
      <c r="K248" s="45" t="str">
        <f>IF($B248="","",SUMIFS(SOL·LICITUD!$P$5:$P$504,SOL·LICITUD!$H$5:$H$504,$B248,SOL·LICITUD!$U$5:$U$504,"Mitjà"))</f>
        <v/>
      </c>
      <c r="L248" s="46" t="str">
        <f>IF($B248="","",COUNTIFS(SOL·LICITUD!$H$5:$H$504,$B248,SOL·LICITUD!$U$5:$U$504,"Alt"))</f>
        <v/>
      </c>
      <c r="M248" s="47" t="str">
        <f>IF($B248="","",SUMIFS(SOL·LICITUD!$P$5:$P$504,SOL·LICITUD!$H$5:$H$504,$B248,SOL·LICITUD!$U$5:$U$504,"Alt"))</f>
        <v/>
      </c>
    </row>
    <row r="249" spans="2:13" x14ac:dyDescent="0.25">
      <c r="B249" s="38" t="str">
        <f>IF(OR(SOL·LICITUD!$H$235="",COUNTIF(SOL·LICITUD!$H$5:$H$504,SOL·LICITUD!$H$235)&lt;&gt;COUNTIF(SOL·LICITUD!$H$5:'SOL·LICITUD'!$H$235,SOL·LICITUD!$H$235)),"",SOL·LICITUD!$H$235)</f>
        <v/>
      </c>
      <c r="C249" s="38" t="str">
        <f>IF($B249="","",INDEX(SOL·LICITUD!$G$5:$G$504,MATCH($B249,SOL·LICITUD!$H$5:$H$504,0)))</f>
        <v/>
      </c>
      <c r="D249" s="38" t="str">
        <f>IF($B249="","",COUNTIF(SOL·LICITUD!$H$5:$H$504,$B249))</f>
        <v/>
      </c>
      <c r="E249" s="39" t="str">
        <f>IF($B249="","",SUMIF(SOL·LICITUD!$H$5:$H$504,$B249,SOL·LICITUD!$P$5:$P$504))</f>
        <v/>
      </c>
      <c r="F249" s="40" t="str">
        <f>IF($B249="","",COUNTIFS(SOL·LICITUD!$H$5:$H$504,$B249,SOL·LICITUD!$U$5:$U$504,"B1"))</f>
        <v/>
      </c>
      <c r="G249" s="41" t="str">
        <f>IF($B249="","",SUMIFS(SOL·LICITUD!$P$5:$P$504,SOL·LICITUD!$H$5:$H$504,$B249,SOL·LICITUD!$U$5:$U$504,"B1"))</f>
        <v/>
      </c>
      <c r="H249" s="42" t="str">
        <f>IF($B249="","",COUNTIFS(SOL·LICITUD!$H$5:$H$504,$B249,SOL·LICITUD!$U$5:$U$504,"B2"))</f>
        <v/>
      </c>
      <c r="I249" s="43" t="str">
        <f>IF($B249="","",SUMIFS(SOL·LICITUD!$P$5:$P$504,SOL·LICITUD!$H$5:$H$504,$B249,SOL·LICITUD!$U$5:$U$504,"B2"))</f>
        <v/>
      </c>
      <c r="J249" s="44" t="str">
        <f>IF($B249="","",COUNTIFS(SOL·LICITUD!$H$5:$H$504,$B249,SOL·LICITUD!$U$5:$U$504,"Mitjà"))</f>
        <v/>
      </c>
      <c r="K249" s="45" t="str">
        <f>IF($B249="","",SUMIFS(SOL·LICITUD!$P$5:$P$504,SOL·LICITUD!$H$5:$H$504,$B249,SOL·LICITUD!$U$5:$U$504,"Mitjà"))</f>
        <v/>
      </c>
      <c r="L249" s="46" t="str">
        <f>IF($B249="","",COUNTIFS(SOL·LICITUD!$H$5:$H$504,$B249,SOL·LICITUD!$U$5:$U$504,"Alt"))</f>
        <v/>
      </c>
      <c r="M249" s="47" t="str">
        <f>IF($B249="","",SUMIFS(SOL·LICITUD!$P$5:$P$504,SOL·LICITUD!$H$5:$H$504,$B249,SOL·LICITUD!$U$5:$U$504,"Alt"))</f>
        <v/>
      </c>
    </row>
    <row r="250" spans="2:13" x14ac:dyDescent="0.25">
      <c r="B250" s="38" t="str">
        <f>IF(OR(SOL·LICITUD!$H$236="",COUNTIF(SOL·LICITUD!$H$5:$H$504,SOL·LICITUD!$H$236)&lt;&gt;COUNTIF(SOL·LICITUD!$H$5:'SOL·LICITUD'!$H$236,SOL·LICITUD!$H$236)),"",SOL·LICITUD!$H$236)</f>
        <v/>
      </c>
      <c r="C250" s="38" t="str">
        <f>IF($B250="","",INDEX(SOL·LICITUD!$G$5:$G$504,MATCH($B250,SOL·LICITUD!$H$5:$H$504,0)))</f>
        <v/>
      </c>
      <c r="D250" s="38" t="str">
        <f>IF($B250="","",COUNTIF(SOL·LICITUD!$H$5:$H$504,$B250))</f>
        <v/>
      </c>
      <c r="E250" s="39" t="str">
        <f>IF($B250="","",SUMIF(SOL·LICITUD!$H$5:$H$504,$B250,SOL·LICITUD!$P$5:$P$504))</f>
        <v/>
      </c>
      <c r="F250" s="40" t="str">
        <f>IF($B250="","",COUNTIFS(SOL·LICITUD!$H$5:$H$504,$B250,SOL·LICITUD!$U$5:$U$504,"B1"))</f>
        <v/>
      </c>
      <c r="G250" s="41" t="str">
        <f>IF($B250="","",SUMIFS(SOL·LICITUD!$P$5:$P$504,SOL·LICITUD!$H$5:$H$504,$B250,SOL·LICITUD!$U$5:$U$504,"B1"))</f>
        <v/>
      </c>
      <c r="H250" s="42" t="str">
        <f>IF($B250="","",COUNTIFS(SOL·LICITUD!$H$5:$H$504,$B250,SOL·LICITUD!$U$5:$U$504,"B2"))</f>
        <v/>
      </c>
      <c r="I250" s="43" t="str">
        <f>IF($B250="","",SUMIFS(SOL·LICITUD!$P$5:$P$504,SOL·LICITUD!$H$5:$H$504,$B250,SOL·LICITUD!$U$5:$U$504,"B2"))</f>
        <v/>
      </c>
      <c r="J250" s="44" t="str">
        <f>IF($B250="","",COUNTIFS(SOL·LICITUD!$H$5:$H$504,$B250,SOL·LICITUD!$U$5:$U$504,"Mitjà"))</f>
        <v/>
      </c>
      <c r="K250" s="45" t="str">
        <f>IF($B250="","",SUMIFS(SOL·LICITUD!$P$5:$P$504,SOL·LICITUD!$H$5:$H$504,$B250,SOL·LICITUD!$U$5:$U$504,"Mitjà"))</f>
        <v/>
      </c>
      <c r="L250" s="46" t="str">
        <f>IF($B250="","",COUNTIFS(SOL·LICITUD!$H$5:$H$504,$B250,SOL·LICITUD!$U$5:$U$504,"Alt"))</f>
        <v/>
      </c>
      <c r="M250" s="47" t="str">
        <f>IF($B250="","",SUMIFS(SOL·LICITUD!$P$5:$P$504,SOL·LICITUD!$H$5:$H$504,$B250,SOL·LICITUD!$U$5:$U$504,"Alt"))</f>
        <v/>
      </c>
    </row>
    <row r="251" spans="2:13" x14ac:dyDescent="0.25">
      <c r="B251" s="38" t="str">
        <f>IF(OR(SOL·LICITUD!$H$237="",COUNTIF(SOL·LICITUD!$H$5:$H$504,SOL·LICITUD!$H$237)&lt;&gt;COUNTIF(SOL·LICITUD!$H$5:'SOL·LICITUD'!$H$237,SOL·LICITUD!$H$237)),"",SOL·LICITUD!$H$237)</f>
        <v/>
      </c>
      <c r="C251" s="38" t="str">
        <f>IF($B251="","",INDEX(SOL·LICITUD!$G$5:$G$504,MATCH($B251,SOL·LICITUD!$H$5:$H$504,0)))</f>
        <v/>
      </c>
      <c r="D251" s="38" t="str">
        <f>IF($B251="","",COUNTIF(SOL·LICITUD!$H$5:$H$504,$B251))</f>
        <v/>
      </c>
      <c r="E251" s="39" t="str">
        <f>IF($B251="","",SUMIF(SOL·LICITUD!$H$5:$H$504,$B251,SOL·LICITUD!$P$5:$P$504))</f>
        <v/>
      </c>
      <c r="F251" s="40" t="str">
        <f>IF($B251="","",COUNTIFS(SOL·LICITUD!$H$5:$H$504,$B251,SOL·LICITUD!$U$5:$U$504,"B1"))</f>
        <v/>
      </c>
      <c r="G251" s="41" t="str">
        <f>IF($B251="","",SUMIFS(SOL·LICITUD!$P$5:$P$504,SOL·LICITUD!$H$5:$H$504,$B251,SOL·LICITUD!$U$5:$U$504,"B1"))</f>
        <v/>
      </c>
      <c r="H251" s="42" t="str">
        <f>IF($B251="","",COUNTIFS(SOL·LICITUD!$H$5:$H$504,$B251,SOL·LICITUD!$U$5:$U$504,"B2"))</f>
        <v/>
      </c>
      <c r="I251" s="43" t="str">
        <f>IF($B251="","",SUMIFS(SOL·LICITUD!$P$5:$P$504,SOL·LICITUD!$H$5:$H$504,$B251,SOL·LICITUD!$U$5:$U$504,"B2"))</f>
        <v/>
      </c>
      <c r="J251" s="44" t="str">
        <f>IF($B251="","",COUNTIFS(SOL·LICITUD!$H$5:$H$504,$B251,SOL·LICITUD!$U$5:$U$504,"Mitjà"))</f>
        <v/>
      </c>
      <c r="K251" s="45" t="str">
        <f>IF($B251="","",SUMIFS(SOL·LICITUD!$P$5:$P$504,SOL·LICITUD!$H$5:$H$504,$B251,SOL·LICITUD!$U$5:$U$504,"Mitjà"))</f>
        <v/>
      </c>
      <c r="L251" s="46" t="str">
        <f>IF($B251="","",COUNTIFS(SOL·LICITUD!$H$5:$H$504,$B251,SOL·LICITUD!$U$5:$U$504,"Alt"))</f>
        <v/>
      </c>
      <c r="M251" s="47" t="str">
        <f>IF($B251="","",SUMIFS(SOL·LICITUD!$P$5:$P$504,SOL·LICITUD!$H$5:$H$504,$B251,SOL·LICITUD!$U$5:$U$504,"Alt"))</f>
        <v/>
      </c>
    </row>
    <row r="252" spans="2:13" x14ac:dyDescent="0.25">
      <c r="B252" s="38" t="str">
        <f>IF(OR(SOL·LICITUD!$H$238="",COUNTIF(SOL·LICITUD!$H$5:$H$504,SOL·LICITUD!$H$238)&lt;&gt;COUNTIF(SOL·LICITUD!$H$5:'SOL·LICITUD'!$H$238,SOL·LICITUD!$H$238)),"",SOL·LICITUD!$H$238)</f>
        <v/>
      </c>
      <c r="C252" s="38" t="str">
        <f>IF($B252="","",INDEX(SOL·LICITUD!$G$5:$G$504,MATCH($B252,SOL·LICITUD!$H$5:$H$504,0)))</f>
        <v/>
      </c>
      <c r="D252" s="38" t="str">
        <f>IF($B252="","",COUNTIF(SOL·LICITUD!$H$5:$H$504,$B252))</f>
        <v/>
      </c>
      <c r="E252" s="39" t="str">
        <f>IF($B252="","",SUMIF(SOL·LICITUD!$H$5:$H$504,$B252,SOL·LICITUD!$P$5:$P$504))</f>
        <v/>
      </c>
      <c r="F252" s="40" t="str">
        <f>IF($B252="","",COUNTIFS(SOL·LICITUD!$H$5:$H$504,$B252,SOL·LICITUD!$U$5:$U$504,"B1"))</f>
        <v/>
      </c>
      <c r="G252" s="41" t="str">
        <f>IF($B252="","",SUMIFS(SOL·LICITUD!$P$5:$P$504,SOL·LICITUD!$H$5:$H$504,$B252,SOL·LICITUD!$U$5:$U$504,"B1"))</f>
        <v/>
      </c>
      <c r="H252" s="42" t="str">
        <f>IF($B252="","",COUNTIFS(SOL·LICITUD!$H$5:$H$504,$B252,SOL·LICITUD!$U$5:$U$504,"B2"))</f>
        <v/>
      </c>
      <c r="I252" s="43" t="str">
        <f>IF($B252="","",SUMIFS(SOL·LICITUD!$P$5:$P$504,SOL·LICITUD!$H$5:$H$504,$B252,SOL·LICITUD!$U$5:$U$504,"B2"))</f>
        <v/>
      </c>
      <c r="J252" s="44" t="str">
        <f>IF($B252="","",COUNTIFS(SOL·LICITUD!$H$5:$H$504,$B252,SOL·LICITUD!$U$5:$U$504,"Mitjà"))</f>
        <v/>
      </c>
      <c r="K252" s="45" t="str">
        <f>IF($B252="","",SUMIFS(SOL·LICITUD!$P$5:$P$504,SOL·LICITUD!$H$5:$H$504,$B252,SOL·LICITUD!$U$5:$U$504,"Mitjà"))</f>
        <v/>
      </c>
      <c r="L252" s="46" t="str">
        <f>IF($B252="","",COUNTIFS(SOL·LICITUD!$H$5:$H$504,$B252,SOL·LICITUD!$U$5:$U$504,"Alt"))</f>
        <v/>
      </c>
      <c r="M252" s="47" t="str">
        <f>IF($B252="","",SUMIFS(SOL·LICITUD!$P$5:$P$504,SOL·LICITUD!$H$5:$H$504,$B252,SOL·LICITUD!$U$5:$U$504,"Alt"))</f>
        <v/>
      </c>
    </row>
    <row r="253" spans="2:13" x14ac:dyDescent="0.25">
      <c r="B253" s="38" t="str">
        <f>IF(OR(SOL·LICITUD!$H$239="",COUNTIF(SOL·LICITUD!$H$5:$H$504,SOL·LICITUD!$H$239)&lt;&gt;COUNTIF(SOL·LICITUD!$H$5:'SOL·LICITUD'!$H$239,SOL·LICITUD!$H$239)),"",SOL·LICITUD!$H$239)</f>
        <v/>
      </c>
      <c r="C253" s="38" t="str">
        <f>IF($B253="","",INDEX(SOL·LICITUD!$G$5:$G$504,MATCH($B253,SOL·LICITUD!$H$5:$H$504,0)))</f>
        <v/>
      </c>
      <c r="D253" s="38" t="str">
        <f>IF($B253="","",COUNTIF(SOL·LICITUD!$H$5:$H$504,$B253))</f>
        <v/>
      </c>
      <c r="E253" s="39" t="str">
        <f>IF($B253="","",SUMIF(SOL·LICITUD!$H$5:$H$504,$B253,SOL·LICITUD!$P$5:$P$504))</f>
        <v/>
      </c>
      <c r="F253" s="40" t="str">
        <f>IF($B253="","",COUNTIFS(SOL·LICITUD!$H$5:$H$504,$B253,SOL·LICITUD!$U$5:$U$504,"B1"))</f>
        <v/>
      </c>
      <c r="G253" s="41" t="str">
        <f>IF($B253="","",SUMIFS(SOL·LICITUD!$P$5:$P$504,SOL·LICITUD!$H$5:$H$504,$B253,SOL·LICITUD!$U$5:$U$504,"B1"))</f>
        <v/>
      </c>
      <c r="H253" s="42" t="str">
        <f>IF($B253="","",COUNTIFS(SOL·LICITUD!$H$5:$H$504,$B253,SOL·LICITUD!$U$5:$U$504,"B2"))</f>
        <v/>
      </c>
      <c r="I253" s="43" t="str">
        <f>IF($B253="","",SUMIFS(SOL·LICITUD!$P$5:$P$504,SOL·LICITUD!$H$5:$H$504,$B253,SOL·LICITUD!$U$5:$U$504,"B2"))</f>
        <v/>
      </c>
      <c r="J253" s="44" t="str">
        <f>IF($B253="","",COUNTIFS(SOL·LICITUD!$H$5:$H$504,$B253,SOL·LICITUD!$U$5:$U$504,"Mitjà"))</f>
        <v/>
      </c>
      <c r="K253" s="45" t="str">
        <f>IF($B253="","",SUMIFS(SOL·LICITUD!$P$5:$P$504,SOL·LICITUD!$H$5:$H$504,$B253,SOL·LICITUD!$U$5:$U$504,"Mitjà"))</f>
        <v/>
      </c>
      <c r="L253" s="46" t="str">
        <f>IF($B253="","",COUNTIFS(SOL·LICITUD!$H$5:$H$504,$B253,SOL·LICITUD!$U$5:$U$504,"Alt"))</f>
        <v/>
      </c>
      <c r="M253" s="47" t="str">
        <f>IF($B253="","",SUMIFS(SOL·LICITUD!$P$5:$P$504,SOL·LICITUD!$H$5:$H$504,$B253,SOL·LICITUD!$U$5:$U$504,"Alt"))</f>
        <v/>
      </c>
    </row>
    <row r="254" spans="2:13" x14ac:dyDescent="0.25">
      <c r="B254" s="38" t="str">
        <f>IF(OR(SOL·LICITUD!$H$240="",COUNTIF(SOL·LICITUD!$H$5:$H$504,SOL·LICITUD!$H$240)&lt;&gt;COUNTIF(SOL·LICITUD!$H$5:'SOL·LICITUD'!$H$240,SOL·LICITUD!$H$240)),"",SOL·LICITUD!$H$240)</f>
        <v/>
      </c>
      <c r="C254" s="38" t="str">
        <f>IF($B254="","",INDEX(SOL·LICITUD!$G$5:$G$504,MATCH($B254,SOL·LICITUD!$H$5:$H$504,0)))</f>
        <v/>
      </c>
      <c r="D254" s="38" t="str">
        <f>IF($B254="","",COUNTIF(SOL·LICITUD!$H$5:$H$504,$B254))</f>
        <v/>
      </c>
      <c r="E254" s="39" t="str">
        <f>IF($B254="","",SUMIF(SOL·LICITUD!$H$5:$H$504,$B254,SOL·LICITUD!$P$5:$P$504))</f>
        <v/>
      </c>
      <c r="F254" s="40" t="str">
        <f>IF($B254="","",COUNTIFS(SOL·LICITUD!$H$5:$H$504,$B254,SOL·LICITUD!$U$5:$U$504,"B1"))</f>
        <v/>
      </c>
      <c r="G254" s="41" t="str">
        <f>IF($B254="","",SUMIFS(SOL·LICITUD!$P$5:$P$504,SOL·LICITUD!$H$5:$H$504,$B254,SOL·LICITUD!$U$5:$U$504,"B1"))</f>
        <v/>
      </c>
      <c r="H254" s="42" t="str">
        <f>IF($B254="","",COUNTIFS(SOL·LICITUD!$H$5:$H$504,$B254,SOL·LICITUD!$U$5:$U$504,"B2"))</f>
        <v/>
      </c>
      <c r="I254" s="43" t="str">
        <f>IF($B254="","",SUMIFS(SOL·LICITUD!$P$5:$P$504,SOL·LICITUD!$H$5:$H$504,$B254,SOL·LICITUD!$U$5:$U$504,"B2"))</f>
        <v/>
      </c>
      <c r="J254" s="44" t="str">
        <f>IF($B254="","",COUNTIFS(SOL·LICITUD!$H$5:$H$504,$B254,SOL·LICITUD!$U$5:$U$504,"Mitjà"))</f>
        <v/>
      </c>
      <c r="K254" s="45" t="str">
        <f>IF($B254="","",SUMIFS(SOL·LICITUD!$P$5:$P$504,SOL·LICITUD!$H$5:$H$504,$B254,SOL·LICITUD!$U$5:$U$504,"Mitjà"))</f>
        <v/>
      </c>
      <c r="L254" s="46" t="str">
        <f>IF($B254="","",COUNTIFS(SOL·LICITUD!$H$5:$H$504,$B254,SOL·LICITUD!$U$5:$U$504,"Alt"))</f>
        <v/>
      </c>
      <c r="M254" s="47" t="str">
        <f>IF($B254="","",SUMIFS(SOL·LICITUD!$P$5:$P$504,SOL·LICITUD!$H$5:$H$504,$B254,SOL·LICITUD!$U$5:$U$504,"Alt"))</f>
        <v/>
      </c>
    </row>
    <row r="255" spans="2:13" x14ac:dyDescent="0.25">
      <c r="B255" s="38" t="str">
        <f>IF(OR(SOL·LICITUD!$H$241="",COUNTIF(SOL·LICITUD!$H$5:$H$504,SOL·LICITUD!$H$241)&lt;&gt;COUNTIF(SOL·LICITUD!$H$5:'SOL·LICITUD'!$H$241,SOL·LICITUD!$H$241)),"",SOL·LICITUD!$H$241)</f>
        <v/>
      </c>
      <c r="C255" s="38" t="str">
        <f>IF($B255="","",INDEX(SOL·LICITUD!$G$5:$G$504,MATCH($B255,SOL·LICITUD!$H$5:$H$504,0)))</f>
        <v/>
      </c>
      <c r="D255" s="38" t="str">
        <f>IF($B255="","",COUNTIF(SOL·LICITUD!$H$5:$H$504,$B255))</f>
        <v/>
      </c>
      <c r="E255" s="39" t="str">
        <f>IF($B255="","",SUMIF(SOL·LICITUD!$H$5:$H$504,$B255,SOL·LICITUD!$P$5:$P$504))</f>
        <v/>
      </c>
      <c r="F255" s="40" t="str">
        <f>IF($B255="","",COUNTIFS(SOL·LICITUD!$H$5:$H$504,$B255,SOL·LICITUD!$U$5:$U$504,"B1"))</f>
        <v/>
      </c>
      <c r="G255" s="41" t="str">
        <f>IF($B255="","",SUMIFS(SOL·LICITUD!$P$5:$P$504,SOL·LICITUD!$H$5:$H$504,$B255,SOL·LICITUD!$U$5:$U$504,"B1"))</f>
        <v/>
      </c>
      <c r="H255" s="42" t="str">
        <f>IF($B255="","",COUNTIFS(SOL·LICITUD!$H$5:$H$504,$B255,SOL·LICITUD!$U$5:$U$504,"B2"))</f>
        <v/>
      </c>
      <c r="I255" s="43" t="str">
        <f>IF($B255="","",SUMIFS(SOL·LICITUD!$P$5:$P$504,SOL·LICITUD!$H$5:$H$504,$B255,SOL·LICITUD!$U$5:$U$504,"B2"))</f>
        <v/>
      </c>
      <c r="J255" s="44" t="str">
        <f>IF($B255="","",COUNTIFS(SOL·LICITUD!$H$5:$H$504,$B255,SOL·LICITUD!$U$5:$U$504,"Mitjà"))</f>
        <v/>
      </c>
      <c r="K255" s="45" t="str">
        <f>IF($B255="","",SUMIFS(SOL·LICITUD!$P$5:$P$504,SOL·LICITUD!$H$5:$H$504,$B255,SOL·LICITUD!$U$5:$U$504,"Mitjà"))</f>
        <v/>
      </c>
      <c r="L255" s="46" t="str">
        <f>IF($B255="","",COUNTIFS(SOL·LICITUD!$H$5:$H$504,$B255,SOL·LICITUD!$U$5:$U$504,"Alt"))</f>
        <v/>
      </c>
      <c r="M255" s="47" t="str">
        <f>IF($B255="","",SUMIFS(SOL·LICITUD!$P$5:$P$504,SOL·LICITUD!$H$5:$H$504,$B255,SOL·LICITUD!$U$5:$U$504,"Alt"))</f>
        <v/>
      </c>
    </row>
    <row r="256" spans="2:13" x14ac:dyDescent="0.25">
      <c r="B256" s="38" t="str">
        <f>IF(OR(SOL·LICITUD!$H$242="",COUNTIF(SOL·LICITUD!$H$5:$H$504,SOL·LICITUD!$H$242)&lt;&gt;COUNTIF(SOL·LICITUD!$H$5:'SOL·LICITUD'!$H$242,SOL·LICITUD!$H$242)),"",SOL·LICITUD!$H$242)</f>
        <v/>
      </c>
      <c r="C256" s="38" t="str">
        <f>IF($B256="","",INDEX(SOL·LICITUD!$G$5:$G$504,MATCH($B256,SOL·LICITUD!$H$5:$H$504,0)))</f>
        <v/>
      </c>
      <c r="D256" s="38" t="str">
        <f>IF($B256="","",COUNTIF(SOL·LICITUD!$H$5:$H$504,$B256))</f>
        <v/>
      </c>
      <c r="E256" s="39" t="str">
        <f>IF($B256="","",SUMIF(SOL·LICITUD!$H$5:$H$504,$B256,SOL·LICITUD!$P$5:$P$504))</f>
        <v/>
      </c>
      <c r="F256" s="40" t="str">
        <f>IF($B256="","",COUNTIFS(SOL·LICITUD!$H$5:$H$504,$B256,SOL·LICITUD!$U$5:$U$504,"B1"))</f>
        <v/>
      </c>
      <c r="G256" s="41" t="str">
        <f>IF($B256="","",SUMIFS(SOL·LICITUD!$P$5:$P$504,SOL·LICITUD!$H$5:$H$504,$B256,SOL·LICITUD!$U$5:$U$504,"B1"))</f>
        <v/>
      </c>
      <c r="H256" s="42" t="str">
        <f>IF($B256="","",COUNTIFS(SOL·LICITUD!$H$5:$H$504,$B256,SOL·LICITUD!$U$5:$U$504,"B2"))</f>
        <v/>
      </c>
      <c r="I256" s="43" t="str">
        <f>IF($B256="","",SUMIFS(SOL·LICITUD!$P$5:$P$504,SOL·LICITUD!$H$5:$H$504,$B256,SOL·LICITUD!$U$5:$U$504,"B2"))</f>
        <v/>
      </c>
      <c r="J256" s="44" t="str">
        <f>IF($B256="","",COUNTIFS(SOL·LICITUD!$H$5:$H$504,$B256,SOL·LICITUD!$U$5:$U$504,"Mitjà"))</f>
        <v/>
      </c>
      <c r="K256" s="45" t="str">
        <f>IF($B256="","",SUMIFS(SOL·LICITUD!$P$5:$P$504,SOL·LICITUD!$H$5:$H$504,$B256,SOL·LICITUD!$U$5:$U$504,"Mitjà"))</f>
        <v/>
      </c>
      <c r="L256" s="46" t="str">
        <f>IF($B256="","",COUNTIFS(SOL·LICITUD!$H$5:$H$504,$B256,SOL·LICITUD!$U$5:$U$504,"Alt"))</f>
        <v/>
      </c>
      <c r="M256" s="47" t="str">
        <f>IF($B256="","",SUMIFS(SOL·LICITUD!$P$5:$P$504,SOL·LICITUD!$H$5:$H$504,$B256,SOL·LICITUD!$U$5:$U$504,"Alt"))</f>
        <v/>
      </c>
    </row>
    <row r="257" spans="2:13" x14ac:dyDescent="0.25">
      <c r="B257" s="38" t="str">
        <f>IF(OR(SOL·LICITUD!$H$243="",COUNTIF(SOL·LICITUD!$H$5:$H$504,SOL·LICITUD!$H$243)&lt;&gt;COUNTIF(SOL·LICITUD!$H$5:'SOL·LICITUD'!$H$243,SOL·LICITUD!$H$243)),"",SOL·LICITUD!$H$243)</f>
        <v/>
      </c>
      <c r="C257" s="38" t="str">
        <f>IF($B257="","",INDEX(SOL·LICITUD!$G$5:$G$504,MATCH($B257,SOL·LICITUD!$H$5:$H$504,0)))</f>
        <v/>
      </c>
      <c r="D257" s="38" t="str">
        <f>IF($B257="","",COUNTIF(SOL·LICITUD!$H$5:$H$504,$B257))</f>
        <v/>
      </c>
      <c r="E257" s="39" t="str">
        <f>IF($B257="","",SUMIF(SOL·LICITUD!$H$5:$H$504,$B257,SOL·LICITUD!$P$5:$P$504))</f>
        <v/>
      </c>
      <c r="F257" s="40" t="str">
        <f>IF($B257="","",COUNTIFS(SOL·LICITUD!$H$5:$H$504,$B257,SOL·LICITUD!$U$5:$U$504,"B1"))</f>
        <v/>
      </c>
      <c r="G257" s="41" t="str">
        <f>IF($B257="","",SUMIFS(SOL·LICITUD!$P$5:$P$504,SOL·LICITUD!$H$5:$H$504,$B257,SOL·LICITUD!$U$5:$U$504,"B1"))</f>
        <v/>
      </c>
      <c r="H257" s="42" t="str">
        <f>IF($B257="","",COUNTIFS(SOL·LICITUD!$H$5:$H$504,$B257,SOL·LICITUD!$U$5:$U$504,"B2"))</f>
        <v/>
      </c>
      <c r="I257" s="43" t="str">
        <f>IF($B257="","",SUMIFS(SOL·LICITUD!$P$5:$P$504,SOL·LICITUD!$H$5:$H$504,$B257,SOL·LICITUD!$U$5:$U$504,"B2"))</f>
        <v/>
      </c>
      <c r="J257" s="44" t="str">
        <f>IF($B257="","",COUNTIFS(SOL·LICITUD!$H$5:$H$504,$B257,SOL·LICITUD!$U$5:$U$504,"Mitjà"))</f>
        <v/>
      </c>
      <c r="K257" s="45" t="str">
        <f>IF($B257="","",SUMIFS(SOL·LICITUD!$P$5:$P$504,SOL·LICITUD!$H$5:$H$504,$B257,SOL·LICITUD!$U$5:$U$504,"Mitjà"))</f>
        <v/>
      </c>
      <c r="L257" s="46" t="str">
        <f>IF($B257="","",COUNTIFS(SOL·LICITUD!$H$5:$H$504,$B257,SOL·LICITUD!$U$5:$U$504,"Alt"))</f>
        <v/>
      </c>
      <c r="M257" s="47" t="str">
        <f>IF($B257="","",SUMIFS(SOL·LICITUD!$P$5:$P$504,SOL·LICITUD!$H$5:$H$504,$B257,SOL·LICITUD!$U$5:$U$504,"Alt"))</f>
        <v/>
      </c>
    </row>
    <row r="258" spans="2:13" x14ac:dyDescent="0.25">
      <c r="B258" s="38" t="str">
        <f>IF(OR(SOL·LICITUD!$H$244="",COUNTIF(SOL·LICITUD!$H$5:$H$504,SOL·LICITUD!$H$244)&lt;&gt;COUNTIF(SOL·LICITUD!$H$5:'SOL·LICITUD'!$H$244,SOL·LICITUD!$H$244)),"",SOL·LICITUD!$H$244)</f>
        <v/>
      </c>
      <c r="C258" s="38" t="str">
        <f>IF($B258="","",INDEX(SOL·LICITUD!$G$5:$G$504,MATCH($B258,SOL·LICITUD!$H$5:$H$504,0)))</f>
        <v/>
      </c>
      <c r="D258" s="38" t="str">
        <f>IF($B258="","",COUNTIF(SOL·LICITUD!$H$5:$H$504,$B258))</f>
        <v/>
      </c>
      <c r="E258" s="39" t="str">
        <f>IF($B258="","",SUMIF(SOL·LICITUD!$H$5:$H$504,$B258,SOL·LICITUD!$P$5:$P$504))</f>
        <v/>
      </c>
      <c r="F258" s="40" t="str">
        <f>IF($B258="","",COUNTIFS(SOL·LICITUD!$H$5:$H$504,$B258,SOL·LICITUD!$U$5:$U$504,"B1"))</f>
        <v/>
      </c>
      <c r="G258" s="41" t="str">
        <f>IF($B258="","",SUMIFS(SOL·LICITUD!$P$5:$P$504,SOL·LICITUD!$H$5:$H$504,$B258,SOL·LICITUD!$U$5:$U$504,"B1"))</f>
        <v/>
      </c>
      <c r="H258" s="42" t="str">
        <f>IF($B258="","",COUNTIFS(SOL·LICITUD!$H$5:$H$504,$B258,SOL·LICITUD!$U$5:$U$504,"B2"))</f>
        <v/>
      </c>
      <c r="I258" s="43" t="str">
        <f>IF($B258="","",SUMIFS(SOL·LICITUD!$P$5:$P$504,SOL·LICITUD!$H$5:$H$504,$B258,SOL·LICITUD!$U$5:$U$504,"B2"))</f>
        <v/>
      </c>
      <c r="J258" s="44" t="str">
        <f>IF($B258="","",COUNTIFS(SOL·LICITUD!$H$5:$H$504,$B258,SOL·LICITUD!$U$5:$U$504,"Mitjà"))</f>
        <v/>
      </c>
      <c r="K258" s="45" t="str">
        <f>IF($B258="","",SUMIFS(SOL·LICITUD!$P$5:$P$504,SOL·LICITUD!$H$5:$H$504,$B258,SOL·LICITUD!$U$5:$U$504,"Mitjà"))</f>
        <v/>
      </c>
      <c r="L258" s="46" t="str">
        <f>IF($B258="","",COUNTIFS(SOL·LICITUD!$H$5:$H$504,$B258,SOL·LICITUD!$U$5:$U$504,"Alt"))</f>
        <v/>
      </c>
      <c r="M258" s="47" t="str">
        <f>IF($B258="","",SUMIFS(SOL·LICITUD!$P$5:$P$504,SOL·LICITUD!$H$5:$H$504,$B258,SOL·LICITUD!$U$5:$U$504,"Alt"))</f>
        <v/>
      </c>
    </row>
    <row r="259" spans="2:13" x14ac:dyDescent="0.25">
      <c r="B259" s="38" t="str">
        <f>IF(OR(SOL·LICITUD!$H$245="",COUNTIF(SOL·LICITUD!$H$5:$H$504,SOL·LICITUD!$H$245)&lt;&gt;COUNTIF(SOL·LICITUD!$H$5:'SOL·LICITUD'!$H$245,SOL·LICITUD!$H$245)),"",SOL·LICITUD!$H$245)</f>
        <v/>
      </c>
      <c r="C259" s="38" t="str">
        <f>IF($B259="","",INDEX(SOL·LICITUD!$G$5:$G$504,MATCH($B259,SOL·LICITUD!$H$5:$H$504,0)))</f>
        <v/>
      </c>
      <c r="D259" s="38" t="str">
        <f>IF($B259="","",COUNTIF(SOL·LICITUD!$H$5:$H$504,$B259))</f>
        <v/>
      </c>
      <c r="E259" s="39" t="str">
        <f>IF($B259="","",SUMIF(SOL·LICITUD!$H$5:$H$504,$B259,SOL·LICITUD!$P$5:$P$504))</f>
        <v/>
      </c>
      <c r="F259" s="40" t="str">
        <f>IF($B259="","",COUNTIFS(SOL·LICITUD!$H$5:$H$504,$B259,SOL·LICITUD!$U$5:$U$504,"B1"))</f>
        <v/>
      </c>
      <c r="G259" s="41" t="str">
        <f>IF($B259="","",SUMIFS(SOL·LICITUD!$P$5:$P$504,SOL·LICITUD!$H$5:$H$504,$B259,SOL·LICITUD!$U$5:$U$504,"B1"))</f>
        <v/>
      </c>
      <c r="H259" s="42" t="str">
        <f>IF($B259="","",COUNTIFS(SOL·LICITUD!$H$5:$H$504,$B259,SOL·LICITUD!$U$5:$U$504,"B2"))</f>
        <v/>
      </c>
      <c r="I259" s="43" t="str">
        <f>IF($B259="","",SUMIFS(SOL·LICITUD!$P$5:$P$504,SOL·LICITUD!$H$5:$H$504,$B259,SOL·LICITUD!$U$5:$U$504,"B2"))</f>
        <v/>
      </c>
      <c r="J259" s="44" t="str">
        <f>IF($B259="","",COUNTIFS(SOL·LICITUD!$H$5:$H$504,$B259,SOL·LICITUD!$U$5:$U$504,"Mitjà"))</f>
        <v/>
      </c>
      <c r="K259" s="45" t="str">
        <f>IF($B259="","",SUMIFS(SOL·LICITUD!$P$5:$P$504,SOL·LICITUD!$H$5:$H$504,$B259,SOL·LICITUD!$U$5:$U$504,"Mitjà"))</f>
        <v/>
      </c>
      <c r="L259" s="46" t="str">
        <f>IF($B259="","",COUNTIFS(SOL·LICITUD!$H$5:$H$504,$B259,SOL·LICITUD!$U$5:$U$504,"Alt"))</f>
        <v/>
      </c>
      <c r="M259" s="47" t="str">
        <f>IF($B259="","",SUMIFS(SOL·LICITUD!$P$5:$P$504,SOL·LICITUD!$H$5:$H$504,$B259,SOL·LICITUD!$U$5:$U$504,"Alt"))</f>
        <v/>
      </c>
    </row>
    <row r="260" spans="2:13" x14ac:dyDescent="0.25">
      <c r="B260" s="38" t="str">
        <f>IF(OR(SOL·LICITUD!$H$246="",COUNTIF(SOL·LICITUD!$H$5:$H$504,SOL·LICITUD!$H$246)&lt;&gt;COUNTIF(SOL·LICITUD!$H$5:'SOL·LICITUD'!$H$246,SOL·LICITUD!$H$246)),"",SOL·LICITUD!$H$246)</f>
        <v/>
      </c>
      <c r="C260" s="38" t="str">
        <f>IF($B260="","",INDEX(SOL·LICITUD!$G$5:$G$504,MATCH($B260,SOL·LICITUD!$H$5:$H$504,0)))</f>
        <v/>
      </c>
      <c r="D260" s="38" t="str">
        <f>IF($B260="","",COUNTIF(SOL·LICITUD!$H$5:$H$504,$B260))</f>
        <v/>
      </c>
      <c r="E260" s="39" t="str">
        <f>IF($B260="","",SUMIF(SOL·LICITUD!$H$5:$H$504,$B260,SOL·LICITUD!$P$5:$P$504))</f>
        <v/>
      </c>
      <c r="F260" s="40" t="str">
        <f>IF($B260="","",COUNTIFS(SOL·LICITUD!$H$5:$H$504,$B260,SOL·LICITUD!$U$5:$U$504,"B1"))</f>
        <v/>
      </c>
      <c r="G260" s="41" t="str">
        <f>IF($B260="","",SUMIFS(SOL·LICITUD!$P$5:$P$504,SOL·LICITUD!$H$5:$H$504,$B260,SOL·LICITUD!$U$5:$U$504,"B1"))</f>
        <v/>
      </c>
      <c r="H260" s="42" t="str">
        <f>IF($B260="","",COUNTIFS(SOL·LICITUD!$H$5:$H$504,$B260,SOL·LICITUD!$U$5:$U$504,"B2"))</f>
        <v/>
      </c>
      <c r="I260" s="43" t="str">
        <f>IF($B260="","",SUMIFS(SOL·LICITUD!$P$5:$P$504,SOL·LICITUD!$H$5:$H$504,$B260,SOL·LICITUD!$U$5:$U$504,"B2"))</f>
        <v/>
      </c>
      <c r="J260" s="44" t="str">
        <f>IF($B260="","",COUNTIFS(SOL·LICITUD!$H$5:$H$504,$B260,SOL·LICITUD!$U$5:$U$504,"Mitjà"))</f>
        <v/>
      </c>
      <c r="K260" s="45" t="str">
        <f>IF($B260="","",SUMIFS(SOL·LICITUD!$P$5:$P$504,SOL·LICITUD!$H$5:$H$504,$B260,SOL·LICITUD!$U$5:$U$504,"Mitjà"))</f>
        <v/>
      </c>
      <c r="L260" s="46" t="str">
        <f>IF($B260="","",COUNTIFS(SOL·LICITUD!$H$5:$H$504,$B260,SOL·LICITUD!$U$5:$U$504,"Alt"))</f>
        <v/>
      </c>
      <c r="M260" s="47" t="str">
        <f>IF($B260="","",SUMIFS(SOL·LICITUD!$P$5:$P$504,SOL·LICITUD!$H$5:$H$504,$B260,SOL·LICITUD!$U$5:$U$504,"Alt"))</f>
        <v/>
      </c>
    </row>
    <row r="261" spans="2:13" x14ac:dyDescent="0.25">
      <c r="B261" s="38" t="str">
        <f>IF(OR(SOL·LICITUD!$H$247="",COUNTIF(SOL·LICITUD!$H$5:$H$504,SOL·LICITUD!$H$247)&lt;&gt;COUNTIF(SOL·LICITUD!$H$5:'SOL·LICITUD'!$H$247,SOL·LICITUD!$H$247)),"",SOL·LICITUD!$H$247)</f>
        <v/>
      </c>
      <c r="C261" s="38" t="str">
        <f>IF($B261="","",INDEX(SOL·LICITUD!$G$5:$G$504,MATCH($B261,SOL·LICITUD!$H$5:$H$504,0)))</f>
        <v/>
      </c>
      <c r="D261" s="38" t="str">
        <f>IF($B261="","",COUNTIF(SOL·LICITUD!$H$5:$H$504,$B261))</f>
        <v/>
      </c>
      <c r="E261" s="39" t="str">
        <f>IF($B261="","",SUMIF(SOL·LICITUD!$H$5:$H$504,$B261,SOL·LICITUD!$P$5:$P$504))</f>
        <v/>
      </c>
      <c r="F261" s="40" t="str">
        <f>IF($B261="","",COUNTIFS(SOL·LICITUD!$H$5:$H$504,$B261,SOL·LICITUD!$U$5:$U$504,"B1"))</f>
        <v/>
      </c>
      <c r="G261" s="41" t="str">
        <f>IF($B261="","",SUMIFS(SOL·LICITUD!$P$5:$P$504,SOL·LICITUD!$H$5:$H$504,$B261,SOL·LICITUD!$U$5:$U$504,"B1"))</f>
        <v/>
      </c>
      <c r="H261" s="42" t="str">
        <f>IF($B261="","",COUNTIFS(SOL·LICITUD!$H$5:$H$504,$B261,SOL·LICITUD!$U$5:$U$504,"B2"))</f>
        <v/>
      </c>
      <c r="I261" s="43" t="str">
        <f>IF($B261="","",SUMIFS(SOL·LICITUD!$P$5:$P$504,SOL·LICITUD!$H$5:$H$504,$B261,SOL·LICITUD!$U$5:$U$504,"B2"))</f>
        <v/>
      </c>
      <c r="J261" s="44" t="str">
        <f>IF($B261="","",COUNTIFS(SOL·LICITUD!$H$5:$H$504,$B261,SOL·LICITUD!$U$5:$U$504,"Mitjà"))</f>
        <v/>
      </c>
      <c r="K261" s="45" t="str">
        <f>IF($B261="","",SUMIFS(SOL·LICITUD!$P$5:$P$504,SOL·LICITUD!$H$5:$H$504,$B261,SOL·LICITUD!$U$5:$U$504,"Mitjà"))</f>
        <v/>
      </c>
      <c r="L261" s="46" t="str">
        <f>IF($B261="","",COUNTIFS(SOL·LICITUD!$H$5:$H$504,$B261,SOL·LICITUD!$U$5:$U$504,"Alt"))</f>
        <v/>
      </c>
      <c r="M261" s="47" t="str">
        <f>IF($B261="","",SUMIFS(SOL·LICITUD!$P$5:$P$504,SOL·LICITUD!$H$5:$H$504,$B261,SOL·LICITUD!$U$5:$U$504,"Alt"))</f>
        <v/>
      </c>
    </row>
    <row r="262" spans="2:13" x14ac:dyDescent="0.25">
      <c r="B262" s="38" t="str">
        <f>IF(OR(SOL·LICITUD!$H$248="",COUNTIF(SOL·LICITUD!$H$5:$H$504,SOL·LICITUD!$H$248)&lt;&gt;COUNTIF(SOL·LICITUD!$H$5:'SOL·LICITUD'!$H$248,SOL·LICITUD!$H$248)),"",SOL·LICITUD!$H$248)</f>
        <v/>
      </c>
      <c r="C262" s="38" t="str">
        <f>IF($B262="","",INDEX(SOL·LICITUD!$G$5:$G$504,MATCH($B262,SOL·LICITUD!$H$5:$H$504,0)))</f>
        <v/>
      </c>
      <c r="D262" s="38" t="str">
        <f>IF($B262="","",COUNTIF(SOL·LICITUD!$H$5:$H$504,$B262))</f>
        <v/>
      </c>
      <c r="E262" s="39" t="str">
        <f>IF($B262="","",SUMIF(SOL·LICITUD!$H$5:$H$504,$B262,SOL·LICITUD!$P$5:$P$504))</f>
        <v/>
      </c>
      <c r="F262" s="40" t="str">
        <f>IF($B262="","",COUNTIFS(SOL·LICITUD!$H$5:$H$504,$B262,SOL·LICITUD!$U$5:$U$504,"B1"))</f>
        <v/>
      </c>
      <c r="G262" s="41" t="str">
        <f>IF($B262="","",SUMIFS(SOL·LICITUD!$P$5:$P$504,SOL·LICITUD!$H$5:$H$504,$B262,SOL·LICITUD!$U$5:$U$504,"B1"))</f>
        <v/>
      </c>
      <c r="H262" s="42" t="str">
        <f>IF($B262="","",COUNTIFS(SOL·LICITUD!$H$5:$H$504,$B262,SOL·LICITUD!$U$5:$U$504,"B2"))</f>
        <v/>
      </c>
      <c r="I262" s="43" t="str">
        <f>IF($B262="","",SUMIFS(SOL·LICITUD!$P$5:$P$504,SOL·LICITUD!$H$5:$H$504,$B262,SOL·LICITUD!$U$5:$U$504,"B2"))</f>
        <v/>
      </c>
      <c r="J262" s="44" t="str">
        <f>IF($B262="","",COUNTIFS(SOL·LICITUD!$H$5:$H$504,$B262,SOL·LICITUD!$U$5:$U$504,"Mitjà"))</f>
        <v/>
      </c>
      <c r="K262" s="45" t="str">
        <f>IF($B262="","",SUMIFS(SOL·LICITUD!$P$5:$P$504,SOL·LICITUD!$H$5:$H$504,$B262,SOL·LICITUD!$U$5:$U$504,"Mitjà"))</f>
        <v/>
      </c>
      <c r="L262" s="46" t="str">
        <f>IF($B262="","",COUNTIFS(SOL·LICITUD!$H$5:$H$504,$B262,SOL·LICITUD!$U$5:$U$504,"Alt"))</f>
        <v/>
      </c>
      <c r="M262" s="47" t="str">
        <f>IF($B262="","",SUMIFS(SOL·LICITUD!$P$5:$P$504,SOL·LICITUD!$H$5:$H$504,$B262,SOL·LICITUD!$U$5:$U$504,"Alt"))</f>
        <v/>
      </c>
    </row>
    <row r="263" spans="2:13" x14ac:dyDescent="0.25">
      <c r="B263" s="38" t="str">
        <f>IF(OR(SOL·LICITUD!$H$249="",COUNTIF(SOL·LICITUD!$H$5:$H$504,SOL·LICITUD!$H$249)&lt;&gt;COUNTIF(SOL·LICITUD!$H$5:'SOL·LICITUD'!$H$249,SOL·LICITUD!$H$249)),"",SOL·LICITUD!$H$249)</f>
        <v/>
      </c>
      <c r="C263" s="38" t="str">
        <f>IF($B263="","",INDEX(SOL·LICITUD!$G$5:$G$504,MATCH($B263,SOL·LICITUD!$H$5:$H$504,0)))</f>
        <v/>
      </c>
      <c r="D263" s="38" t="str">
        <f>IF($B263="","",COUNTIF(SOL·LICITUD!$H$5:$H$504,$B263))</f>
        <v/>
      </c>
      <c r="E263" s="39" t="str">
        <f>IF($B263="","",SUMIF(SOL·LICITUD!$H$5:$H$504,$B263,SOL·LICITUD!$P$5:$P$504))</f>
        <v/>
      </c>
      <c r="F263" s="40" t="str">
        <f>IF($B263="","",COUNTIFS(SOL·LICITUD!$H$5:$H$504,$B263,SOL·LICITUD!$U$5:$U$504,"B1"))</f>
        <v/>
      </c>
      <c r="G263" s="41" t="str">
        <f>IF($B263="","",SUMIFS(SOL·LICITUD!$P$5:$P$504,SOL·LICITUD!$H$5:$H$504,$B263,SOL·LICITUD!$U$5:$U$504,"B1"))</f>
        <v/>
      </c>
      <c r="H263" s="42" t="str">
        <f>IF($B263="","",COUNTIFS(SOL·LICITUD!$H$5:$H$504,$B263,SOL·LICITUD!$U$5:$U$504,"B2"))</f>
        <v/>
      </c>
      <c r="I263" s="43" t="str">
        <f>IF($B263="","",SUMIFS(SOL·LICITUD!$P$5:$P$504,SOL·LICITUD!$H$5:$H$504,$B263,SOL·LICITUD!$U$5:$U$504,"B2"))</f>
        <v/>
      </c>
      <c r="J263" s="44" t="str">
        <f>IF($B263="","",COUNTIFS(SOL·LICITUD!$H$5:$H$504,$B263,SOL·LICITUD!$U$5:$U$504,"Mitjà"))</f>
        <v/>
      </c>
      <c r="K263" s="45" t="str">
        <f>IF($B263="","",SUMIFS(SOL·LICITUD!$P$5:$P$504,SOL·LICITUD!$H$5:$H$504,$B263,SOL·LICITUD!$U$5:$U$504,"Mitjà"))</f>
        <v/>
      </c>
      <c r="L263" s="46" t="str">
        <f>IF($B263="","",COUNTIFS(SOL·LICITUD!$H$5:$H$504,$B263,SOL·LICITUD!$U$5:$U$504,"Alt"))</f>
        <v/>
      </c>
      <c r="M263" s="47" t="str">
        <f>IF($B263="","",SUMIFS(SOL·LICITUD!$P$5:$P$504,SOL·LICITUD!$H$5:$H$504,$B263,SOL·LICITUD!$U$5:$U$504,"Alt"))</f>
        <v/>
      </c>
    </row>
    <row r="264" spans="2:13" x14ac:dyDescent="0.25">
      <c r="B264" s="38" t="str">
        <f>IF(OR(SOL·LICITUD!$H$250="",COUNTIF(SOL·LICITUD!$H$5:$H$504,SOL·LICITUD!$H$250)&lt;&gt;COUNTIF(SOL·LICITUD!$H$5:'SOL·LICITUD'!$H$250,SOL·LICITUD!$H$250)),"",SOL·LICITUD!$H$250)</f>
        <v/>
      </c>
      <c r="C264" s="38" t="str">
        <f>IF($B264="","",INDEX(SOL·LICITUD!$G$5:$G$504,MATCH($B264,SOL·LICITUD!$H$5:$H$504,0)))</f>
        <v/>
      </c>
      <c r="D264" s="38" t="str">
        <f>IF($B264="","",COUNTIF(SOL·LICITUD!$H$5:$H$504,$B264))</f>
        <v/>
      </c>
      <c r="E264" s="39" t="str">
        <f>IF($B264="","",SUMIF(SOL·LICITUD!$H$5:$H$504,$B264,SOL·LICITUD!$P$5:$P$504))</f>
        <v/>
      </c>
      <c r="F264" s="40" t="str">
        <f>IF($B264="","",COUNTIFS(SOL·LICITUD!$H$5:$H$504,$B264,SOL·LICITUD!$U$5:$U$504,"B1"))</f>
        <v/>
      </c>
      <c r="G264" s="41" t="str">
        <f>IF($B264="","",SUMIFS(SOL·LICITUD!$P$5:$P$504,SOL·LICITUD!$H$5:$H$504,$B264,SOL·LICITUD!$U$5:$U$504,"B1"))</f>
        <v/>
      </c>
      <c r="H264" s="42" t="str">
        <f>IF($B264="","",COUNTIFS(SOL·LICITUD!$H$5:$H$504,$B264,SOL·LICITUD!$U$5:$U$504,"B2"))</f>
        <v/>
      </c>
      <c r="I264" s="43" t="str">
        <f>IF($B264="","",SUMIFS(SOL·LICITUD!$P$5:$P$504,SOL·LICITUD!$H$5:$H$504,$B264,SOL·LICITUD!$U$5:$U$504,"B2"))</f>
        <v/>
      </c>
      <c r="J264" s="44" t="str">
        <f>IF($B264="","",COUNTIFS(SOL·LICITUD!$H$5:$H$504,$B264,SOL·LICITUD!$U$5:$U$504,"Mitjà"))</f>
        <v/>
      </c>
      <c r="K264" s="45" t="str">
        <f>IF($B264="","",SUMIFS(SOL·LICITUD!$P$5:$P$504,SOL·LICITUD!$H$5:$H$504,$B264,SOL·LICITUD!$U$5:$U$504,"Mitjà"))</f>
        <v/>
      </c>
      <c r="L264" s="46" t="str">
        <f>IF($B264="","",COUNTIFS(SOL·LICITUD!$H$5:$H$504,$B264,SOL·LICITUD!$U$5:$U$504,"Alt"))</f>
        <v/>
      </c>
      <c r="M264" s="47" t="str">
        <f>IF($B264="","",SUMIFS(SOL·LICITUD!$P$5:$P$504,SOL·LICITUD!$H$5:$H$504,$B264,SOL·LICITUD!$U$5:$U$504,"Alt"))</f>
        <v/>
      </c>
    </row>
    <row r="265" spans="2:13" x14ac:dyDescent="0.25">
      <c r="B265" s="38" t="str">
        <f>IF(OR(SOL·LICITUD!$H$251="",COUNTIF(SOL·LICITUD!$H$5:$H$504,SOL·LICITUD!$H$251)&lt;&gt;COUNTIF(SOL·LICITUD!$H$5:'SOL·LICITUD'!$H$251,SOL·LICITUD!$H$251)),"",SOL·LICITUD!$H$251)</f>
        <v/>
      </c>
      <c r="C265" s="38" t="str">
        <f>IF($B265="","",INDEX(SOL·LICITUD!$G$5:$G$504,MATCH($B265,SOL·LICITUD!$H$5:$H$504,0)))</f>
        <v/>
      </c>
      <c r="D265" s="38" t="str">
        <f>IF($B265="","",COUNTIF(SOL·LICITUD!$H$5:$H$504,$B265))</f>
        <v/>
      </c>
      <c r="E265" s="39" t="str">
        <f>IF($B265="","",SUMIF(SOL·LICITUD!$H$5:$H$504,$B265,SOL·LICITUD!$P$5:$P$504))</f>
        <v/>
      </c>
      <c r="F265" s="40" t="str">
        <f>IF($B265="","",COUNTIFS(SOL·LICITUD!$H$5:$H$504,$B265,SOL·LICITUD!$U$5:$U$504,"B1"))</f>
        <v/>
      </c>
      <c r="G265" s="41" t="str">
        <f>IF($B265="","",SUMIFS(SOL·LICITUD!$P$5:$P$504,SOL·LICITUD!$H$5:$H$504,$B265,SOL·LICITUD!$U$5:$U$504,"B1"))</f>
        <v/>
      </c>
      <c r="H265" s="42" t="str">
        <f>IF($B265="","",COUNTIFS(SOL·LICITUD!$H$5:$H$504,$B265,SOL·LICITUD!$U$5:$U$504,"B2"))</f>
        <v/>
      </c>
      <c r="I265" s="43" t="str">
        <f>IF($B265="","",SUMIFS(SOL·LICITUD!$P$5:$P$504,SOL·LICITUD!$H$5:$H$504,$B265,SOL·LICITUD!$U$5:$U$504,"B2"))</f>
        <v/>
      </c>
      <c r="J265" s="44" t="str">
        <f>IF($B265="","",COUNTIFS(SOL·LICITUD!$H$5:$H$504,$B265,SOL·LICITUD!$U$5:$U$504,"Mitjà"))</f>
        <v/>
      </c>
      <c r="K265" s="45" t="str">
        <f>IF($B265="","",SUMIFS(SOL·LICITUD!$P$5:$P$504,SOL·LICITUD!$H$5:$H$504,$B265,SOL·LICITUD!$U$5:$U$504,"Mitjà"))</f>
        <v/>
      </c>
      <c r="L265" s="46" t="str">
        <f>IF($B265="","",COUNTIFS(SOL·LICITUD!$H$5:$H$504,$B265,SOL·LICITUD!$U$5:$U$504,"Alt"))</f>
        <v/>
      </c>
      <c r="M265" s="47" t="str">
        <f>IF($B265="","",SUMIFS(SOL·LICITUD!$P$5:$P$504,SOL·LICITUD!$H$5:$H$504,$B265,SOL·LICITUD!$U$5:$U$504,"Alt"))</f>
        <v/>
      </c>
    </row>
    <row r="266" spans="2:13" x14ac:dyDescent="0.25">
      <c r="B266" s="38" t="str">
        <f>IF(OR(SOL·LICITUD!$H$252="",COUNTIF(SOL·LICITUD!$H$5:$H$504,SOL·LICITUD!$H$252)&lt;&gt;COUNTIF(SOL·LICITUD!$H$5:'SOL·LICITUD'!$H$252,SOL·LICITUD!$H$252)),"",SOL·LICITUD!$H$252)</f>
        <v/>
      </c>
      <c r="C266" s="38" t="str">
        <f>IF($B266="","",INDEX(SOL·LICITUD!$G$5:$G$504,MATCH($B266,SOL·LICITUD!$H$5:$H$504,0)))</f>
        <v/>
      </c>
      <c r="D266" s="38" t="str">
        <f>IF($B266="","",COUNTIF(SOL·LICITUD!$H$5:$H$504,$B266))</f>
        <v/>
      </c>
      <c r="E266" s="39" t="str">
        <f>IF($B266="","",SUMIF(SOL·LICITUD!$H$5:$H$504,$B266,SOL·LICITUD!$P$5:$P$504))</f>
        <v/>
      </c>
      <c r="F266" s="40" t="str">
        <f>IF($B266="","",COUNTIFS(SOL·LICITUD!$H$5:$H$504,$B266,SOL·LICITUD!$U$5:$U$504,"B1"))</f>
        <v/>
      </c>
      <c r="G266" s="41" t="str">
        <f>IF($B266="","",SUMIFS(SOL·LICITUD!$P$5:$P$504,SOL·LICITUD!$H$5:$H$504,$B266,SOL·LICITUD!$U$5:$U$504,"B1"))</f>
        <v/>
      </c>
      <c r="H266" s="42" t="str">
        <f>IF($B266="","",COUNTIFS(SOL·LICITUD!$H$5:$H$504,$B266,SOL·LICITUD!$U$5:$U$504,"B2"))</f>
        <v/>
      </c>
      <c r="I266" s="43" t="str">
        <f>IF($B266="","",SUMIFS(SOL·LICITUD!$P$5:$P$504,SOL·LICITUD!$H$5:$H$504,$B266,SOL·LICITUD!$U$5:$U$504,"B2"))</f>
        <v/>
      </c>
      <c r="J266" s="44" t="str">
        <f>IF($B266="","",COUNTIFS(SOL·LICITUD!$H$5:$H$504,$B266,SOL·LICITUD!$U$5:$U$504,"Mitjà"))</f>
        <v/>
      </c>
      <c r="K266" s="45" t="str">
        <f>IF($B266="","",SUMIFS(SOL·LICITUD!$P$5:$P$504,SOL·LICITUD!$H$5:$H$504,$B266,SOL·LICITUD!$U$5:$U$504,"Mitjà"))</f>
        <v/>
      </c>
      <c r="L266" s="46" t="str">
        <f>IF($B266="","",COUNTIFS(SOL·LICITUD!$H$5:$H$504,$B266,SOL·LICITUD!$U$5:$U$504,"Alt"))</f>
        <v/>
      </c>
      <c r="M266" s="47" t="str">
        <f>IF($B266="","",SUMIFS(SOL·LICITUD!$P$5:$P$504,SOL·LICITUD!$H$5:$H$504,$B266,SOL·LICITUD!$U$5:$U$504,"Alt"))</f>
        <v/>
      </c>
    </row>
    <row r="267" spans="2:13" x14ac:dyDescent="0.25">
      <c r="B267" s="38" t="str">
        <f>IF(OR(SOL·LICITUD!$H$253="",COUNTIF(SOL·LICITUD!$H$5:$H$504,SOL·LICITUD!$H$253)&lt;&gt;COUNTIF(SOL·LICITUD!$H$5:'SOL·LICITUD'!$H$253,SOL·LICITUD!$H$253)),"",SOL·LICITUD!$H$253)</f>
        <v/>
      </c>
      <c r="C267" s="38" t="str">
        <f>IF($B267="","",INDEX(SOL·LICITUD!$G$5:$G$504,MATCH($B267,SOL·LICITUD!$H$5:$H$504,0)))</f>
        <v/>
      </c>
      <c r="D267" s="38" t="str">
        <f>IF($B267="","",COUNTIF(SOL·LICITUD!$H$5:$H$504,$B267))</f>
        <v/>
      </c>
      <c r="E267" s="39" t="str">
        <f>IF($B267="","",SUMIF(SOL·LICITUD!$H$5:$H$504,$B267,SOL·LICITUD!$P$5:$P$504))</f>
        <v/>
      </c>
      <c r="F267" s="40" t="str">
        <f>IF($B267="","",COUNTIFS(SOL·LICITUD!$H$5:$H$504,$B267,SOL·LICITUD!$U$5:$U$504,"B1"))</f>
        <v/>
      </c>
      <c r="G267" s="41" t="str">
        <f>IF($B267="","",SUMIFS(SOL·LICITUD!$P$5:$P$504,SOL·LICITUD!$H$5:$H$504,$B267,SOL·LICITUD!$U$5:$U$504,"B1"))</f>
        <v/>
      </c>
      <c r="H267" s="42" t="str">
        <f>IF($B267="","",COUNTIFS(SOL·LICITUD!$H$5:$H$504,$B267,SOL·LICITUD!$U$5:$U$504,"B2"))</f>
        <v/>
      </c>
      <c r="I267" s="43" t="str">
        <f>IF($B267="","",SUMIFS(SOL·LICITUD!$P$5:$P$504,SOL·LICITUD!$H$5:$H$504,$B267,SOL·LICITUD!$U$5:$U$504,"B2"))</f>
        <v/>
      </c>
      <c r="J267" s="44" t="str">
        <f>IF($B267="","",COUNTIFS(SOL·LICITUD!$H$5:$H$504,$B267,SOL·LICITUD!$U$5:$U$504,"Mitjà"))</f>
        <v/>
      </c>
      <c r="K267" s="45" t="str">
        <f>IF($B267="","",SUMIFS(SOL·LICITUD!$P$5:$P$504,SOL·LICITUD!$H$5:$H$504,$B267,SOL·LICITUD!$U$5:$U$504,"Mitjà"))</f>
        <v/>
      </c>
      <c r="L267" s="46" t="str">
        <f>IF($B267="","",COUNTIFS(SOL·LICITUD!$H$5:$H$504,$B267,SOL·LICITUD!$U$5:$U$504,"Alt"))</f>
        <v/>
      </c>
      <c r="M267" s="47" t="str">
        <f>IF($B267="","",SUMIFS(SOL·LICITUD!$P$5:$P$504,SOL·LICITUD!$H$5:$H$504,$B267,SOL·LICITUD!$U$5:$U$504,"Alt"))</f>
        <v/>
      </c>
    </row>
    <row r="268" spans="2:13" x14ac:dyDescent="0.25">
      <c r="B268" s="38" t="str">
        <f>IF(OR(SOL·LICITUD!$H$254="",COUNTIF(SOL·LICITUD!$H$5:$H$504,SOL·LICITUD!$H$254)&lt;&gt;COUNTIF(SOL·LICITUD!$H$5:'SOL·LICITUD'!$H$254,SOL·LICITUD!$H$254)),"",SOL·LICITUD!$H$254)</f>
        <v/>
      </c>
      <c r="C268" s="38" t="str">
        <f>IF($B268="","",INDEX(SOL·LICITUD!$G$5:$G$504,MATCH($B268,SOL·LICITUD!$H$5:$H$504,0)))</f>
        <v/>
      </c>
      <c r="D268" s="38" t="str">
        <f>IF($B268="","",COUNTIF(SOL·LICITUD!$H$5:$H$504,$B268))</f>
        <v/>
      </c>
      <c r="E268" s="39" t="str">
        <f>IF($B268="","",SUMIF(SOL·LICITUD!$H$5:$H$504,$B268,SOL·LICITUD!$P$5:$P$504))</f>
        <v/>
      </c>
      <c r="F268" s="40" t="str">
        <f>IF($B268="","",COUNTIFS(SOL·LICITUD!$H$5:$H$504,$B268,SOL·LICITUD!$U$5:$U$504,"B1"))</f>
        <v/>
      </c>
      <c r="G268" s="41" t="str">
        <f>IF($B268="","",SUMIFS(SOL·LICITUD!$P$5:$P$504,SOL·LICITUD!$H$5:$H$504,$B268,SOL·LICITUD!$U$5:$U$504,"B1"))</f>
        <v/>
      </c>
      <c r="H268" s="42" t="str">
        <f>IF($B268="","",COUNTIFS(SOL·LICITUD!$H$5:$H$504,$B268,SOL·LICITUD!$U$5:$U$504,"B2"))</f>
        <v/>
      </c>
      <c r="I268" s="43" t="str">
        <f>IF($B268="","",SUMIFS(SOL·LICITUD!$P$5:$P$504,SOL·LICITUD!$H$5:$H$504,$B268,SOL·LICITUD!$U$5:$U$504,"B2"))</f>
        <v/>
      </c>
      <c r="J268" s="44" t="str">
        <f>IF($B268="","",COUNTIFS(SOL·LICITUD!$H$5:$H$504,$B268,SOL·LICITUD!$U$5:$U$504,"Mitjà"))</f>
        <v/>
      </c>
      <c r="K268" s="45" t="str">
        <f>IF($B268="","",SUMIFS(SOL·LICITUD!$P$5:$P$504,SOL·LICITUD!$H$5:$H$504,$B268,SOL·LICITUD!$U$5:$U$504,"Mitjà"))</f>
        <v/>
      </c>
      <c r="L268" s="46" t="str">
        <f>IF($B268="","",COUNTIFS(SOL·LICITUD!$H$5:$H$504,$B268,SOL·LICITUD!$U$5:$U$504,"Alt"))</f>
        <v/>
      </c>
      <c r="M268" s="47" t="str">
        <f>IF($B268="","",SUMIFS(SOL·LICITUD!$P$5:$P$504,SOL·LICITUD!$H$5:$H$504,$B268,SOL·LICITUD!$U$5:$U$504,"Alt"))</f>
        <v/>
      </c>
    </row>
    <row r="269" spans="2:13" x14ac:dyDescent="0.25">
      <c r="B269" s="38" t="str">
        <f>IF(OR(SOL·LICITUD!$H$255="",COUNTIF(SOL·LICITUD!$H$5:$H$504,SOL·LICITUD!$H$255)&lt;&gt;COUNTIF(SOL·LICITUD!$H$5:'SOL·LICITUD'!$H$255,SOL·LICITUD!$H$255)),"",SOL·LICITUD!$H$255)</f>
        <v/>
      </c>
      <c r="C269" s="38" t="str">
        <f>IF($B269="","",INDEX(SOL·LICITUD!$G$5:$G$504,MATCH($B269,SOL·LICITUD!$H$5:$H$504,0)))</f>
        <v/>
      </c>
      <c r="D269" s="38" t="str">
        <f>IF($B269="","",COUNTIF(SOL·LICITUD!$H$5:$H$504,$B269))</f>
        <v/>
      </c>
      <c r="E269" s="39" t="str">
        <f>IF($B269="","",SUMIF(SOL·LICITUD!$H$5:$H$504,$B269,SOL·LICITUD!$P$5:$P$504))</f>
        <v/>
      </c>
      <c r="F269" s="40" t="str">
        <f>IF($B269="","",COUNTIFS(SOL·LICITUD!$H$5:$H$504,$B269,SOL·LICITUD!$U$5:$U$504,"B1"))</f>
        <v/>
      </c>
      <c r="G269" s="41" t="str">
        <f>IF($B269="","",SUMIFS(SOL·LICITUD!$P$5:$P$504,SOL·LICITUD!$H$5:$H$504,$B269,SOL·LICITUD!$U$5:$U$504,"B1"))</f>
        <v/>
      </c>
      <c r="H269" s="42" t="str">
        <f>IF($B269="","",COUNTIFS(SOL·LICITUD!$H$5:$H$504,$B269,SOL·LICITUD!$U$5:$U$504,"B2"))</f>
        <v/>
      </c>
      <c r="I269" s="43" t="str">
        <f>IF($B269="","",SUMIFS(SOL·LICITUD!$P$5:$P$504,SOL·LICITUD!$H$5:$H$504,$B269,SOL·LICITUD!$U$5:$U$504,"B2"))</f>
        <v/>
      </c>
      <c r="J269" s="44" t="str">
        <f>IF($B269="","",COUNTIFS(SOL·LICITUD!$H$5:$H$504,$B269,SOL·LICITUD!$U$5:$U$504,"Mitjà"))</f>
        <v/>
      </c>
      <c r="K269" s="45" t="str">
        <f>IF($B269="","",SUMIFS(SOL·LICITUD!$P$5:$P$504,SOL·LICITUD!$H$5:$H$504,$B269,SOL·LICITUD!$U$5:$U$504,"Mitjà"))</f>
        <v/>
      </c>
      <c r="L269" s="46" t="str">
        <f>IF($B269="","",COUNTIFS(SOL·LICITUD!$H$5:$H$504,$B269,SOL·LICITUD!$U$5:$U$504,"Alt"))</f>
        <v/>
      </c>
      <c r="M269" s="47" t="str">
        <f>IF($B269="","",SUMIFS(SOL·LICITUD!$P$5:$P$504,SOL·LICITUD!$H$5:$H$504,$B269,SOL·LICITUD!$U$5:$U$504,"Alt"))</f>
        <v/>
      </c>
    </row>
    <row r="270" spans="2:13" x14ac:dyDescent="0.25">
      <c r="B270" s="38" t="str">
        <f>IF(OR(SOL·LICITUD!$H$256="",COUNTIF(SOL·LICITUD!$H$5:$H$504,SOL·LICITUD!$H$256)&lt;&gt;COUNTIF(SOL·LICITUD!$H$5:'SOL·LICITUD'!$H$256,SOL·LICITUD!$H$256)),"",SOL·LICITUD!$H$256)</f>
        <v/>
      </c>
      <c r="C270" s="38" t="str">
        <f>IF($B270="","",INDEX(SOL·LICITUD!$G$5:$G$504,MATCH($B270,SOL·LICITUD!$H$5:$H$504,0)))</f>
        <v/>
      </c>
      <c r="D270" s="38" t="str">
        <f>IF($B270="","",COUNTIF(SOL·LICITUD!$H$5:$H$504,$B270))</f>
        <v/>
      </c>
      <c r="E270" s="39" t="str">
        <f>IF($B270="","",SUMIF(SOL·LICITUD!$H$5:$H$504,$B270,SOL·LICITUD!$P$5:$P$504))</f>
        <v/>
      </c>
      <c r="F270" s="40" t="str">
        <f>IF($B270="","",COUNTIFS(SOL·LICITUD!$H$5:$H$504,$B270,SOL·LICITUD!$U$5:$U$504,"B1"))</f>
        <v/>
      </c>
      <c r="G270" s="41" t="str">
        <f>IF($B270="","",SUMIFS(SOL·LICITUD!$P$5:$P$504,SOL·LICITUD!$H$5:$H$504,$B270,SOL·LICITUD!$U$5:$U$504,"B1"))</f>
        <v/>
      </c>
      <c r="H270" s="42" t="str">
        <f>IF($B270="","",COUNTIFS(SOL·LICITUD!$H$5:$H$504,$B270,SOL·LICITUD!$U$5:$U$504,"B2"))</f>
        <v/>
      </c>
      <c r="I270" s="43" t="str">
        <f>IF($B270="","",SUMIFS(SOL·LICITUD!$P$5:$P$504,SOL·LICITUD!$H$5:$H$504,$B270,SOL·LICITUD!$U$5:$U$504,"B2"))</f>
        <v/>
      </c>
      <c r="J270" s="44" t="str">
        <f>IF($B270="","",COUNTIFS(SOL·LICITUD!$H$5:$H$504,$B270,SOL·LICITUD!$U$5:$U$504,"Mitjà"))</f>
        <v/>
      </c>
      <c r="K270" s="45" t="str">
        <f>IF($B270="","",SUMIFS(SOL·LICITUD!$P$5:$P$504,SOL·LICITUD!$H$5:$H$504,$B270,SOL·LICITUD!$U$5:$U$504,"Mitjà"))</f>
        <v/>
      </c>
      <c r="L270" s="46" t="str">
        <f>IF($B270="","",COUNTIFS(SOL·LICITUD!$H$5:$H$504,$B270,SOL·LICITUD!$U$5:$U$504,"Alt"))</f>
        <v/>
      </c>
      <c r="M270" s="47" t="str">
        <f>IF($B270="","",SUMIFS(SOL·LICITUD!$P$5:$P$504,SOL·LICITUD!$H$5:$H$504,$B270,SOL·LICITUD!$U$5:$U$504,"Alt"))</f>
        <v/>
      </c>
    </row>
    <row r="271" spans="2:13" x14ac:dyDescent="0.25">
      <c r="B271" s="38" t="str">
        <f>IF(OR(SOL·LICITUD!$H$257="",COUNTIF(SOL·LICITUD!$H$5:$H$504,SOL·LICITUD!$H$257)&lt;&gt;COUNTIF(SOL·LICITUD!$H$5:'SOL·LICITUD'!$H$257,SOL·LICITUD!$H$257)),"",SOL·LICITUD!$H$257)</f>
        <v/>
      </c>
      <c r="C271" s="38" t="str">
        <f>IF($B271="","",INDEX(SOL·LICITUD!$G$5:$G$504,MATCH($B271,SOL·LICITUD!$H$5:$H$504,0)))</f>
        <v/>
      </c>
      <c r="D271" s="38" t="str">
        <f>IF($B271="","",COUNTIF(SOL·LICITUD!$H$5:$H$504,$B271))</f>
        <v/>
      </c>
      <c r="E271" s="39" t="str">
        <f>IF($B271="","",SUMIF(SOL·LICITUD!$H$5:$H$504,$B271,SOL·LICITUD!$P$5:$P$504))</f>
        <v/>
      </c>
      <c r="F271" s="40" t="str">
        <f>IF($B271="","",COUNTIFS(SOL·LICITUD!$H$5:$H$504,$B271,SOL·LICITUD!$U$5:$U$504,"B1"))</f>
        <v/>
      </c>
      <c r="G271" s="41" t="str">
        <f>IF($B271="","",SUMIFS(SOL·LICITUD!$P$5:$P$504,SOL·LICITUD!$H$5:$H$504,$B271,SOL·LICITUD!$U$5:$U$504,"B1"))</f>
        <v/>
      </c>
      <c r="H271" s="42" t="str">
        <f>IF($B271="","",COUNTIFS(SOL·LICITUD!$H$5:$H$504,$B271,SOL·LICITUD!$U$5:$U$504,"B2"))</f>
        <v/>
      </c>
      <c r="I271" s="43" t="str">
        <f>IF($B271="","",SUMIFS(SOL·LICITUD!$P$5:$P$504,SOL·LICITUD!$H$5:$H$504,$B271,SOL·LICITUD!$U$5:$U$504,"B2"))</f>
        <v/>
      </c>
      <c r="J271" s="44" t="str">
        <f>IF($B271="","",COUNTIFS(SOL·LICITUD!$H$5:$H$504,$B271,SOL·LICITUD!$U$5:$U$504,"Mitjà"))</f>
        <v/>
      </c>
      <c r="K271" s="45" t="str">
        <f>IF($B271="","",SUMIFS(SOL·LICITUD!$P$5:$P$504,SOL·LICITUD!$H$5:$H$504,$B271,SOL·LICITUD!$U$5:$U$504,"Mitjà"))</f>
        <v/>
      </c>
      <c r="L271" s="46" t="str">
        <f>IF($B271="","",COUNTIFS(SOL·LICITUD!$H$5:$H$504,$B271,SOL·LICITUD!$U$5:$U$504,"Alt"))</f>
        <v/>
      </c>
      <c r="M271" s="47" t="str">
        <f>IF($B271="","",SUMIFS(SOL·LICITUD!$P$5:$P$504,SOL·LICITUD!$H$5:$H$504,$B271,SOL·LICITUD!$U$5:$U$504,"Alt"))</f>
        <v/>
      </c>
    </row>
    <row r="272" spans="2:13" x14ac:dyDescent="0.25">
      <c r="B272" s="38" t="str">
        <f>IF(OR(SOL·LICITUD!$H$258="",COUNTIF(SOL·LICITUD!$H$5:$H$504,SOL·LICITUD!$H$258)&lt;&gt;COUNTIF(SOL·LICITUD!$H$5:'SOL·LICITUD'!$H$258,SOL·LICITUD!$H$258)),"",SOL·LICITUD!$H$258)</f>
        <v/>
      </c>
      <c r="C272" s="38" t="str">
        <f>IF($B272="","",INDEX(SOL·LICITUD!$G$5:$G$504,MATCH($B272,SOL·LICITUD!$H$5:$H$504,0)))</f>
        <v/>
      </c>
      <c r="D272" s="38" t="str">
        <f>IF($B272="","",COUNTIF(SOL·LICITUD!$H$5:$H$504,$B272))</f>
        <v/>
      </c>
      <c r="E272" s="39" t="str">
        <f>IF($B272="","",SUMIF(SOL·LICITUD!$H$5:$H$504,$B272,SOL·LICITUD!$P$5:$P$504))</f>
        <v/>
      </c>
      <c r="F272" s="40" t="str">
        <f>IF($B272="","",COUNTIFS(SOL·LICITUD!$H$5:$H$504,$B272,SOL·LICITUD!$U$5:$U$504,"B1"))</f>
        <v/>
      </c>
      <c r="G272" s="41" t="str">
        <f>IF($B272="","",SUMIFS(SOL·LICITUD!$P$5:$P$504,SOL·LICITUD!$H$5:$H$504,$B272,SOL·LICITUD!$U$5:$U$504,"B1"))</f>
        <v/>
      </c>
      <c r="H272" s="42" t="str">
        <f>IF($B272="","",COUNTIFS(SOL·LICITUD!$H$5:$H$504,$B272,SOL·LICITUD!$U$5:$U$504,"B2"))</f>
        <v/>
      </c>
      <c r="I272" s="43" t="str">
        <f>IF($B272="","",SUMIFS(SOL·LICITUD!$P$5:$P$504,SOL·LICITUD!$H$5:$H$504,$B272,SOL·LICITUD!$U$5:$U$504,"B2"))</f>
        <v/>
      </c>
      <c r="J272" s="44" t="str">
        <f>IF($B272="","",COUNTIFS(SOL·LICITUD!$H$5:$H$504,$B272,SOL·LICITUD!$U$5:$U$504,"Mitjà"))</f>
        <v/>
      </c>
      <c r="K272" s="45" t="str">
        <f>IF($B272="","",SUMIFS(SOL·LICITUD!$P$5:$P$504,SOL·LICITUD!$H$5:$H$504,$B272,SOL·LICITUD!$U$5:$U$504,"Mitjà"))</f>
        <v/>
      </c>
      <c r="L272" s="46" t="str">
        <f>IF($B272="","",COUNTIFS(SOL·LICITUD!$H$5:$H$504,$B272,SOL·LICITUD!$U$5:$U$504,"Alt"))</f>
        <v/>
      </c>
      <c r="M272" s="47" t="str">
        <f>IF($B272="","",SUMIFS(SOL·LICITUD!$P$5:$P$504,SOL·LICITUD!$H$5:$H$504,$B272,SOL·LICITUD!$U$5:$U$504,"Alt"))</f>
        <v/>
      </c>
    </row>
    <row r="273" spans="2:13" x14ac:dyDescent="0.25">
      <c r="B273" s="38" t="str">
        <f>IF(OR(SOL·LICITUD!$H$259="",COUNTIF(SOL·LICITUD!$H$5:$H$504,SOL·LICITUD!$H$259)&lt;&gt;COUNTIF(SOL·LICITUD!$H$5:'SOL·LICITUD'!$H$259,SOL·LICITUD!$H$259)),"",SOL·LICITUD!$H$259)</f>
        <v/>
      </c>
      <c r="C273" s="38" t="str">
        <f>IF($B273="","",INDEX(SOL·LICITUD!$G$5:$G$504,MATCH($B273,SOL·LICITUD!$H$5:$H$504,0)))</f>
        <v/>
      </c>
      <c r="D273" s="38" t="str">
        <f>IF($B273="","",COUNTIF(SOL·LICITUD!$H$5:$H$504,$B273))</f>
        <v/>
      </c>
      <c r="E273" s="39" t="str">
        <f>IF($B273="","",SUMIF(SOL·LICITUD!$H$5:$H$504,$B273,SOL·LICITUD!$P$5:$P$504))</f>
        <v/>
      </c>
      <c r="F273" s="40" t="str">
        <f>IF($B273="","",COUNTIFS(SOL·LICITUD!$H$5:$H$504,$B273,SOL·LICITUD!$U$5:$U$504,"B1"))</f>
        <v/>
      </c>
      <c r="G273" s="41" t="str">
        <f>IF($B273="","",SUMIFS(SOL·LICITUD!$P$5:$P$504,SOL·LICITUD!$H$5:$H$504,$B273,SOL·LICITUD!$U$5:$U$504,"B1"))</f>
        <v/>
      </c>
      <c r="H273" s="42" t="str">
        <f>IF($B273="","",COUNTIFS(SOL·LICITUD!$H$5:$H$504,$B273,SOL·LICITUD!$U$5:$U$504,"B2"))</f>
        <v/>
      </c>
      <c r="I273" s="43" t="str">
        <f>IF($B273="","",SUMIFS(SOL·LICITUD!$P$5:$P$504,SOL·LICITUD!$H$5:$H$504,$B273,SOL·LICITUD!$U$5:$U$504,"B2"))</f>
        <v/>
      </c>
      <c r="J273" s="44" t="str">
        <f>IF($B273="","",COUNTIFS(SOL·LICITUD!$H$5:$H$504,$B273,SOL·LICITUD!$U$5:$U$504,"Mitjà"))</f>
        <v/>
      </c>
      <c r="K273" s="45" t="str">
        <f>IF($B273="","",SUMIFS(SOL·LICITUD!$P$5:$P$504,SOL·LICITUD!$H$5:$H$504,$B273,SOL·LICITUD!$U$5:$U$504,"Mitjà"))</f>
        <v/>
      </c>
      <c r="L273" s="46" t="str">
        <f>IF($B273="","",COUNTIFS(SOL·LICITUD!$H$5:$H$504,$B273,SOL·LICITUD!$U$5:$U$504,"Alt"))</f>
        <v/>
      </c>
      <c r="M273" s="47" t="str">
        <f>IF($B273="","",SUMIFS(SOL·LICITUD!$P$5:$P$504,SOL·LICITUD!$H$5:$H$504,$B273,SOL·LICITUD!$U$5:$U$504,"Alt"))</f>
        <v/>
      </c>
    </row>
    <row r="274" spans="2:13" x14ac:dyDescent="0.25">
      <c r="B274" s="38" t="str">
        <f>IF(OR(SOL·LICITUD!$H$260="",COUNTIF(SOL·LICITUD!$H$5:$H$504,SOL·LICITUD!$H$260)&lt;&gt;COUNTIF(SOL·LICITUD!$H$5:'SOL·LICITUD'!$H$260,SOL·LICITUD!$H$260)),"",SOL·LICITUD!$H$260)</f>
        <v/>
      </c>
      <c r="C274" s="38" t="str">
        <f>IF($B274="","",INDEX(SOL·LICITUD!$G$5:$G$504,MATCH($B274,SOL·LICITUD!$H$5:$H$504,0)))</f>
        <v/>
      </c>
      <c r="D274" s="38" t="str">
        <f>IF($B274="","",COUNTIF(SOL·LICITUD!$H$5:$H$504,$B274))</f>
        <v/>
      </c>
      <c r="E274" s="39" t="str">
        <f>IF($B274="","",SUMIF(SOL·LICITUD!$H$5:$H$504,$B274,SOL·LICITUD!$P$5:$P$504))</f>
        <v/>
      </c>
      <c r="F274" s="40" t="str">
        <f>IF($B274="","",COUNTIFS(SOL·LICITUD!$H$5:$H$504,$B274,SOL·LICITUD!$U$5:$U$504,"B1"))</f>
        <v/>
      </c>
      <c r="G274" s="41" t="str">
        <f>IF($B274="","",SUMIFS(SOL·LICITUD!$P$5:$P$504,SOL·LICITUD!$H$5:$H$504,$B274,SOL·LICITUD!$U$5:$U$504,"B1"))</f>
        <v/>
      </c>
      <c r="H274" s="42" t="str">
        <f>IF($B274="","",COUNTIFS(SOL·LICITUD!$H$5:$H$504,$B274,SOL·LICITUD!$U$5:$U$504,"B2"))</f>
        <v/>
      </c>
      <c r="I274" s="43" t="str">
        <f>IF($B274="","",SUMIFS(SOL·LICITUD!$P$5:$P$504,SOL·LICITUD!$H$5:$H$504,$B274,SOL·LICITUD!$U$5:$U$504,"B2"))</f>
        <v/>
      </c>
      <c r="J274" s="44" t="str">
        <f>IF($B274="","",COUNTIFS(SOL·LICITUD!$H$5:$H$504,$B274,SOL·LICITUD!$U$5:$U$504,"Mitjà"))</f>
        <v/>
      </c>
      <c r="K274" s="45" t="str">
        <f>IF($B274="","",SUMIFS(SOL·LICITUD!$P$5:$P$504,SOL·LICITUD!$H$5:$H$504,$B274,SOL·LICITUD!$U$5:$U$504,"Mitjà"))</f>
        <v/>
      </c>
      <c r="L274" s="46" t="str">
        <f>IF($B274="","",COUNTIFS(SOL·LICITUD!$H$5:$H$504,$B274,SOL·LICITUD!$U$5:$U$504,"Alt"))</f>
        <v/>
      </c>
      <c r="M274" s="47" t="str">
        <f>IF($B274="","",SUMIFS(SOL·LICITUD!$P$5:$P$504,SOL·LICITUD!$H$5:$H$504,$B274,SOL·LICITUD!$U$5:$U$504,"Alt"))</f>
        <v/>
      </c>
    </row>
    <row r="275" spans="2:13" x14ac:dyDescent="0.25">
      <c r="B275" s="38" t="str">
        <f>IF(OR(SOL·LICITUD!$H$261="",COUNTIF(SOL·LICITUD!$H$5:$H$504,SOL·LICITUD!$H$261)&lt;&gt;COUNTIF(SOL·LICITUD!$H$5:'SOL·LICITUD'!$H$261,SOL·LICITUD!$H$261)),"",SOL·LICITUD!$H$261)</f>
        <v/>
      </c>
      <c r="C275" s="38" t="str">
        <f>IF($B275="","",INDEX(SOL·LICITUD!$G$5:$G$504,MATCH($B275,SOL·LICITUD!$H$5:$H$504,0)))</f>
        <v/>
      </c>
      <c r="D275" s="38" t="str">
        <f>IF($B275="","",COUNTIF(SOL·LICITUD!$H$5:$H$504,$B275))</f>
        <v/>
      </c>
      <c r="E275" s="39" t="str">
        <f>IF($B275="","",SUMIF(SOL·LICITUD!$H$5:$H$504,$B275,SOL·LICITUD!$P$5:$P$504))</f>
        <v/>
      </c>
      <c r="F275" s="40" t="str">
        <f>IF($B275="","",COUNTIFS(SOL·LICITUD!$H$5:$H$504,$B275,SOL·LICITUD!$U$5:$U$504,"B1"))</f>
        <v/>
      </c>
      <c r="G275" s="41" t="str">
        <f>IF($B275="","",SUMIFS(SOL·LICITUD!$P$5:$P$504,SOL·LICITUD!$H$5:$H$504,$B275,SOL·LICITUD!$U$5:$U$504,"B1"))</f>
        <v/>
      </c>
      <c r="H275" s="42" t="str">
        <f>IF($B275="","",COUNTIFS(SOL·LICITUD!$H$5:$H$504,$B275,SOL·LICITUD!$U$5:$U$504,"B2"))</f>
        <v/>
      </c>
      <c r="I275" s="43" t="str">
        <f>IF($B275="","",SUMIFS(SOL·LICITUD!$P$5:$P$504,SOL·LICITUD!$H$5:$H$504,$B275,SOL·LICITUD!$U$5:$U$504,"B2"))</f>
        <v/>
      </c>
      <c r="J275" s="44" t="str">
        <f>IF($B275="","",COUNTIFS(SOL·LICITUD!$H$5:$H$504,$B275,SOL·LICITUD!$U$5:$U$504,"Mitjà"))</f>
        <v/>
      </c>
      <c r="K275" s="45" t="str">
        <f>IF($B275="","",SUMIFS(SOL·LICITUD!$P$5:$P$504,SOL·LICITUD!$H$5:$H$504,$B275,SOL·LICITUD!$U$5:$U$504,"Mitjà"))</f>
        <v/>
      </c>
      <c r="L275" s="46" t="str">
        <f>IF($B275="","",COUNTIFS(SOL·LICITUD!$H$5:$H$504,$B275,SOL·LICITUD!$U$5:$U$504,"Alt"))</f>
        <v/>
      </c>
      <c r="M275" s="47" t="str">
        <f>IF($B275="","",SUMIFS(SOL·LICITUD!$P$5:$P$504,SOL·LICITUD!$H$5:$H$504,$B275,SOL·LICITUD!$U$5:$U$504,"Alt"))</f>
        <v/>
      </c>
    </row>
    <row r="276" spans="2:13" x14ac:dyDescent="0.25">
      <c r="B276" s="38" t="str">
        <f>IF(OR(SOL·LICITUD!$H$262="",COUNTIF(SOL·LICITUD!$H$5:$H$504,SOL·LICITUD!$H$262)&lt;&gt;COUNTIF(SOL·LICITUD!$H$5:'SOL·LICITUD'!$H$262,SOL·LICITUD!$H$262)),"",SOL·LICITUD!$H$262)</f>
        <v/>
      </c>
      <c r="C276" s="38" t="str">
        <f>IF($B276="","",INDEX(SOL·LICITUD!$G$5:$G$504,MATCH($B276,SOL·LICITUD!$H$5:$H$504,0)))</f>
        <v/>
      </c>
      <c r="D276" s="38" t="str">
        <f>IF($B276="","",COUNTIF(SOL·LICITUD!$H$5:$H$504,$B276))</f>
        <v/>
      </c>
      <c r="E276" s="39" t="str">
        <f>IF($B276="","",SUMIF(SOL·LICITUD!$H$5:$H$504,$B276,SOL·LICITUD!$P$5:$P$504))</f>
        <v/>
      </c>
      <c r="F276" s="40" t="str">
        <f>IF($B276="","",COUNTIFS(SOL·LICITUD!$H$5:$H$504,$B276,SOL·LICITUD!$U$5:$U$504,"B1"))</f>
        <v/>
      </c>
      <c r="G276" s="41" t="str">
        <f>IF($B276="","",SUMIFS(SOL·LICITUD!$P$5:$P$504,SOL·LICITUD!$H$5:$H$504,$B276,SOL·LICITUD!$U$5:$U$504,"B1"))</f>
        <v/>
      </c>
      <c r="H276" s="42" t="str">
        <f>IF($B276="","",COUNTIFS(SOL·LICITUD!$H$5:$H$504,$B276,SOL·LICITUD!$U$5:$U$504,"B2"))</f>
        <v/>
      </c>
      <c r="I276" s="43" t="str">
        <f>IF($B276="","",SUMIFS(SOL·LICITUD!$P$5:$P$504,SOL·LICITUD!$H$5:$H$504,$B276,SOL·LICITUD!$U$5:$U$504,"B2"))</f>
        <v/>
      </c>
      <c r="J276" s="44" t="str">
        <f>IF($B276="","",COUNTIFS(SOL·LICITUD!$H$5:$H$504,$B276,SOL·LICITUD!$U$5:$U$504,"Mitjà"))</f>
        <v/>
      </c>
      <c r="K276" s="45" t="str">
        <f>IF($B276="","",SUMIFS(SOL·LICITUD!$P$5:$P$504,SOL·LICITUD!$H$5:$H$504,$B276,SOL·LICITUD!$U$5:$U$504,"Mitjà"))</f>
        <v/>
      </c>
      <c r="L276" s="46" t="str">
        <f>IF($B276="","",COUNTIFS(SOL·LICITUD!$H$5:$H$504,$B276,SOL·LICITUD!$U$5:$U$504,"Alt"))</f>
        <v/>
      </c>
      <c r="M276" s="47" t="str">
        <f>IF($B276="","",SUMIFS(SOL·LICITUD!$P$5:$P$504,SOL·LICITUD!$H$5:$H$504,$B276,SOL·LICITUD!$U$5:$U$504,"Alt"))</f>
        <v/>
      </c>
    </row>
    <row r="277" spans="2:13" x14ac:dyDescent="0.25">
      <c r="B277" s="38" t="str">
        <f>IF(OR(SOL·LICITUD!$H$263="",COUNTIF(SOL·LICITUD!$H$5:$H$504,SOL·LICITUD!$H$263)&lt;&gt;COUNTIF(SOL·LICITUD!$H$5:'SOL·LICITUD'!$H$263,SOL·LICITUD!$H$263)),"",SOL·LICITUD!$H$263)</f>
        <v/>
      </c>
      <c r="C277" s="38" t="str">
        <f>IF($B277="","",INDEX(SOL·LICITUD!$G$5:$G$504,MATCH($B277,SOL·LICITUD!$H$5:$H$504,0)))</f>
        <v/>
      </c>
      <c r="D277" s="38" t="str">
        <f>IF($B277="","",COUNTIF(SOL·LICITUD!$H$5:$H$504,$B277))</f>
        <v/>
      </c>
      <c r="E277" s="39" t="str">
        <f>IF($B277="","",SUMIF(SOL·LICITUD!$H$5:$H$504,$B277,SOL·LICITUD!$P$5:$P$504))</f>
        <v/>
      </c>
      <c r="F277" s="40" t="str">
        <f>IF($B277="","",COUNTIFS(SOL·LICITUD!$H$5:$H$504,$B277,SOL·LICITUD!$U$5:$U$504,"B1"))</f>
        <v/>
      </c>
      <c r="G277" s="41" t="str">
        <f>IF($B277="","",SUMIFS(SOL·LICITUD!$P$5:$P$504,SOL·LICITUD!$H$5:$H$504,$B277,SOL·LICITUD!$U$5:$U$504,"B1"))</f>
        <v/>
      </c>
      <c r="H277" s="42" t="str">
        <f>IF($B277="","",COUNTIFS(SOL·LICITUD!$H$5:$H$504,$B277,SOL·LICITUD!$U$5:$U$504,"B2"))</f>
        <v/>
      </c>
      <c r="I277" s="43" t="str">
        <f>IF($B277="","",SUMIFS(SOL·LICITUD!$P$5:$P$504,SOL·LICITUD!$H$5:$H$504,$B277,SOL·LICITUD!$U$5:$U$504,"B2"))</f>
        <v/>
      </c>
      <c r="J277" s="44" t="str">
        <f>IF($B277="","",COUNTIFS(SOL·LICITUD!$H$5:$H$504,$B277,SOL·LICITUD!$U$5:$U$504,"Mitjà"))</f>
        <v/>
      </c>
      <c r="K277" s="45" t="str">
        <f>IF($B277="","",SUMIFS(SOL·LICITUD!$P$5:$P$504,SOL·LICITUD!$H$5:$H$504,$B277,SOL·LICITUD!$U$5:$U$504,"Mitjà"))</f>
        <v/>
      </c>
      <c r="L277" s="46" t="str">
        <f>IF($B277="","",COUNTIFS(SOL·LICITUD!$H$5:$H$504,$B277,SOL·LICITUD!$U$5:$U$504,"Alt"))</f>
        <v/>
      </c>
      <c r="M277" s="47" t="str">
        <f>IF($B277="","",SUMIFS(SOL·LICITUD!$P$5:$P$504,SOL·LICITUD!$H$5:$H$504,$B277,SOL·LICITUD!$U$5:$U$504,"Alt"))</f>
        <v/>
      </c>
    </row>
    <row r="278" spans="2:13" x14ac:dyDescent="0.25">
      <c r="B278" s="38" t="str">
        <f>IF(OR(SOL·LICITUD!$H$264="",COUNTIF(SOL·LICITUD!$H$5:$H$504,SOL·LICITUD!$H$264)&lt;&gt;COUNTIF(SOL·LICITUD!$H$5:'SOL·LICITUD'!$H$264,SOL·LICITUD!$H$264)),"",SOL·LICITUD!$H$264)</f>
        <v/>
      </c>
      <c r="C278" s="38" t="str">
        <f>IF($B278="","",INDEX(SOL·LICITUD!$G$5:$G$504,MATCH($B278,SOL·LICITUD!$H$5:$H$504,0)))</f>
        <v/>
      </c>
      <c r="D278" s="38" t="str">
        <f>IF($B278="","",COUNTIF(SOL·LICITUD!$H$5:$H$504,$B278))</f>
        <v/>
      </c>
      <c r="E278" s="39" t="str">
        <f>IF($B278="","",SUMIF(SOL·LICITUD!$H$5:$H$504,$B278,SOL·LICITUD!$P$5:$P$504))</f>
        <v/>
      </c>
      <c r="F278" s="40" t="str">
        <f>IF($B278="","",COUNTIFS(SOL·LICITUD!$H$5:$H$504,$B278,SOL·LICITUD!$U$5:$U$504,"B1"))</f>
        <v/>
      </c>
      <c r="G278" s="41" t="str">
        <f>IF($B278="","",SUMIFS(SOL·LICITUD!$P$5:$P$504,SOL·LICITUD!$H$5:$H$504,$B278,SOL·LICITUD!$U$5:$U$504,"B1"))</f>
        <v/>
      </c>
      <c r="H278" s="42" t="str">
        <f>IF($B278="","",COUNTIFS(SOL·LICITUD!$H$5:$H$504,$B278,SOL·LICITUD!$U$5:$U$504,"B2"))</f>
        <v/>
      </c>
      <c r="I278" s="43" t="str">
        <f>IF($B278="","",SUMIFS(SOL·LICITUD!$P$5:$P$504,SOL·LICITUD!$H$5:$H$504,$B278,SOL·LICITUD!$U$5:$U$504,"B2"))</f>
        <v/>
      </c>
      <c r="J278" s="44" t="str">
        <f>IF($B278="","",COUNTIFS(SOL·LICITUD!$H$5:$H$504,$B278,SOL·LICITUD!$U$5:$U$504,"Mitjà"))</f>
        <v/>
      </c>
      <c r="K278" s="45" t="str">
        <f>IF($B278="","",SUMIFS(SOL·LICITUD!$P$5:$P$504,SOL·LICITUD!$H$5:$H$504,$B278,SOL·LICITUD!$U$5:$U$504,"Mitjà"))</f>
        <v/>
      </c>
      <c r="L278" s="46" t="str">
        <f>IF($B278="","",COUNTIFS(SOL·LICITUD!$H$5:$H$504,$B278,SOL·LICITUD!$U$5:$U$504,"Alt"))</f>
        <v/>
      </c>
      <c r="M278" s="47" t="str">
        <f>IF($B278="","",SUMIFS(SOL·LICITUD!$P$5:$P$504,SOL·LICITUD!$H$5:$H$504,$B278,SOL·LICITUD!$U$5:$U$504,"Alt"))</f>
        <v/>
      </c>
    </row>
    <row r="279" spans="2:13" x14ac:dyDescent="0.25">
      <c r="B279" s="38" t="str">
        <f>IF(OR(SOL·LICITUD!$H$265="",COUNTIF(SOL·LICITUD!$H$5:$H$504,SOL·LICITUD!$H$265)&lt;&gt;COUNTIF(SOL·LICITUD!$H$5:'SOL·LICITUD'!$H$265,SOL·LICITUD!$H$265)),"",SOL·LICITUD!$H$265)</f>
        <v/>
      </c>
      <c r="C279" s="38" t="str">
        <f>IF($B279="","",INDEX(SOL·LICITUD!$G$5:$G$504,MATCH($B279,SOL·LICITUD!$H$5:$H$504,0)))</f>
        <v/>
      </c>
      <c r="D279" s="38" t="str">
        <f>IF($B279="","",COUNTIF(SOL·LICITUD!$H$5:$H$504,$B279))</f>
        <v/>
      </c>
      <c r="E279" s="39" t="str">
        <f>IF($B279="","",SUMIF(SOL·LICITUD!$H$5:$H$504,$B279,SOL·LICITUD!$P$5:$P$504))</f>
        <v/>
      </c>
      <c r="F279" s="40" t="str">
        <f>IF($B279="","",COUNTIFS(SOL·LICITUD!$H$5:$H$504,$B279,SOL·LICITUD!$U$5:$U$504,"B1"))</f>
        <v/>
      </c>
      <c r="G279" s="41" t="str">
        <f>IF($B279="","",SUMIFS(SOL·LICITUD!$P$5:$P$504,SOL·LICITUD!$H$5:$H$504,$B279,SOL·LICITUD!$U$5:$U$504,"B1"))</f>
        <v/>
      </c>
      <c r="H279" s="42" t="str">
        <f>IF($B279="","",COUNTIFS(SOL·LICITUD!$H$5:$H$504,$B279,SOL·LICITUD!$U$5:$U$504,"B2"))</f>
        <v/>
      </c>
      <c r="I279" s="43" t="str">
        <f>IF($B279="","",SUMIFS(SOL·LICITUD!$P$5:$P$504,SOL·LICITUD!$H$5:$H$504,$B279,SOL·LICITUD!$U$5:$U$504,"B2"))</f>
        <v/>
      </c>
      <c r="J279" s="44" t="str">
        <f>IF($B279="","",COUNTIFS(SOL·LICITUD!$H$5:$H$504,$B279,SOL·LICITUD!$U$5:$U$504,"Mitjà"))</f>
        <v/>
      </c>
      <c r="K279" s="45" t="str">
        <f>IF($B279="","",SUMIFS(SOL·LICITUD!$P$5:$P$504,SOL·LICITUD!$H$5:$H$504,$B279,SOL·LICITUD!$U$5:$U$504,"Mitjà"))</f>
        <v/>
      </c>
      <c r="L279" s="46" t="str">
        <f>IF($B279="","",COUNTIFS(SOL·LICITUD!$H$5:$H$504,$B279,SOL·LICITUD!$U$5:$U$504,"Alt"))</f>
        <v/>
      </c>
      <c r="M279" s="47" t="str">
        <f>IF($B279="","",SUMIFS(SOL·LICITUD!$P$5:$P$504,SOL·LICITUD!$H$5:$H$504,$B279,SOL·LICITUD!$U$5:$U$504,"Alt"))</f>
        <v/>
      </c>
    </row>
    <row r="280" spans="2:13" x14ac:dyDescent="0.25">
      <c r="B280" s="38" t="str">
        <f>IF(OR(SOL·LICITUD!$H$266="",COUNTIF(SOL·LICITUD!$H$5:$H$504,SOL·LICITUD!$H$266)&lt;&gt;COUNTIF(SOL·LICITUD!$H$5:'SOL·LICITUD'!$H$266,SOL·LICITUD!$H$266)),"",SOL·LICITUD!$H$266)</f>
        <v/>
      </c>
      <c r="C280" s="38" t="str">
        <f>IF($B280="","",INDEX(SOL·LICITUD!$G$5:$G$504,MATCH($B280,SOL·LICITUD!$H$5:$H$504,0)))</f>
        <v/>
      </c>
      <c r="D280" s="38" t="str">
        <f>IF($B280="","",COUNTIF(SOL·LICITUD!$H$5:$H$504,$B280))</f>
        <v/>
      </c>
      <c r="E280" s="39" t="str">
        <f>IF($B280="","",SUMIF(SOL·LICITUD!$H$5:$H$504,$B280,SOL·LICITUD!$P$5:$P$504))</f>
        <v/>
      </c>
      <c r="F280" s="40" t="str">
        <f>IF($B280="","",COUNTIFS(SOL·LICITUD!$H$5:$H$504,$B280,SOL·LICITUD!$U$5:$U$504,"B1"))</f>
        <v/>
      </c>
      <c r="G280" s="41" t="str">
        <f>IF($B280="","",SUMIFS(SOL·LICITUD!$P$5:$P$504,SOL·LICITUD!$H$5:$H$504,$B280,SOL·LICITUD!$U$5:$U$504,"B1"))</f>
        <v/>
      </c>
      <c r="H280" s="42" t="str">
        <f>IF($B280="","",COUNTIFS(SOL·LICITUD!$H$5:$H$504,$B280,SOL·LICITUD!$U$5:$U$504,"B2"))</f>
        <v/>
      </c>
      <c r="I280" s="43" t="str">
        <f>IF($B280="","",SUMIFS(SOL·LICITUD!$P$5:$P$504,SOL·LICITUD!$H$5:$H$504,$B280,SOL·LICITUD!$U$5:$U$504,"B2"))</f>
        <v/>
      </c>
      <c r="J280" s="44" t="str">
        <f>IF($B280="","",COUNTIFS(SOL·LICITUD!$H$5:$H$504,$B280,SOL·LICITUD!$U$5:$U$504,"Mitjà"))</f>
        <v/>
      </c>
      <c r="K280" s="45" t="str">
        <f>IF($B280="","",SUMIFS(SOL·LICITUD!$P$5:$P$504,SOL·LICITUD!$H$5:$H$504,$B280,SOL·LICITUD!$U$5:$U$504,"Mitjà"))</f>
        <v/>
      </c>
      <c r="L280" s="46" t="str">
        <f>IF($B280="","",COUNTIFS(SOL·LICITUD!$H$5:$H$504,$B280,SOL·LICITUD!$U$5:$U$504,"Alt"))</f>
        <v/>
      </c>
      <c r="M280" s="47" t="str">
        <f>IF($B280="","",SUMIFS(SOL·LICITUD!$P$5:$P$504,SOL·LICITUD!$H$5:$H$504,$B280,SOL·LICITUD!$U$5:$U$504,"Alt"))</f>
        <v/>
      </c>
    </row>
    <row r="281" spans="2:13" x14ac:dyDescent="0.25">
      <c r="B281" s="38" t="str">
        <f>IF(OR(SOL·LICITUD!$H$267="",COUNTIF(SOL·LICITUD!$H$5:$H$504,SOL·LICITUD!$H$267)&lt;&gt;COUNTIF(SOL·LICITUD!$H$5:'SOL·LICITUD'!$H$267,SOL·LICITUD!$H$267)),"",SOL·LICITUD!$H$267)</f>
        <v/>
      </c>
      <c r="C281" s="38" t="str">
        <f>IF($B281="","",INDEX(SOL·LICITUD!$G$5:$G$504,MATCH($B281,SOL·LICITUD!$H$5:$H$504,0)))</f>
        <v/>
      </c>
      <c r="D281" s="38" t="str">
        <f>IF($B281="","",COUNTIF(SOL·LICITUD!$H$5:$H$504,$B281))</f>
        <v/>
      </c>
      <c r="E281" s="39" t="str">
        <f>IF($B281="","",SUMIF(SOL·LICITUD!$H$5:$H$504,$B281,SOL·LICITUD!$P$5:$P$504))</f>
        <v/>
      </c>
      <c r="F281" s="40" t="str">
        <f>IF($B281="","",COUNTIFS(SOL·LICITUD!$H$5:$H$504,$B281,SOL·LICITUD!$U$5:$U$504,"B1"))</f>
        <v/>
      </c>
      <c r="G281" s="41" t="str">
        <f>IF($B281="","",SUMIFS(SOL·LICITUD!$P$5:$P$504,SOL·LICITUD!$H$5:$H$504,$B281,SOL·LICITUD!$U$5:$U$504,"B1"))</f>
        <v/>
      </c>
      <c r="H281" s="42" t="str">
        <f>IF($B281="","",COUNTIFS(SOL·LICITUD!$H$5:$H$504,$B281,SOL·LICITUD!$U$5:$U$504,"B2"))</f>
        <v/>
      </c>
      <c r="I281" s="43" t="str">
        <f>IF($B281="","",SUMIFS(SOL·LICITUD!$P$5:$P$504,SOL·LICITUD!$H$5:$H$504,$B281,SOL·LICITUD!$U$5:$U$504,"B2"))</f>
        <v/>
      </c>
      <c r="J281" s="44" t="str">
        <f>IF($B281="","",COUNTIFS(SOL·LICITUD!$H$5:$H$504,$B281,SOL·LICITUD!$U$5:$U$504,"Mitjà"))</f>
        <v/>
      </c>
      <c r="K281" s="45" t="str">
        <f>IF($B281="","",SUMIFS(SOL·LICITUD!$P$5:$P$504,SOL·LICITUD!$H$5:$H$504,$B281,SOL·LICITUD!$U$5:$U$504,"Mitjà"))</f>
        <v/>
      </c>
      <c r="L281" s="46" t="str">
        <f>IF($B281="","",COUNTIFS(SOL·LICITUD!$H$5:$H$504,$B281,SOL·LICITUD!$U$5:$U$504,"Alt"))</f>
        <v/>
      </c>
      <c r="M281" s="47" t="str">
        <f>IF($B281="","",SUMIFS(SOL·LICITUD!$P$5:$P$504,SOL·LICITUD!$H$5:$H$504,$B281,SOL·LICITUD!$U$5:$U$504,"Alt"))</f>
        <v/>
      </c>
    </row>
    <row r="282" spans="2:13" x14ac:dyDescent="0.25">
      <c r="B282" s="38" t="str">
        <f>IF(OR(SOL·LICITUD!$H$268="",COUNTIF(SOL·LICITUD!$H$5:$H$504,SOL·LICITUD!$H$268)&lt;&gt;COUNTIF(SOL·LICITUD!$H$5:'SOL·LICITUD'!$H$268,SOL·LICITUD!$H$268)),"",SOL·LICITUD!$H$268)</f>
        <v/>
      </c>
      <c r="C282" s="38" t="str">
        <f>IF($B282="","",INDEX(SOL·LICITUD!$G$5:$G$504,MATCH($B282,SOL·LICITUD!$H$5:$H$504,0)))</f>
        <v/>
      </c>
      <c r="D282" s="38" t="str">
        <f>IF($B282="","",COUNTIF(SOL·LICITUD!$H$5:$H$504,$B282))</f>
        <v/>
      </c>
      <c r="E282" s="39" t="str">
        <f>IF($B282="","",SUMIF(SOL·LICITUD!$H$5:$H$504,$B282,SOL·LICITUD!$P$5:$P$504))</f>
        <v/>
      </c>
      <c r="F282" s="40" t="str">
        <f>IF($B282="","",COUNTIFS(SOL·LICITUD!$H$5:$H$504,$B282,SOL·LICITUD!$U$5:$U$504,"B1"))</f>
        <v/>
      </c>
      <c r="G282" s="41" t="str">
        <f>IF($B282="","",SUMIFS(SOL·LICITUD!$P$5:$P$504,SOL·LICITUD!$H$5:$H$504,$B282,SOL·LICITUD!$U$5:$U$504,"B1"))</f>
        <v/>
      </c>
      <c r="H282" s="42" t="str">
        <f>IF($B282="","",COUNTIFS(SOL·LICITUD!$H$5:$H$504,$B282,SOL·LICITUD!$U$5:$U$504,"B2"))</f>
        <v/>
      </c>
      <c r="I282" s="43" t="str">
        <f>IF($B282="","",SUMIFS(SOL·LICITUD!$P$5:$P$504,SOL·LICITUD!$H$5:$H$504,$B282,SOL·LICITUD!$U$5:$U$504,"B2"))</f>
        <v/>
      </c>
      <c r="J282" s="44" t="str">
        <f>IF($B282="","",COUNTIFS(SOL·LICITUD!$H$5:$H$504,$B282,SOL·LICITUD!$U$5:$U$504,"Mitjà"))</f>
        <v/>
      </c>
      <c r="K282" s="45" t="str">
        <f>IF($B282="","",SUMIFS(SOL·LICITUD!$P$5:$P$504,SOL·LICITUD!$H$5:$H$504,$B282,SOL·LICITUD!$U$5:$U$504,"Mitjà"))</f>
        <v/>
      </c>
      <c r="L282" s="46" t="str">
        <f>IF($B282="","",COUNTIFS(SOL·LICITUD!$H$5:$H$504,$B282,SOL·LICITUD!$U$5:$U$504,"Alt"))</f>
        <v/>
      </c>
      <c r="M282" s="47" t="str">
        <f>IF($B282="","",SUMIFS(SOL·LICITUD!$P$5:$P$504,SOL·LICITUD!$H$5:$H$504,$B282,SOL·LICITUD!$U$5:$U$504,"Alt"))</f>
        <v/>
      </c>
    </row>
    <row r="283" spans="2:13" x14ac:dyDescent="0.25">
      <c r="B283" s="38" t="str">
        <f>IF(OR(SOL·LICITUD!$H$269="",COUNTIF(SOL·LICITUD!$H$5:$H$504,SOL·LICITUD!$H$269)&lt;&gt;COUNTIF(SOL·LICITUD!$H$5:'SOL·LICITUD'!$H$269,SOL·LICITUD!$H$269)),"",SOL·LICITUD!$H$269)</f>
        <v/>
      </c>
      <c r="C283" s="38" t="str">
        <f>IF($B283="","",INDEX(SOL·LICITUD!$G$5:$G$504,MATCH($B283,SOL·LICITUD!$H$5:$H$504,0)))</f>
        <v/>
      </c>
      <c r="D283" s="38" t="str">
        <f>IF($B283="","",COUNTIF(SOL·LICITUD!$H$5:$H$504,$B283))</f>
        <v/>
      </c>
      <c r="E283" s="39" t="str">
        <f>IF($B283="","",SUMIF(SOL·LICITUD!$H$5:$H$504,$B283,SOL·LICITUD!$P$5:$P$504))</f>
        <v/>
      </c>
      <c r="F283" s="40" t="str">
        <f>IF($B283="","",COUNTIFS(SOL·LICITUD!$H$5:$H$504,$B283,SOL·LICITUD!$U$5:$U$504,"B1"))</f>
        <v/>
      </c>
      <c r="G283" s="41" t="str">
        <f>IF($B283="","",SUMIFS(SOL·LICITUD!$P$5:$P$504,SOL·LICITUD!$H$5:$H$504,$B283,SOL·LICITUD!$U$5:$U$504,"B1"))</f>
        <v/>
      </c>
      <c r="H283" s="42" t="str">
        <f>IF($B283="","",COUNTIFS(SOL·LICITUD!$H$5:$H$504,$B283,SOL·LICITUD!$U$5:$U$504,"B2"))</f>
        <v/>
      </c>
      <c r="I283" s="43" t="str">
        <f>IF($B283="","",SUMIFS(SOL·LICITUD!$P$5:$P$504,SOL·LICITUD!$H$5:$H$504,$B283,SOL·LICITUD!$U$5:$U$504,"B2"))</f>
        <v/>
      </c>
      <c r="J283" s="44" t="str">
        <f>IF($B283="","",COUNTIFS(SOL·LICITUD!$H$5:$H$504,$B283,SOL·LICITUD!$U$5:$U$504,"Mitjà"))</f>
        <v/>
      </c>
      <c r="K283" s="45" t="str">
        <f>IF($B283="","",SUMIFS(SOL·LICITUD!$P$5:$P$504,SOL·LICITUD!$H$5:$H$504,$B283,SOL·LICITUD!$U$5:$U$504,"Mitjà"))</f>
        <v/>
      </c>
      <c r="L283" s="46" t="str">
        <f>IF($B283="","",COUNTIFS(SOL·LICITUD!$H$5:$H$504,$B283,SOL·LICITUD!$U$5:$U$504,"Alt"))</f>
        <v/>
      </c>
      <c r="M283" s="47" t="str">
        <f>IF($B283="","",SUMIFS(SOL·LICITUD!$P$5:$P$504,SOL·LICITUD!$H$5:$H$504,$B283,SOL·LICITUD!$U$5:$U$504,"Alt"))</f>
        <v/>
      </c>
    </row>
    <row r="284" spans="2:13" x14ac:dyDescent="0.25">
      <c r="B284" s="38" t="str">
        <f>IF(OR(SOL·LICITUD!$H$270="",COUNTIF(SOL·LICITUD!$H$5:$H$504,SOL·LICITUD!$H$270)&lt;&gt;COUNTIF(SOL·LICITUD!$H$5:'SOL·LICITUD'!$H$270,SOL·LICITUD!$H$270)),"",SOL·LICITUD!$H$270)</f>
        <v/>
      </c>
      <c r="C284" s="38" t="str">
        <f>IF($B284="","",INDEX(SOL·LICITUD!$G$5:$G$504,MATCH($B284,SOL·LICITUD!$H$5:$H$504,0)))</f>
        <v/>
      </c>
      <c r="D284" s="38" t="str">
        <f>IF($B284="","",COUNTIF(SOL·LICITUD!$H$5:$H$504,$B284))</f>
        <v/>
      </c>
      <c r="E284" s="39" t="str">
        <f>IF($B284="","",SUMIF(SOL·LICITUD!$H$5:$H$504,$B284,SOL·LICITUD!$P$5:$P$504))</f>
        <v/>
      </c>
      <c r="F284" s="40" t="str">
        <f>IF($B284="","",COUNTIFS(SOL·LICITUD!$H$5:$H$504,$B284,SOL·LICITUD!$U$5:$U$504,"B1"))</f>
        <v/>
      </c>
      <c r="G284" s="41" t="str">
        <f>IF($B284="","",SUMIFS(SOL·LICITUD!$P$5:$P$504,SOL·LICITUD!$H$5:$H$504,$B284,SOL·LICITUD!$U$5:$U$504,"B1"))</f>
        <v/>
      </c>
      <c r="H284" s="42" t="str">
        <f>IF($B284="","",COUNTIFS(SOL·LICITUD!$H$5:$H$504,$B284,SOL·LICITUD!$U$5:$U$504,"B2"))</f>
        <v/>
      </c>
      <c r="I284" s="43" t="str">
        <f>IF($B284="","",SUMIFS(SOL·LICITUD!$P$5:$P$504,SOL·LICITUD!$H$5:$H$504,$B284,SOL·LICITUD!$U$5:$U$504,"B2"))</f>
        <v/>
      </c>
      <c r="J284" s="44" t="str">
        <f>IF($B284="","",COUNTIFS(SOL·LICITUD!$H$5:$H$504,$B284,SOL·LICITUD!$U$5:$U$504,"Mitjà"))</f>
        <v/>
      </c>
      <c r="K284" s="45" t="str">
        <f>IF($B284="","",SUMIFS(SOL·LICITUD!$P$5:$P$504,SOL·LICITUD!$H$5:$H$504,$B284,SOL·LICITUD!$U$5:$U$504,"Mitjà"))</f>
        <v/>
      </c>
      <c r="L284" s="46" t="str">
        <f>IF($B284="","",COUNTIFS(SOL·LICITUD!$H$5:$H$504,$B284,SOL·LICITUD!$U$5:$U$504,"Alt"))</f>
        <v/>
      </c>
      <c r="M284" s="47" t="str">
        <f>IF($B284="","",SUMIFS(SOL·LICITUD!$P$5:$P$504,SOL·LICITUD!$H$5:$H$504,$B284,SOL·LICITUD!$U$5:$U$504,"Alt"))</f>
        <v/>
      </c>
    </row>
    <row r="285" spans="2:13" x14ac:dyDescent="0.25">
      <c r="B285" s="38" t="str">
        <f>IF(OR(SOL·LICITUD!$H$271="",COUNTIF(SOL·LICITUD!$H$5:$H$504,SOL·LICITUD!$H$271)&lt;&gt;COUNTIF(SOL·LICITUD!$H$5:'SOL·LICITUD'!$H$271,SOL·LICITUD!$H$271)),"",SOL·LICITUD!$H$271)</f>
        <v/>
      </c>
      <c r="C285" s="38" t="str">
        <f>IF($B285="","",INDEX(SOL·LICITUD!$G$5:$G$504,MATCH($B285,SOL·LICITUD!$H$5:$H$504,0)))</f>
        <v/>
      </c>
      <c r="D285" s="38" t="str">
        <f>IF($B285="","",COUNTIF(SOL·LICITUD!$H$5:$H$504,$B285))</f>
        <v/>
      </c>
      <c r="E285" s="39" t="str">
        <f>IF($B285="","",SUMIF(SOL·LICITUD!$H$5:$H$504,$B285,SOL·LICITUD!$P$5:$P$504))</f>
        <v/>
      </c>
      <c r="F285" s="40" t="str">
        <f>IF($B285="","",COUNTIFS(SOL·LICITUD!$H$5:$H$504,$B285,SOL·LICITUD!$U$5:$U$504,"B1"))</f>
        <v/>
      </c>
      <c r="G285" s="41" t="str">
        <f>IF($B285="","",SUMIFS(SOL·LICITUD!$P$5:$P$504,SOL·LICITUD!$H$5:$H$504,$B285,SOL·LICITUD!$U$5:$U$504,"B1"))</f>
        <v/>
      </c>
      <c r="H285" s="42" t="str">
        <f>IF($B285="","",COUNTIFS(SOL·LICITUD!$H$5:$H$504,$B285,SOL·LICITUD!$U$5:$U$504,"B2"))</f>
        <v/>
      </c>
      <c r="I285" s="43" t="str">
        <f>IF($B285="","",SUMIFS(SOL·LICITUD!$P$5:$P$504,SOL·LICITUD!$H$5:$H$504,$B285,SOL·LICITUD!$U$5:$U$504,"B2"))</f>
        <v/>
      </c>
      <c r="J285" s="44" t="str">
        <f>IF($B285="","",COUNTIFS(SOL·LICITUD!$H$5:$H$504,$B285,SOL·LICITUD!$U$5:$U$504,"Mitjà"))</f>
        <v/>
      </c>
      <c r="K285" s="45" t="str">
        <f>IF($B285="","",SUMIFS(SOL·LICITUD!$P$5:$P$504,SOL·LICITUD!$H$5:$H$504,$B285,SOL·LICITUD!$U$5:$U$504,"Mitjà"))</f>
        <v/>
      </c>
      <c r="L285" s="46" t="str">
        <f>IF($B285="","",COUNTIFS(SOL·LICITUD!$H$5:$H$504,$B285,SOL·LICITUD!$U$5:$U$504,"Alt"))</f>
        <v/>
      </c>
      <c r="M285" s="47" t="str">
        <f>IF($B285="","",SUMIFS(SOL·LICITUD!$P$5:$P$504,SOL·LICITUD!$H$5:$H$504,$B285,SOL·LICITUD!$U$5:$U$504,"Alt"))</f>
        <v/>
      </c>
    </row>
    <row r="286" spans="2:13" x14ac:dyDescent="0.25">
      <c r="B286" s="38" t="str">
        <f>IF(OR(SOL·LICITUD!$H$272="",COUNTIF(SOL·LICITUD!$H$5:$H$504,SOL·LICITUD!$H$272)&lt;&gt;COUNTIF(SOL·LICITUD!$H$5:'SOL·LICITUD'!$H$272,SOL·LICITUD!$H$272)),"",SOL·LICITUD!$H$272)</f>
        <v/>
      </c>
      <c r="C286" s="38" t="str">
        <f>IF($B286="","",INDEX(SOL·LICITUD!$G$5:$G$504,MATCH($B286,SOL·LICITUD!$H$5:$H$504,0)))</f>
        <v/>
      </c>
      <c r="D286" s="38" t="str">
        <f>IF($B286="","",COUNTIF(SOL·LICITUD!$H$5:$H$504,$B286))</f>
        <v/>
      </c>
      <c r="E286" s="39" t="str">
        <f>IF($B286="","",SUMIF(SOL·LICITUD!$H$5:$H$504,$B286,SOL·LICITUD!$P$5:$P$504))</f>
        <v/>
      </c>
      <c r="F286" s="40" t="str">
        <f>IF($B286="","",COUNTIFS(SOL·LICITUD!$H$5:$H$504,$B286,SOL·LICITUD!$U$5:$U$504,"B1"))</f>
        <v/>
      </c>
      <c r="G286" s="41" t="str">
        <f>IF($B286="","",SUMIFS(SOL·LICITUD!$P$5:$P$504,SOL·LICITUD!$H$5:$H$504,$B286,SOL·LICITUD!$U$5:$U$504,"B1"))</f>
        <v/>
      </c>
      <c r="H286" s="42" t="str">
        <f>IF($B286="","",COUNTIFS(SOL·LICITUD!$H$5:$H$504,$B286,SOL·LICITUD!$U$5:$U$504,"B2"))</f>
        <v/>
      </c>
      <c r="I286" s="43" t="str">
        <f>IF($B286="","",SUMIFS(SOL·LICITUD!$P$5:$P$504,SOL·LICITUD!$H$5:$H$504,$B286,SOL·LICITUD!$U$5:$U$504,"B2"))</f>
        <v/>
      </c>
      <c r="J286" s="44" t="str">
        <f>IF($B286="","",COUNTIFS(SOL·LICITUD!$H$5:$H$504,$B286,SOL·LICITUD!$U$5:$U$504,"Mitjà"))</f>
        <v/>
      </c>
      <c r="K286" s="45" t="str">
        <f>IF($B286="","",SUMIFS(SOL·LICITUD!$P$5:$P$504,SOL·LICITUD!$H$5:$H$504,$B286,SOL·LICITUD!$U$5:$U$504,"Mitjà"))</f>
        <v/>
      </c>
      <c r="L286" s="46" t="str">
        <f>IF($B286="","",COUNTIFS(SOL·LICITUD!$H$5:$H$504,$B286,SOL·LICITUD!$U$5:$U$504,"Alt"))</f>
        <v/>
      </c>
      <c r="M286" s="47" t="str">
        <f>IF($B286="","",SUMIFS(SOL·LICITUD!$P$5:$P$504,SOL·LICITUD!$H$5:$H$504,$B286,SOL·LICITUD!$U$5:$U$504,"Alt"))</f>
        <v/>
      </c>
    </row>
    <row r="287" spans="2:13" x14ac:dyDescent="0.25">
      <c r="B287" s="38" t="str">
        <f>IF(OR(SOL·LICITUD!$H$273="",COUNTIF(SOL·LICITUD!$H$5:$H$504,SOL·LICITUD!$H$273)&lt;&gt;COUNTIF(SOL·LICITUD!$H$5:'SOL·LICITUD'!$H$273,SOL·LICITUD!$H$273)),"",SOL·LICITUD!$H$273)</f>
        <v/>
      </c>
      <c r="C287" s="38" t="str">
        <f>IF($B287="","",INDEX(SOL·LICITUD!$G$5:$G$504,MATCH($B287,SOL·LICITUD!$H$5:$H$504,0)))</f>
        <v/>
      </c>
      <c r="D287" s="38" t="str">
        <f>IF($B287="","",COUNTIF(SOL·LICITUD!$H$5:$H$504,$B287))</f>
        <v/>
      </c>
      <c r="E287" s="39" t="str">
        <f>IF($B287="","",SUMIF(SOL·LICITUD!$H$5:$H$504,$B287,SOL·LICITUD!$P$5:$P$504))</f>
        <v/>
      </c>
      <c r="F287" s="40" t="str">
        <f>IF($B287="","",COUNTIFS(SOL·LICITUD!$H$5:$H$504,$B287,SOL·LICITUD!$U$5:$U$504,"B1"))</f>
        <v/>
      </c>
      <c r="G287" s="41" t="str">
        <f>IF($B287="","",SUMIFS(SOL·LICITUD!$P$5:$P$504,SOL·LICITUD!$H$5:$H$504,$B287,SOL·LICITUD!$U$5:$U$504,"B1"))</f>
        <v/>
      </c>
      <c r="H287" s="42" t="str">
        <f>IF($B287="","",COUNTIFS(SOL·LICITUD!$H$5:$H$504,$B287,SOL·LICITUD!$U$5:$U$504,"B2"))</f>
        <v/>
      </c>
      <c r="I287" s="43" t="str">
        <f>IF($B287="","",SUMIFS(SOL·LICITUD!$P$5:$P$504,SOL·LICITUD!$H$5:$H$504,$B287,SOL·LICITUD!$U$5:$U$504,"B2"))</f>
        <v/>
      </c>
      <c r="J287" s="44" t="str">
        <f>IF($B287="","",COUNTIFS(SOL·LICITUD!$H$5:$H$504,$B287,SOL·LICITUD!$U$5:$U$504,"Mitjà"))</f>
        <v/>
      </c>
      <c r="K287" s="45" t="str">
        <f>IF($B287="","",SUMIFS(SOL·LICITUD!$P$5:$P$504,SOL·LICITUD!$H$5:$H$504,$B287,SOL·LICITUD!$U$5:$U$504,"Mitjà"))</f>
        <v/>
      </c>
      <c r="L287" s="46" t="str">
        <f>IF($B287="","",COUNTIFS(SOL·LICITUD!$H$5:$H$504,$B287,SOL·LICITUD!$U$5:$U$504,"Alt"))</f>
        <v/>
      </c>
      <c r="M287" s="47" t="str">
        <f>IF($B287="","",SUMIFS(SOL·LICITUD!$P$5:$P$504,SOL·LICITUD!$H$5:$H$504,$B287,SOL·LICITUD!$U$5:$U$504,"Alt"))</f>
        <v/>
      </c>
    </row>
    <row r="288" spans="2:13" x14ac:dyDescent="0.25">
      <c r="B288" s="38" t="str">
        <f>IF(OR(SOL·LICITUD!$H$274="",COUNTIF(SOL·LICITUD!$H$5:$H$504,SOL·LICITUD!$H$274)&lt;&gt;COUNTIF(SOL·LICITUD!$H$5:'SOL·LICITUD'!$H$274,SOL·LICITUD!$H$274)),"",SOL·LICITUD!$H$274)</f>
        <v/>
      </c>
      <c r="C288" s="38" t="str">
        <f>IF($B288="","",INDEX(SOL·LICITUD!$G$5:$G$504,MATCH($B288,SOL·LICITUD!$H$5:$H$504,0)))</f>
        <v/>
      </c>
      <c r="D288" s="38" t="str">
        <f>IF($B288="","",COUNTIF(SOL·LICITUD!$H$5:$H$504,$B288))</f>
        <v/>
      </c>
      <c r="E288" s="39" t="str">
        <f>IF($B288="","",SUMIF(SOL·LICITUD!$H$5:$H$504,$B288,SOL·LICITUD!$P$5:$P$504))</f>
        <v/>
      </c>
      <c r="F288" s="40" t="str">
        <f>IF($B288="","",COUNTIFS(SOL·LICITUD!$H$5:$H$504,$B288,SOL·LICITUD!$U$5:$U$504,"B1"))</f>
        <v/>
      </c>
      <c r="G288" s="41" t="str">
        <f>IF($B288="","",SUMIFS(SOL·LICITUD!$P$5:$P$504,SOL·LICITUD!$H$5:$H$504,$B288,SOL·LICITUD!$U$5:$U$504,"B1"))</f>
        <v/>
      </c>
      <c r="H288" s="42" t="str">
        <f>IF($B288="","",COUNTIFS(SOL·LICITUD!$H$5:$H$504,$B288,SOL·LICITUD!$U$5:$U$504,"B2"))</f>
        <v/>
      </c>
      <c r="I288" s="43" t="str">
        <f>IF($B288="","",SUMIFS(SOL·LICITUD!$P$5:$P$504,SOL·LICITUD!$H$5:$H$504,$B288,SOL·LICITUD!$U$5:$U$504,"B2"))</f>
        <v/>
      </c>
      <c r="J288" s="44" t="str">
        <f>IF($B288="","",COUNTIFS(SOL·LICITUD!$H$5:$H$504,$B288,SOL·LICITUD!$U$5:$U$504,"Mitjà"))</f>
        <v/>
      </c>
      <c r="K288" s="45" t="str">
        <f>IF($B288="","",SUMIFS(SOL·LICITUD!$P$5:$P$504,SOL·LICITUD!$H$5:$H$504,$B288,SOL·LICITUD!$U$5:$U$504,"Mitjà"))</f>
        <v/>
      </c>
      <c r="L288" s="46" t="str">
        <f>IF($B288="","",COUNTIFS(SOL·LICITUD!$H$5:$H$504,$B288,SOL·LICITUD!$U$5:$U$504,"Alt"))</f>
        <v/>
      </c>
      <c r="M288" s="47" t="str">
        <f>IF($B288="","",SUMIFS(SOL·LICITUD!$P$5:$P$504,SOL·LICITUD!$H$5:$H$504,$B288,SOL·LICITUD!$U$5:$U$504,"Alt"))</f>
        <v/>
      </c>
    </row>
    <row r="289" spans="2:13" x14ac:dyDescent="0.25">
      <c r="B289" s="38" t="str">
        <f>IF(OR(SOL·LICITUD!$H$275="",COUNTIF(SOL·LICITUD!$H$5:$H$504,SOL·LICITUD!$H$275)&lt;&gt;COUNTIF(SOL·LICITUD!$H$5:'SOL·LICITUD'!$H$275,SOL·LICITUD!$H$275)),"",SOL·LICITUD!$H$275)</f>
        <v/>
      </c>
      <c r="C289" s="38" t="str">
        <f>IF($B289="","",INDEX(SOL·LICITUD!$G$5:$G$504,MATCH($B289,SOL·LICITUD!$H$5:$H$504,0)))</f>
        <v/>
      </c>
      <c r="D289" s="38" t="str">
        <f>IF($B289="","",COUNTIF(SOL·LICITUD!$H$5:$H$504,$B289))</f>
        <v/>
      </c>
      <c r="E289" s="39" t="str">
        <f>IF($B289="","",SUMIF(SOL·LICITUD!$H$5:$H$504,$B289,SOL·LICITUD!$P$5:$P$504))</f>
        <v/>
      </c>
      <c r="F289" s="40" t="str">
        <f>IF($B289="","",COUNTIFS(SOL·LICITUD!$H$5:$H$504,$B289,SOL·LICITUD!$U$5:$U$504,"B1"))</f>
        <v/>
      </c>
      <c r="G289" s="41" t="str">
        <f>IF($B289="","",SUMIFS(SOL·LICITUD!$P$5:$P$504,SOL·LICITUD!$H$5:$H$504,$B289,SOL·LICITUD!$U$5:$U$504,"B1"))</f>
        <v/>
      </c>
      <c r="H289" s="42" t="str">
        <f>IF($B289="","",COUNTIFS(SOL·LICITUD!$H$5:$H$504,$B289,SOL·LICITUD!$U$5:$U$504,"B2"))</f>
        <v/>
      </c>
      <c r="I289" s="43" t="str">
        <f>IF($B289="","",SUMIFS(SOL·LICITUD!$P$5:$P$504,SOL·LICITUD!$H$5:$H$504,$B289,SOL·LICITUD!$U$5:$U$504,"B2"))</f>
        <v/>
      </c>
      <c r="J289" s="44" t="str">
        <f>IF($B289="","",COUNTIFS(SOL·LICITUD!$H$5:$H$504,$B289,SOL·LICITUD!$U$5:$U$504,"Mitjà"))</f>
        <v/>
      </c>
      <c r="K289" s="45" t="str">
        <f>IF($B289="","",SUMIFS(SOL·LICITUD!$P$5:$P$504,SOL·LICITUD!$H$5:$H$504,$B289,SOL·LICITUD!$U$5:$U$504,"Mitjà"))</f>
        <v/>
      </c>
      <c r="L289" s="46" t="str">
        <f>IF($B289="","",COUNTIFS(SOL·LICITUD!$H$5:$H$504,$B289,SOL·LICITUD!$U$5:$U$504,"Alt"))</f>
        <v/>
      </c>
      <c r="M289" s="47" t="str">
        <f>IF($B289="","",SUMIFS(SOL·LICITUD!$P$5:$P$504,SOL·LICITUD!$H$5:$H$504,$B289,SOL·LICITUD!$U$5:$U$504,"Alt"))</f>
        <v/>
      </c>
    </row>
    <row r="290" spans="2:13" x14ac:dyDescent="0.25">
      <c r="B290" s="38" t="str">
        <f>IF(OR(SOL·LICITUD!$H$276="",COUNTIF(SOL·LICITUD!$H$5:$H$504,SOL·LICITUD!$H$276)&lt;&gt;COUNTIF(SOL·LICITUD!$H$5:'SOL·LICITUD'!$H$276,SOL·LICITUD!$H$276)),"",SOL·LICITUD!$H$276)</f>
        <v/>
      </c>
      <c r="C290" s="38" t="str">
        <f>IF($B290="","",INDEX(SOL·LICITUD!$G$5:$G$504,MATCH($B290,SOL·LICITUD!$H$5:$H$504,0)))</f>
        <v/>
      </c>
      <c r="D290" s="38" t="str">
        <f>IF($B290="","",COUNTIF(SOL·LICITUD!$H$5:$H$504,$B290))</f>
        <v/>
      </c>
      <c r="E290" s="39" t="str">
        <f>IF($B290="","",SUMIF(SOL·LICITUD!$H$5:$H$504,$B290,SOL·LICITUD!$P$5:$P$504))</f>
        <v/>
      </c>
      <c r="F290" s="40" t="str">
        <f>IF($B290="","",COUNTIFS(SOL·LICITUD!$H$5:$H$504,$B290,SOL·LICITUD!$U$5:$U$504,"B1"))</f>
        <v/>
      </c>
      <c r="G290" s="41" t="str">
        <f>IF($B290="","",SUMIFS(SOL·LICITUD!$P$5:$P$504,SOL·LICITUD!$H$5:$H$504,$B290,SOL·LICITUD!$U$5:$U$504,"B1"))</f>
        <v/>
      </c>
      <c r="H290" s="42" t="str">
        <f>IF($B290="","",COUNTIFS(SOL·LICITUD!$H$5:$H$504,$B290,SOL·LICITUD!$U$5:$U$504,"B2"))</f>
        <v/>
      </c>
      <c r="I290" s="43" t="str">
        <f>IF($B290="","",SUMIFS(SOL·LICITUD!$P$5:$P$504,SOL·LICITUD!$H$5:$H$504,$B290,SOL·LICITUD!$U$5:$U$504,"B2"))</f>
        <v/>
      </c>
      <c r="J290" s="44" t="str">
        <f>IF($B290="","",COUNTIFS(SOL·LICITUD!$H$5:$H$504,$B290,SOL·LICITUD!$U$5:$U$504,"Mitjà"))</f>
        <v/>
      </c>
      <c r="K290" s="45" t="str">
        <f>IF($B290="","",SUMIFS(SOL·LICITUD!$P$5:$P$504,SOL·LICITUD!$H$5:$H$504,$B290,SOL·LICITUD!$U$5:$U$504,"Mitjà"))</f>
        <v/>
      </c>
      <c r="L290" s="46" t="str">
        <f>IF($B290="","",COUNTIFS(SOL·LICITUD!$H$5:$H$504,$B290,SOL·LICITUD!$U$5:$U$504,"Alt"))</f>
        <v/>
      </c>
      <c r="M290" s="47" t="str">
        <f>IF($B290="","",SUMIFS(SOL·LICITUD!$P$5:$P$504,SOL·LICITUD!$H$5:$H$504,$B290,SOL·LICITUD!$U$5:$U$504,"Alt"))</f>
        <v/>
      </c>
    </row>
    <row r="291" spans="2:13" x14ac:dyDescent="0.25">
      <c r="B291" s="38" t="str">
        <f>IF(OR(SOL·LICITUD!$H$277="",COUNTIF(SOL·LICITUD!$H$5:$H$504,SOL·LICITUD!$H$277)&lt;&gt;COUNTIF(SOL·LICITUD!$H$5:'SOL·LICITUD'!$H$277,SOL·LICITUD!$H$277)),"",SOL·LICITUD!$H$277)</f>
        <v/>
      </c>
      <c r="C291" s="38" t="str">
        <f>IF($B291="","",INDEX(SOL·LICITUD!$G$5:$G$504,MATCH($B291,SOL·LICITUD!$H$5:$H$504,0)))</f>
        <v/>
      </c>
      <c r="D291" s="38" t="str">
        <f>IF($B291="","",COUNTIF(SOL·LICITUD!$H$5:$H$504,$B291))</f>
        <v/>
      </c>
      <c r="E291" s="39" t="str">
        <f>IF($B291="","",SUMIF(SOL·LICITUD!$H$5:$H$504,$B291,SOL·LICITUD!$P$5:$P$504))</f>
        <v/>
      </c>
      <c r="F291" s="40" t="str">
        <f>IF($B291="","",COUNTIFS(SOL·LICITUD!$H$5:$H$504,$B291,SOL·LICITUD!$U$5:$U$504,"B1"))</f>
        <v/>
      </c>
      <c r="G291" s="41" t="str">
        <f>IF($B291="","",SUMIFS(SOL·LICITUD!$P$5:$P$504,SOL·LICITUD!$H$5:$H$504,$B291,SOL·LICITUD!$U$5:$U$504,"B1"))</f>
        <v/>
      </c>
      <c r="H291" s="42" t="str">
        <f>IF($B291="","",COUNTIFS(SOL·LICITUD!$H$5:$H$504,$B291,SOL·LICITUD!$U$5:$U$504,"B2"))</f>
        <v/>
      </c>
      <c r="I291" s="43" t="str">
        <f>IF($B291="","",SUMIFS(SOL·LICITUD!$P$5:$P$504,SOL·LICITUD!$H$5:$H$504,$B291,SOL·LICITUD!$U$5:$U$504,"B2"))</f>
        <v/>
      </c>
      <c r="J291" s="44" t="str">
        <f>IF($B291="","",COUNTIFS(SOL·LICITUD!$H$5:$H$504,$B291,SOL·LICITUD!$U$5:$U$504,"Mitjà"))</f>
        <v/>
      </c>
      <c r="K291" s="45" t="str">
        <f>IF($B291="","",SUMIFS(SOL·LICITUD!$P$5:$P$504,SOL·LICITUD!$H$5:$H$504,$B291,SOL·LICITUD!$U$5:$U$504,"Mitjà"))</f>
        <v/>
      </c>
      <c r="L291" s="46" t="str">
        <f>IF($B291="","",COUNTIFS(SOL·LICITUD!$H$5:$H$504,$B291,SOL·LICITUD!$U$5:$U$504,"Alt"))</f>
        <v/>
      </c>
      <c r="M291" s="47" t="str">
        <f>IF($B291="","",SUMIFS(SOL·LICITUD!$P$5:$P$504,SOL·LICITUD!$H$5:$H$504,$B291,SOL·LICITUD!$U$5:$U$504,"Alt"))</f>
        <v/>
      </c>
    </row>
    <row r="292" spans="2:13" x14ac:dyDescent="0.25">
      <c r="B292" s="38" t="str">
        <f>IF(OR(SOL·LICITUD!$H$278="",COUNTIF(SOL·LICITUD!$H$5:$H$504,SOL·LICITUD!$H$278)&lt;&gt;COUNTIF(SOL·LICITUD!$H$5:'SOL·LICITUD'!$H$278,SOL·LICITUD!$H$278)),"",SOL·LICITUD!$H$278)</f>
        <v/>
      </c>
      <c r="C292" s="38" t="str">
        <f>IF($B292="","",INDEX(SOL·LICITUD!$G$5:$G$504,MATCH($B292,SOL·LICITUD!$H$5:$H$504,0)))</f>
        <v/>
      </c>
      <c r="D292" s="38" t="str">
        <f>IF($B292="","",COUNTIF(SOL·LICITUD!$H$5:$H$504,$B292))</f>
        <v/>
      </c>
      <c r="E292" s="39" t="str">
        <f>IF($B292="","",SUMIF(SOL·LICITUD!$H$5:$H$504,$B292,SOL·LICITUD!$P$5:$P$504))</f>
        <v/>
      </c>
      <c r="F292" s="40" t="str">
        <f>IF($B292="","",COUNTIFS(SOL·LICITUD!$H$5:$H$504,$B292,SOL·LICITUD!$U$5:$U$504,"B1"))</f>
        <v/>
      </c>
      <c r="G292" s="41" t="str">
        <f>IF($B292="","",SUMIFS(SOL·LICITUD!$P$5:$P$504,SOL·LICITUD!$H$5:$H$504,$B292,SOL·LICITUD!$U$5:$U$504,"B1"))</f>
        <v/>
      </c>
      <c r="H292" s="42" t="str">
        <f>IF($B292="","",COUNTIFS(SOL·LICITUD!$H$5:$H$504,$B292,SOL·LICITUD!$U$5:$U$504,"B2"))</f>
        <v/>
      </c>
      <c r="I292" s="43" t="str">
        <f>IF($B292="","",SUMIFS(SOL·LICITUD!$P$5:$P$504,SOL·LICITUD!$H$5:$H$504,$B292,SOL·LICITUD!$U$5:$U$504,"B2"))</f>
        <v/>
      </c>
      <c r="J292" s="44" t="str">
        <f>IF($B292="","",COUNTIFS(SOL·LICITUD!$H$5:$H$504,$B292,SOL·LICITUD!$U$5:$U$504,"Mitjà"))</f>
        <v/>
      </c>
      <c r="K292" s="45" t="str">
        <f>IF($B292="","",SUMIFS(SOL·LICITUD!$P$5:$P$504,SOL·LICITUD!$H$5:$H$504,$B292,SOL·LICITUD!$U$5:$U$504,"Mitjà"))</f>
        <v/>
      </c>
      <c r="L292" s="46" t="str">
        <f>IF($B292="","",COUNTIFS(SOL·LICITUD!$H$5:$H$504,$B292,SOL·LICITUD!$U$5:$U$504,"Alt"))</f>
        <v/>
      </c>
      <c r="M292" s="47" t="str">
        <f>IF($B292="","",SUMIFS(SOL·LICITUD!$P$5:$P$504,SOL·LICITUD!$H$5:$H$504,$B292,SOL·LICITUD!$U$5:$U$504,"Alt"))</f>
        <v/>
      </c>
    </row>
    <row r="293" spans="2:13" x14ac:dyDescent="0.25">
      <c r="B293" s="38" t="str">
        <f>IF(OR(SOL·LICITUD!$H$279="",COUNTIF(SOL·LICITUD!$H$5:$H$504,SOL·LICITUD!$H$279)&lt;&gt;COUNTIF(SOL·LICITUD!$H$5:'SOL·LICITUD'!$H$279,SOL·LICITUD!$H$279)),"",SOL·LICITUD!$H$279)</f>
        <v/>
      </c>
      <c r="C293" s="38" t="str">
        <f>IF($B293="","",INDEX(SOL·LICITUD!$G$5:$G$504,MATCH($B293,SOL·LICITUD!$H$5:$H$504,0)))</f>
        <v/>
      </c>
      <c r="D293" s="38" t="str">
        <f>IF($B293="","",COUNTIF(SOL·LICITUD!$H$5:$H$504,$B293))</f>
        <v/>
      </c>
      <c r="E293" s="39" t="str">
        <f>IF($B293="","",SUMIF(SOL·LICITUD!$H$5:$H$504,$B293,SOL·LICITUD!$P$5:$P$504))</f>
        <v/>
      </c>
      <c r="F293" s="40" t="str">
        <f>IF($B293="","",COUNTIFS(SOL·LICITUD!$H$5:$H$504,$B293,SOL·LICITUD!$U$5:$U$504,"B1"))</f>
        <v/>
      </c>
      <c r="G293" s="41" t="str">
        <f>IF($B293="","",SUMIFS(SOL·LICITUD!$P$5:$P$504,SOL·LICITUD!$H$5:$H$504,$B293,SOL·LICITUD!$U$5:$U$504,"B1"))</f>
        <v/>
      </c>
      <c r="H293" s="42" t="str">
        <f>IF($B293="","",COUNTIFS(SOL·LICITUD!$H$5:$H$504,$B293,SOL·LICITUD!$U$5:$U$504,"B2"))</f>
        <v/>
      </c>
      <c r="I293" s="43" t="str">
        <f>IF($B293="","",SUMIFS(SOL·LICITUD!$P$5:$P$504,SOL·LICITUD!$H$5:$H$504,$B293,SOL·LICITUD!$U$5:$U$504,"B2"))</f>
        <v/>
      </c>
      <c r="J293" s="44" t="str">
        <f>IF($B293="","",COUNTIFS(SOL·LICITUD!$H$5:$H$504,$B293,SOL·LICITUD!$U$5:$U$504,"Mitjà"))</f>
        <v/>
      </c>
      <c r="K293" s="45" t="str">
        <f>IF($B293="","",SUMIFS(SOL·LICITUD!$P$5:$P$504,SOL·LICITUD!$H$5:$H$504,$B293,SOL·LICITUD!$U$5:$U$504,"Mitjà"))</f>
        <v/>
      </c>
      <c r="L293" s="46" t="str">
        <f>IF($B293="","",COUNTIFS(SOL·LICITUD!$H$5:$H$504,$B293,SOL·LICITUD!$U$5:$U$504,"Alt"))</f>
        <v/>
      </c>
      <c r="M293" s="47" t="str">
        <f>IF($B293="","",SUMIFS(SOL·LICITUD!$P$5:$P$504,SOL·LICITUD!$H$5:$H$504,$B293,SOL·LICITUD!$U$5:$U$504,"Alt"))</f>
        <v/>
      </c>
    </row>
    <row r="294" spans="2:13" x14ac:dyDescent="0.25">
      <c r="B294" s="38" t="str">
        <f>IF(OR(SOL·LICITUD!$H$280="",COUNTIF(SOL·LICITUD!$H$5:$H$504,SOL·LICITUD!$H$280)&lt;&gt;COUNTIF(SOL·LICITUD!$H$5:'SOL·LICITUD'!$H$280,SOL·LICITUD!$H$280)),"",SOL·LICITUD!$H$280)</f>
        <v/>
      </c>
      <c r="C294" s="38" t="str">
        <f>IF($B294="","",INDEX(SOL·LICITUD!$G$5:$G$504,MATCH($B294,SOL·LICITUD!$H$5:$H$504,0)))</f>
        <v/>
      </c>
      <c r="D294" s="38" t="str">
        <f>IF($B294="","",COUNTIF(SOL·LICITUD!$H$5:$H$504,$B294))</f>
        <v/>
      </c>
      <c r="E294" s="39" t="str">
        <f>IF($B294="","",SUMIF(SOL·LICITUD!$H$5:$H$504,$B294,SOL·LICITUD!$P$5:$P$504))</f>
        <v/>
      </c>
      <c r="F294" s="40" t="str">
        <f>IF($B294="","",COUNTIFS(SOL·LICITUD!$H$5:$H$504,$B294,SOL·LICITUD!$U$5:$U$504,"B1"))</f>
        <v/>
      </c>
      <c r="G294" s="41" t="str">
        <f>IF($B294="","",SUMIFS(SOL·LICITUD!$P$5:$P$504,SOL·LICITUD!$H$5:$H$504,$B294,SOL·LICITUD!$U$5:$U$504,"B1"))</f>
        <v/>
      </c>
      <c r="H294" s="42" t="str">
        <f>IF($B294="","",COUNTIFS(SOL·LICITUD!$H$5:$H$504,$B294,SOL·LICITUD!$U$5:$U$504,"B2"))</f>
        <v/>
      </c>
      <c r="I294" s="43" t="str">
        <f>IF($B294="","",SUMIFS(SOL·LICITUD!$P$5:$P$504,SOL·LICITUD!$H$5:$H$504,$B294,SOL·LICITUD!$U$5:$U$504,"B2"))</f>
        <v/>
      </c>
      <c r="J294" s="44" t="str">
        <f>IF($B294="","",COUNTIFS(SOL·LICITUD!$H$5:$H$504,$B294,SOL·LICITUD!$U$5:$U$504,"Mitjà"))</f>
        <v/>
      </c>
      <c r="K294" s="45" t="str">
        <f>IF($B294="","",SUMIFS(SOL·LICITUD!$P$5:$P$504,SOL·LICITUD!$H$5:$H$504,$B294,SOL·LICITUD!$U$5:$U$504,"Mitjà"))</f>
        <v/>
      </c>
      <c r="L294" s="46" t="str">
        <f>IF($B294="","",COUNTIFS(SOL·LICITUD!$H$5:$H$504,$B294,SOL·LICITUD!$U$5:$U$504,"Alt"))</f>
        <v/>
      </c>
      <c r="M294" s="47" t="str">
        <f>IF($B294="","",SUMIFS(SOL·LICITUD!$P$5:$P$504,SOL·LICITUD!$H$5:$H$504,$B294,SOL·LICITUD!$U$5:$U$504,"Alt"))</f>
        <v/>
      </c>
    </row>
    <row r="295" spans="2:13" x14ac:dyDescent="0.25">
      <c r="B295" s="38" t="str">
        <f>IF(OR(SOL·LICITUD!$H$281="",COUNTIF(SOL·LICITUD!$H$5:$H$504,SOL·LICITUD!$H$281)&lt;&gt;COUNTIF(SOL·LICITUD!$H$5:'SOL·LICITUD'!$H$281,SOL·LICITUD!$H$281)),"",SOL·LICITUD!$H$281)</f>
        <v/>
      </c>
      <c r="C295" s="38" t="str">
        <f>IF($B295="","",INDEX(SOL·LICITUD!$G$5:$G$504,MATCH($B295,SOL·LICITUD!$H$5:$H$504,0)))</f>
        <v/>
      </c>
      <c r="D295" s="38" t="str">
        <f>IF($B295="","",COUNTIF(SOL·LICITUD!$H$5:$H$504,$B295))</f>
        <v/>
      </c>
      <c r="E295" s="39" t="str">
        <f>IF($B295="","",SUMIF(SOL·LICITUD!$H$5:$H$504,$B295,SOL·LICITUD!$P$5:$P$504))</f>
        <v/>
      </c>
      <c r="F295" s="40" t="str">
        <f>IF($B295="","",COUNTIFS(SOL·LICITUD!$H$5:$H$504,$B295,SOL·LICITUD!$U$5:$U$504,"B1"))</f>
        <v/>
      </c>
      <c r="G295" s="41" t="str">
        <f>IF($B295="","",SUMIFS(SOL·LICITUD!$P$5:$P$504,SOL·LICITUD!$H$5:$H$504,$B295,SOL·LICITUD!$U$5:$U$504,"B1"))</f>
        <v/>
      </c>
      <c r="H295" s="42" t="str">
        <f>IF($B295="","",COUNTIFS(SOL·LICITUD!$H$5:$H$504,$B295,SOL·LICITUD!$U$5:$U$504,"B2"))</f>
        <v/>
      </c>
      <c r="I295" s="43" t="str">
        <f>IF($B295="","",SUMIFS(SOL·LICITUD!$P$5:$P$504,SOL·LICITUD!$H$5:$H$504,$B295,SOL·LICITUD!$U$5:$U$504,"B2"))</f>
        <v/>
      </c>
      <c r="J295" s="44" t="str">
        <f>IF($B295="","",COUNTIFS(SOL·LICITUD!$H$5:$H$504,$B295,SOL·LICITUD!$U$5:$U$504,"Mitjà"))</f>
        <v/>
      </c>
      <c r="K295" s="45" t="str">
        <f>IF($B295="","",SUMIFS(SOL·LICITUD!$P$5:$P$504,SOL·LICITUD!$H$5:$H$504,$B295,SOL·LICITUD!$U$5:$U$504,"Mitjà"))</f>
        <v/>
      </c>
      <c r="L295" s="46" t="str">
        <f>IF($B295="","",COUNTIFS(SOL·LICITUD!$H$5:$H$504,$B295,SOL·LICITUD!$U$5:$U$504,"Alt"))</f>
        <v/>
      </c>
      <c r="M295" s="47" t="str">
        <f>IF($B295="","",SUMIFS(SOL·LICITUD!$P$5:$P$504,SOL·LICITUD!$H$5:$H$504,$B295,SOL·LICITUD!$U$5:$U$504,"Alt"))</f>
        <v/>
      </c>
    </row>
    <row r="296" spans="2:13" x14ac:dyDescent="0.25">
      <c r="B296" s="38" t="str">
        <f>IF(OR(SOL·LICITUD!$H$282="",COUNTIF(SOL·LICITUD!$H$5:$H$504,SOL·LICITUD!$H$282)&lt;&gt;COUNTIF(SOL·LICITUD!$H$5:'SOL·LICITUD'!$H$282,SOL·LICITUD!$H$282)),"",SOL·LICITUD!$H$282)</f>
        <v/>
      </c>
      <c r="C296" s="38" t="str">
        <f>IF($B296="","",INDEX(SOL·LICITUD!$G$5:$G$504,MATCH($B296,SOL·LICITUD!$H$5:$H$504,0)))</f>
        <v/>
      </c>
      <c r="D296" s="38" t="str">
        <f>IF($B296="","",COUNTIF(SOL·LICITUD!$H$5:$H$504,$B296))</f>
        <v/>
      </c>
      <c r="E296" s="39" t="str">
        <f>IF($B296="","",SUMIF(SOL·LICITUD!$H$5:$H$504,$B296,SOL·LICITUD!$P$5:$P$504))</f>
        <v/>
      </c>
      <c r="F296" s="40" t="str">
        <f>IF($B296="","",COUNTIFS(SOL·LICITUD!$H$5:$H$504,$B296,SOL·LICITUD!$U$5:$U$504,"B1"))</f>
        <v/>
      </c>
      <c r="G296" s="41" t="str">
        <f>IF($B296="","",SUMIFS(SOL·LICITUD!$P$5:$P$504,SOL·LICITUD!$H$5:$H$504,$B296,SOL·LICITUD!$U$5:$U$504,"B1"))</f>
        <v/>
      </c>
      <c r="H296" s="42" t="str">
        <f>IF($B296="","",COUNTIFS(SOL·LICITUD!$H$5:$H$504,$B296,SOL·LICITUD!$U$5:$U$504,"B2"))</f>
        <v/>
      </c>
      <c r="I296" s="43" t="str">
        <f>IF($B296="","",SUMIFS(SOL·LICITUD!$P$5:$P$504,SOL·LICITUD!$H$5:$H$504,$B296,SOL·LICITUD!$U$5:$U$504,"B2"))</f>
        <v/>
      </c>
      <c r="J296" s="44" t="str">
        <f>IF($B296="","",COUNTIFS(SOL·LICITUD!$H$5:$H$504,$B296,SOL·LICITUD!$U$5:$U$504,"Mitjà"))</f>
        <v/>
      </c>
      <c r="K296" s="45" t="str">
        <f>IF($B296="","",SUMIFS(SOL·LICITUD!$P$5:$P$504,SOL·LICITUD!$H$5:$H$504,$B296,SOL·LICITUD!$U$5:$U$504,"Mitjà"))</f>
        <v/>
      </c>
      <c r="L296" s="46" t="str">
        <f>IF($B296="","",COUNTIFS(SOL·LICITUD!$H$5:$H$504,$B296,SOL·LICITUD!$U$5:$U$504,"Alt"))</f>
        <v/>
      </c>
      <c r="M296" s="47" t="str">
        <f>IF($B296="","",SUMIFS(SOL·LICITUD!$P$5:$P$504,SOL·LICITUD!$H$5:$H$504,$B296,SOL·LICITUD!$U$5:$U$504,"Alt"))</f>
        <v/>
      </c>
    </row>
    <row r="297" spans="2:13" x14ac:dyDescent="0.25">
      <c r="B297" s="38" t="str">
        <f>IF(OR(SOL·LICITUD!$H$283="",COUNTIF(SOL·LICITUD!$H$5:$H$504,SOL·LICITUD!$H$283)&lt;&gt;COUNTIF(SOL·LICITUD!$H$5:'SOL·LICITUD'!$H$283,SOL·LICITUD!$H$283)),"",SOL·LICITUD!$H$283)</f>
        <v/>
      </c>
      <c r="C297" s="38" t="str">
        <f>IF($B297="","",INDEX(SOL·LICITUD!$G$5:$G$504,MATCH($B297,SOL·LICITUD!$H$5:$H$504,0)))</f>
        <v/>
      </c>
      <c r="D297" s="38" t="str">
        <f>IF($B297="","",COUNTIF(SOL·LICITUD!$H$5:$H$504,$B297))</f>
        <v/>
      </c>
      <c r="E297" s="39" t="str">
        <f>IF($B297="","",SUMIF(SOL·LICITUD!$H$5:$H$504,$B297,SOL·LICITUD!$P$5:$P$504))</f>
        <v/>
      </c>
      <c r="F297" s="40" t="str">
        <f>IF($B297="","",COUNTIFS(SOL·LICITUD!$H$5:$H$504,$B297,SOL·LICITUD!$U$5:$U$504,"B1"))</f>
        <v/>
      </c>
      <c r="G297" s="41" t="str">
        <f>IF($B297="","",SUMIFS(SOL·LICITUD!$P$5:$P$504,SOL·LICITUD!$H$5:$H$504,$B297,SOL·LICITUD!$U$5:$U$504,"B1"))</f>
        <v/>
      </c>
      <c r="H297" s="42" t="str">
        <f>IF($B297="","",COUNTIFS(SOL·LICITUD!$H$5:$H$504,$B297,SOL·LICITUD!$U$5:$U$504,"B2"))</f>
        <v/>
      </c>
      <c r="I297" s="43" t="str">
        <f>IF($B297="","",SUMIFS(SOL·LICITUD!$P$5:$P$504,SOL·LICITUD!$H$5:$H$504,$B297,SOL·LICITUD!$U$5:$U$504,"B2"))</f>
        <v/>
      </c>
      <c r="J297" s="44" t="str">
        <f>IF($B297="","",COUNTIFS(SOL·LICITUD!$H$5:$H$504,$B297,SOL·LICITUD!$U$5:$U$504,"Mitjà"))</f>
        <v/>
      </c>
      <c r="K297" s="45" t="str">
        <f>IF($B297="","",SUMIFS(SOL·LICITUD!$P$5:$P$504,SOL·LICITUD!$H$5:$H$504,$B297,SOL·LICITUD!$U$5:$U$504,"Mitjà"))</f>
        <v/>
      </c>
      <c r="L297" s="46" t="str">
        <f>IF($B297="","",COUNTIFS(SOL·LICITUD!$H$5:$H$504,$B297,SOL·LICITUD!$U$5:$U$504,"Alt"))</f>
        <v/>
      </c>
      <c r="M297" s="47" t="str">
        <f>IF($B297="","",SUMIFS(SOL·LICITUD!$P$5:$P$504,SOL·LICITUD!$H$5:$H$504,$B297,SOL·LICITUD!$U$5:$U$504,"Alt"))</f>
        <v/>
      </c>
    </row>
    <row r="298" spans="2:13" x14ac:dyDescent="0.25">
      <c r="B298" s="38" t="str">
        <f>IF(OR(SOL·LICITUD!$H$284="",COUNTIF(SOL·LICITUD!$H$5:$H$504,SOL·LICITUD!$H$284)&lt;&gt;COUNTIF(SOL·LICITUD!$H$5:'SOL·LICITUD'!$H$284,SOL·LICITUD!$H$284)),"",SOL·LICITUD!$H$284)</f>
        <v/>
      </c>
      <c r="C298" s="38" t="str">
        <f>IF($B298="","",INDEX(SOL·LICITUD!$G$5:$G$504,MATCH($B298,SOL·LICITUD!$H$5:$H$504,0)))</f>
        <v/>
      </c>
      <c r="D298" s="38" t="str">
        <f>IF($B298="","",COUNTIF(SOL·LICITUD!$H$5:$H$504,$B298))</f>
        <v/>
      </c>
      <c r="E298" s="39" t="str">
        <f>IF($B298="","",SUMIF(SOL·LICITUD!$H$5:$H$504,$B298,SOL·LICITUD!$P$5:$P$504))</f>
        <v/>
      </c>
      <c r="F298" s="40" t="str">
        <f>IF($B298="","",COUNTIFS(SOL·LICITUD!$H$5:$H$504,$B298,SOL·LICITUD!$U$5:$U$504,"B1"))</f>
        <v/>
      </c>
      <c r="G298" s="41" t="str">
        <f>IF($B298="","",SUMIFS(SOL·LICITUD!$P$5:$P$504,SOL·LICITUD!$H$5:$H$504,$B298,SOL·LICITUD!$U$5:$U$504,"B1"))</f>
        <v/>
      </c>
      <c r="H298" s="42" t="str">
        <f>IF($B298="","",COUNTIFS(SOL·LICITUD!$H$5:$H$504,$B298,SOL·LICITUD!$U$5:$U$504,"B2"))</f>
        <v/>
      </c>
      <c r="I298" s="43" t="str">
        <f>IF($B298="","",SUMIFS(SOL·LICITUD!$P$5:$P$504,SOL·LICITUD!$H$5:$H$504,$B298,SOL·LICITUD!$U$5:$U$504,"B2"))</f>
        <v/>
      </c>
      <c r="J298" s="44" t="str">
        <f>IF($B298="","",COUNTIFS(SOL·LICITUD!$H$5:$H$504,$B298,SOL·LICITUD!$U$5:$U$504,"Mitjà"))</f>
        <v/>
      </c>
      <c r="K298" s="45" t="str">
        <f>IF($B298="","",SUMIFS(SOL·LICITUD!$P$5:$P$504,SOL·LICITUD!$H$5:$H$504,$B298,SOL·LICITUD!$U$5:$U$504,"Mitjà"))</f>
        <v/>
      </c>
      <c r="L298" s="46" t="str">
        <f>IF($B298="","",COUNTIFS(SOL·LICITUD!$H$5:$H$504,$B298,SOL·LICITUD!$U$5:$U$504,"Alt"))</f>
        <v/>
      </c>
      <c r="M298" s="47" t="str">
        <f>IF($B298="","",SUMIFS(SOL·LICITUD!$P$5:$P$504,SOL·LICITUD!$H$5:$H$504,$B298,SOL·LICITUD!$U$5:$U$504,"Alt"))</f>
        <v/>
      </c>
    </row>
    <row r="299" spans="2:13" x14ac:dyDescent="0.25">
      <c r="B299" s="38" t="str">
        <f>IF(OR(SOL·LICITUD!$H$285="",COUNTIF(SOL·LICITUD!$H$5:$H$504,SOL·LICITUD!$H$285)&lt;&gt;COUNTIF(SOL·LICITUD!$H$5:'SOL·LICITUD'!$H$285,SOL·LICITUD!$H$285)),"",SOL·LICITUD!$H$285)</f>
        <v/>
      </c>
      <c r="C299" s="38" t="str">
        <f>IF($B299="","",INDEX(SOL·LICITUD!$G$5:$G$504,MATCH($B299,SOL·LICITUD!$H$5:$H$504,0)))</f>
        <v/>
      </c>
      <c r="D299" s="38" t="str">
        <f>IF($B299="","",COUNTIF(SOL·LICITUD!$H$5:$H$504,$B299))</f>
        <v/>
      </c>
      <c r="E299" s="39" t="str">
        <f>IF($B299="","",SUMIF(SOL·LICITUD!$H$5:$H$504,$B299,SOL·LICITUD!$P$5:$P$504))</f>
        <v/>
      </c>
      <c r="F299" s="40" t="str">
        <f>IF($B299="","",COUNTIFS(SOL·LICITUD!$H$5:$H$504,$B299,SOL·LICITUD!$U$5:$U$504,"B1"))</f>
        <v/>
      </c>
      <c r="G299" s="41" t="str">
        <f>IF($B299="","",SUMIFS(SOL·LICITUD!$P$5:$P$504,SOL·LICITUD!$H$5:$H$504,$B299,SOL·LICITUD!$U$5:$U$504,"B1"))</f>
        <v/>
      </c>
      <c r="H299" s="42" t="str">
        <f>IF($B299="","",COUNTIFS(SOL·LICITUD!$H$5:$H$504,$B299,SOL·LICITUD!$U$5:$U$504,"B2"))</f>
        <v/>
      </c>
      <c r="I299" s="43" t="str">
        <f>IF($B299="","",SUMIFS(SOL·LICITUD!$P$5:$P$504,SOL·LICITUD!$H$5:$H$504,$B299,SOL·LICITUD!$U$5:$U$504,"B2"))</f>
        <v/>
      </c>
      <c r="J299" s="44" t="str">
        <f>IF($B299="","",COUNTIFS(SOL·LICITUD!$H$5:$H$504,$B299,SOL·LICITUD!$U$5:$U$504,"Mitjà"))</f>
        <v/>
      </c>
      <c r="K299" s="45" t="str">
        <f>IF($B299="","",SUMIFS(SOL·LICITUD!$P$5:$P$504,SOL·LICITUD!$H$5:$H$504,$B299,SOL·LICITUD!$U$5:$U$504,"Mitjà"))</f>
        <v/>
      </c>
      <c r="L299" s="46" t="str">
        <f>IF($B299="","",COUNTIFS(SOL·LICITUD!$H$5:$H$504,$B299,SOL·LICITUD!$U$5:$U$504,"Alt"))</f>
        <v/>
      </c>
      <c r="M299" s="47" t="str">
        <f>IF($B299="","",SUMIFS(SOL·LICITUD!$P$5:$P$504,SOL·LICITUD!$H$5:$H$504,$B299,SOL·LICITUD!$U$5:$U$504,"Alt"))</f>
        <v/>
      </c>
    </row>
    <row r="300" spans="2:13" x14ac:dyDescent="0.25">
      <c r="B300" s="38" t="str">
        <f>IF(OR(SOL·LICITUD!$H$286="",COUNTIF(SOL·LICITUD!$H$5:$H$504,SOL·LICITUD!$H$286)&lt;&gt;COUNTIF(SOL·LICITUD!$H$5:'SOL·LICITUD'!$H$286,SOL·LICITUD!$H$286)),"",SOL·LICITUD!$H$286)</f>
        <v/>
      </c>
      <c r="C300" s="38" t="str">
        <f>IF($B300="","",INDEX(SOL·LICITUD!$G$5:$G$504,MATCH($B300,SOL·LICITUD!$H$5:$H$504,0)))</f>
        <v/>
      </c>
      <c r="D300" s="38" t="str">
        <f>IF($B300="","",COUNTIF(SOL·LICITUD!$H$5:$H$504,$B300))</f>
        <v/>
      </c>
      <c r="E300" s="39" t="str">
        <f>IF($B300="","",SUMIF(SOL·LICITUD!$H$5:$H$504,$B300,SOL·LICITUD!$P$5:$P$504))</f>
        <v/>
      </c>
      <c r="F300" s="40" t="str">
        <f>IF($B300="","",COUNTIFS(SOL·LICITUD!$H$5:$H$504,$B300,SOL·LICITUD!$U$5:$U$504,"B1"))</f>
        <v/>
      </c>
      <c r="G300" s="41" t="str">
        <f>IF($B300="","",SUMIFS(SOL·LICITUD!$P$5:$P$504,SOL·LICITUD!$H$5:$H$504,$B300,SOL·LICITUD!$U$5:$U$504,"B1"))</f>
        <v/>
      </c>
      <c r="H300" s="42" t="str">
        <f>IF($B300="","",COUNTIFS(SOL·LICITUD!$H$5:$H$504,$B300,SOL·LICITUD!$U$5:$U$504,"B2"))</f>
        <v/>
      </c>
      <c r="I300" s="43" t="str">
        <f>IF($B300="","",SUMIFS(SOL·LICITUD!$P$5:$P$504,SOL·LICITUD!$H$5:$H$504,$B300,SOL·LICITUD!$U$5:$U$504,"B2"))</f>
        <v/>
      </c>
      <c r="J300" s="44" t="str">
        <f>IF($B300="","",COUNTIFS(SOL·LICITUD!$H$5:$H$504,$B300,SOL·LICITUD!$U$5:$U$504,"Mitjà"))</f>
        <v/>
      </c>
      <c r="K300" s="45" t="str">
        <f>IF($B300="","",SUMIFS(SOL·LICITUD!$P$5:$P$504,SOL·LICITUD!$H$5:$H$504,$B300,SOL·LICITUD!$U$5:$U$504,"Mitjà"))</f>
        <v/>
      </c>
      <c r="L300" s="46" t="str">
        <f>IF($B300="","",COUNTIFS(SOL·LICITUD!$H$5:$H$504,$B300,SOL·LICITUD!$U$5:$U$504,"Alt"))</f>
        <v/>
      </c>
      <c r="M300" s="47" t="str">
        <f>IF($B300="","",SUMIFS(SOL·LICITUD!$P$5:$P$504,SOL·LICITUD!$H$5:$H$504,$B300,SOL·LICITUD!$U$5:$U$504,"Alt"))</f>
        <v/>
      </c>
    </row>
    <row r="301" spans="2:13" x14ac:dyDescent="0.25">
      <c r="B301" s="38" t="str">
        <f>IF(OR(SOL·LICITUD!$H$287="",COUNTIF(SOL·LICITUD!$H$5:$H$504,SOL·LICITUD!$H$287)&lt;&gt;COUNTIF(SOL·LICITUD!$H$5:'SOL·LICITUD'!$H$287,SOL·LICITUD!$H$287)),"",SOL·LICITUD!$H$287)</f>
        <v/>
      </c>
      <c r="C301" s="38" t="str">
        <f>IF($B301="","",INDEX(SOL·LICITUD!$G$5:$G$504,MATCH($B301,SOL·LICITUD!$H$5:$H$504,0)))</f>
        <v/>
      </c>
      <c r="D301" s="38" t="str">
        <f>IF($B301="","",COUNTIF(SOL·LICITUD!$H$5:$H$504,$B301))</f>
        <v/>
      </c>
      <c r="E301" s="39" t="str">
        <f>IF($B301="","",SUMIF(SOL·LICITUD!$H$5:$H$504,$B301,SOL·LICITUD!$P$5:$P$504))</f>
        <v/>
      </c>
      <c r="F301" s="40" t="str">
        <f>IF($B301="","",COUNTIFS(SOL·LICITUD!$H$5:$H$504,$B301,SOL·LICITUD!$U$5:$U$504,"B1"))</f>
        <v/>
      </c>
      <c r="G301" s="41" t="str">
        <f>IF($B301="","",SUMIFS(SOL·LICITUD!$P$5:$P$504,SOL·LICITUD!$H$5:$H$504,$B301,SOL·LICITUD!$U$5:$U$504,"B1"))</f>
        <v/>
      </c>
      <c r="H301" s="42" t="str">
        <f>IF($B301="","",COUNTIFS(SOL·LICITUD!$H$5:$H$504,$B301,SOL·LICITUD!$U$5:$U$504,"B2"))</f>
        <v/>
      </c>
      <c r="I301" s="43" t="str">
        <f>IF($B301="","",SUMIFS(SOL·LICITUD!$P$5:$P$504,SOL·LICITUD!$H$5:$H$504,$B301,SOL·LICITUD!$U$5:$U$504,"B2"))</f>
        <v/>
      </c>
      <c r="J301" s="44" t="str">
        <f>IF($B301="","",COUNTIFS(SOL·LICITUD!$H$5:$H$504,$B301,SOL·LICITUD!$U$5:$U$504,"Mitjà"))</f>
        <v/>
      </c>
      <c r="K301" s="45" t="str">
        <f>IF($B301="","",SUMIFS(SOL·LICITUD!$P$5:$P$504,SOL·LICITUD!$H$5:$H$504,$B301,SOL·LICITUD!$U$5:$U$504,"Mitjà"))</f>
        <v/>
      </c>
      <c r="L301" s="46" t="str">
        <f>IF($B301="","",COUNTIFS(SOL·LICITUD!$H$5:$H$504,$B301,SOL·LICITUD!$U$5:$U$504,"Alt"))</f>
        <v/>
      </c>
      <c r="M301" s="47" t="str">
        <f>IF($B301="","",SUMIFS(SOL·LICITUD!$P$5:$P$504,SOL·LICITUD!$H$5:$H$504,$B301,SOL·LICITUD!$U$5:$U$504,"Alt"))</f>
        <v/>
      </c>
    </row>
    <row r="302" spans="2:13" x14ac:dyDescent="0.25">
      <c r="B302" s="38" t="str">
        <f>IF(OR(SOL·LICITUD!$H$288="",COUNTIF(SOL·LICITUD!$H$5:$H$504,SOL·LICITUD!$H$288)&lt;&gt;COUNTIF(SOL·LICITUD!$H$5:'SOL·LICITUD'!$H$288,SOL·LICITUD!$H$288)),"",SOL·LICITUD!$H$288)</f>
        <v/>
      </c>
      <c r="C302" s="38" t="str">
        <f>IF($B302="","",INDEX(SOL·LICITUD!$G$5:$G$504,MATCH($B302,SOL·LICITUD!$H$5:$H$504,0)))</f>
        <v/>
      </c>
      <c r="D302" s="38" t="str">
        <f>IF($B302="","",COUNTIF(SOL·LICITUD!$H$5:$H$504,$B302))</f>
        <v/>
      </c>
      <c r="E302" s="39" t="str">
        <f>IF($B302="","",SUMIF(SOL·LICITUD!$H$5:$H$504,$B302,SOL·LICITUD!$P$5:$P$504))</f>
        <v/>
      </c>
      <c r="F302" s="40" t="str">
        <f>IF($B302="","",COUNTIFS(SOL·LICITUD!$H$5:$H$504,$B302,SOL·LICITUD!$U$5:$U$504,"B1"))</f>
        <v/>
      </c>
      <c r="G302" s="41" t="str">
        <f>IF($B302="","",SUMIFS(SOL·LICITUD!$P$5:$P$504,SOL·LICITUD!$H$5:$H$504,$B302,SOL·LICITUD!$U$5:$U$504,"B1"))</f>
        <v/>
      </c>
      <c r="H302" s="42" t="str">
        <f>IF($B302="","",COUNTIFS(SOL·LICITUD!$H$5:$H$504,$B302,SOL·LICITUD!$U$5:$U$504,"B2"))</f>
        <v/>
      </c>
      <c r="I302" s="43" t="str">
        <f>IF($B302="","",SUMIFS(SOL·LICITUD!$P$5:$P$504,SOL·LICITUD!$H$5:$H$504,$B302,SOL·LICITUD!$U$5:$U$504,"B2"))</f>
        <v/>
      </c>
      <c r="J302" s="44" t="str">
        <f>IF($B302="","",COUNTIFS(SOL·LICITUD!$H$5:$H$504,$B302,SOL·LICITUD!$U$5:$U$504,"Mitjà"))</f>
        <v/>
      </c>
      <c r="K302" s="45" t="str">
        <f>IF($B302="","",SUMIFS(SOL·LICITUD!$P$5:$P$504,SOL·LICITUD!$H$5:$H$504,$B302,SOL·LICITUD!$U$5:$U$504,"Mitjà"))</f>
        <v/>
      </c>
      <c r="L302" s="46" t="str">
        <f>IF($B302="","",COUNTIFS(SOL·LICITUD!$H$5:$H$504,$B302,SOL·LICITUD!$U$5:$U$504,"Alt"))</f>
        <v/>
      </c>
      <c r="M302" s="47" t="str">
        <f>IF($B302="","",SUMIFS(SOL·LICITUD!$P$5:$P$504,SOL·LICITUD!$H$5:$H$504,$B302,SOL·LICITUD!$U$5:$U$504,"Alt"))</f>
        <v/>
      </c>
    </row>
    <row r="303" spans="2:13" x14ac:dyDescent="0.25">
      <c r="B303" s="38" t="str">
        <f>IF(OR(SOL·LICITUD!$H$289="",COUNTIF(SOL·LICITUD!$H$5:$H$504,SOL·LICITUD!$H$289)&lt;&gt;COUNTIF(SOL·LICITUD!$H$5:'SOL·LICITUD'!$H$289,SOL·LICITUD!$H$289)),"",SOL·LICITUD!$H$289)</f>
        <v/>
      </c>
      <c r="C303" s="38" t="str">
        <f>IF($B303="","",INDEX(SOL·LICITUD!$G$5:$G$504,MATCH($B303,SOL·LICITUD!$H$5:$H$504,0)))</f>
        <v/>
      </c>
      <c r="D303" s="38" t="str">
        <f>IF($B303="","",COUNTIF(SOL·LICITUD!$H$5:$H$504,$B303))</f>
        <v/>
      </c>
      <c r="E303" s="39" t="str">
        <f>IF($B303="","",SUMIF(SOL·LICITUD!$H$5:$H$504,$B303,SOL·LICITUD!$P$5:$P$504))</f>
        <v/>
      </c>
      <c r="F303" s="40" t="str">
        <f>IF($B303="","",COUNTIFS(SOL·LICITUD!$H$5:$H$504,$B303,SOL·LICITUD!$U$5:$U$504,"B1"))</f>
        <v/>
      </c>
      <c r="G303" s="41" t="str">
        <f>IF($B303="","",SUMIFS(SOL·LICITUD!$P$5:$P$504,SOL·LICITUD!$H$5:$H$504,$B303,SOL·LICITUD!$U$5:$U$504,"B1"))</f>
        <v/>
      </c>
      <c r="H303" s="42" t="str">
        <f>IF($B303="","",COUNTIFS(SOL·LICITUD!$H$5:$H$504,$B303,SOL·LICITUD!$U$5:$U$504,"B2"))</f>
        <v/>
      </c>
      <c r="I303" s="43" t="str">
        <f>IF($B303="","",SUMIFS(SOL·LICITUD!$P$5:$P$504,SOL·LICITUD!$H$5:$H$504,$B303,SOL·LICITUD!$U$5:$U$504,"B2"))</f>
        <v/>
      </c>
      <c r="J303" s="44" t="str">
        <f>IF($B303="","",COUNTIFS(SOL·LICITUD!$H$5:$H$504,$B303,SOL·LICITUD!$U$5:$U$504,"Mitjà"))</f>
        <v/>
      </c>
      <c r="K303" s="45" t="str">
        <f>IF($B303="","",SUMIFS(SOL·LICITUD!$P$5:$P$504,SOL·LICITUD!$H$5:$H$504,$B303,SOL·LICITUD!$U$5:$U$504,"Mitjà"))</f>
        <v/>
      </c>
      <c r="L303" s="46" t="str">
        <f>IF($B303="","",COUNTIFS(SOL·LICITUD!$H$5:$H$504,$B303,SOL·LICITUD!$U$5:$U$504,"Alt"))</f>
        <v/>
      </c>
      <c r="M303" s="47" t="str">
        <f>IF($B303="","",SUMIFS(SOL·LICITUD!$P$5:$P$504,SOL·LICITUD!$H$5:$H$504,$B303,SOL·LICITUD!$U$5:$U$504,"Alt"))</f>
        <v/>
      </c>
    </row>
    <row r="304" spans="2:13" x14ac:dyDescent="0.25">
      <c r="B304" s="38" t="str">
        <f>IF(OR(SOL·LICITUD!$H$290="",COUNTIF(SOL·LICITUD!$H$5:$H$504,SOL·LICITUD!$H$290)&lt;&gt;COUNTIF(SOL·LICITUD!$H$5:'SOL·LICITUD'!$H$290,SOL·LICITUD!$H$290)),"",SOL·LICITUD!$H$290)</f>
        <v/>
      </c>
      <c r="C304" s="38" t="str">
        <f>IF($B304="","",INDEX(SOL·LICITUD!$G$5:$G$504,MATCH($B304,SOL·LICITUD!$H$5:$H$504,0)))</f>
        <v/>
      </c>
      <c r="D304" s="38" t="str">
        <f>IF($B304="","",COUNTIF(SOL·LICITUD!$H$5:$H$504,$B304))</f>
        <v/>
      </c>
      <c r="E304" s="39" t="str">
        <f>IF($B304="","",SUMIF(SOL·LICITUD!$H$5:$H$504,$B304,SOL·LICITUD!$P$5:$P$504))</f>
        <v/>
      </c>
      <c r="F304" s="40" t="str">
        <f>IF($B304="","",COUNTIFS(SOL·LICITUD!$H$5:$H$504,$B304,SOL·LICITUD!$U$5:$U$504,"B1"))</f>
        <v/>
      </c>
      <c r="G304" s="41" t="str">
        <f>IF($B304="","",SUMIFS(SOL·LICITUD!$P$5:$P$504,SOL·LICITUD!$H$5:$H$504,$B304,SOL·LICITUD!$U$5:$U$504,"B1"))</f>
        <v/>
      </c>
      <c r="H304" s="42" t="str">
        <f>IF($B304="","",COUNTIFS(SOL·LICITUD!$H$5:$H$504,$B304,SOL·LICITUD!$U$5:$U$504,"B2"))</f>
        <v/>
      </c>
      <c r="I304" s="43" t="str">
        <f>IF($B304="","",SUMIFS(SOL·LICITUD!$P$5:$P$504,SOL·LICITUD!$H$5:$H$504,$B304,SOL·LICITUD!$U$5:$U$504,"B2"))</f>
        <v/>
      </c>
      <c r="J304" s="44" t="str">
        <f>IF($B304="","",COUNTIFS(SOL·LICITUD!$H$5:$H$504,$B304,SOL·LICITUD!$U$5:$U$504,"Mitjà"))</f>
        <v/>
      </c>
      <c r="K304" s="45" t="str">
        <f>IF($B304="","",SUMIFS(SOL·LICITUD!$P$5:$P$504,SOL·LICITUD!$H$5:$H$504,$B304,SOL·LICITUD!$U$5:$U$504,"Mitjà"))</f>
        <v/>
      </c>
      <c r="L304" s="46" t="str">
        <f>IF($B304="","",COUNTIFS(SOL·LICITUD!$H$5:$H$504,$B304,SOL·LICITUD!$U$5:$U$504,"Alt"))</f>
        <v/>
      </c>
      <c r="M304" s="47" t="str">
        <f>IF($B304="","",SUMIFS(SOL·LICITUD!$P$5:$P$504,SOL·LICITUD!$H$5:$H$504,$B304,SOL·LICITUD!$U$5:$U$504,"Alt"))</f>
        <v/>
      </c>
    </row>
    <row r="305" spans="2:13" x14ac:dyDescent="0.25">
      <c r="B305" s="38" t="str">
        <f>IF(OR(SOL·LICITUD!$H$291="",COUNTIF(SOL·LICITUD!$H$5:$H$504,SOL·LICITUD!$H$291)&lt;&gt;COUNTIF(SOL·LICITUD!$H$5:'SOL·LICITUD'!$H$291,SOL·LICITUD!$H$291)),"",SOL·LICITUD!$H$291)</f>
        <v/>
      </c>
      <c r="C305" s="38" t="str">
        <f>IF($B305="","",INDEX(SOL·LICITUD!$G$5:$G$504,MATCH($B305,SOL·LICITUD!$H$5:$H$504,0)))</f>
        <v/>
      </c>
      <c r="D305" s="38" t="str">
        <f>IF($B305="","",COUNTIF(SOL·LICITUD!$H$5:$H$504,$B305))</f>
        <v/>
      </c>
      <c r="E305" s="39" t="str">
        <f>IF($B305="","",SUMIF(SOL·LICITUD!$H$5:$H$504,$B305,SOL·LICITUD!$P$5:$P$504))</f>
        <v/>
      </c>
      <c r="F305" s="40" t="str">
        <f>IF($B305="","",COUNTIFS(SOL·LICITUD!$H$5:$H$504,$B305,SOL·LICITUD!$U$5:$U$504,"B1"))</f>
        <v/>
      </c>
      <c r="G305" s="41" t="str">
        <f>IF($B305="","",SUMIFS(SOL·LICITUD!$P$5:$P$504,SOL·LICITUD!$H$5:$H$504,$B305,SOL·LICITUD!$U$5:$U$504,"B1"))</f>
        <v/>
      </c>
      <c r="H305" s="42" t="str">
        <f>IF($B305="","",COUNTIFS(SOL·LICITUD!$H$5:$H$504,$B305,SOL·LICITUD!$U$5:$U$504,"B2"))</f>
        <v/>
      </c>
      <c r="I305" s="43" t="str">
        <f>IF($B305="","",SUMIFS(SOL·LICITUD!$P$5:$P$504,SOL·LICITUD!$H$5:$H$504,$B305,SOL·LICITUD!$U$5:$U$504,"B2"))</f>
        <v/>
      </c>
      <c r="J305" s="44" t="str">
        <f>IF($B305="","",COUNTIFS(SOL·LICITUD!$H$5:$H$504,$B305,SOL·LICITUD!$U$5:$U$504,"Mitjà"))</f>
        <v/>
      </c>
      <c r="K305" s="45" t="str">
        <f>IF($B305="","",SUMIFS(SOL·LICITUD!$P$5:$P$504,SOL·LICITUD!$H$5:$H$504,$B305,SOL·LICITUD!$U$5:$U$504,"Mitjà"))</f>
        <v/>
      </c>
      <c r="L305" s="46" t="str">
        <f>IF($B305="","",COUNTIFS(SOL·LICITUD!$H$5:$H$504,$B305,SOL·LICITUD!$U$5:$U$504,"Alt"))</f>
        <v/>
      </c>
      <c r="M305" s="47" t="str">
        <f>IF($B305="","",SUMIFS(SOL·LICITUD!$P$5:$P$504,SOL·LICITUD!$H$5:$H$504,$B305,SOL·LICITUD!$U$5:$U$504,"Alt"))</f>
        <v/>
      </c>
    </row>
    <row r="306" spans="2:13" x14ac:dyDescent="0.25">
      <c r="B306" s="38" t="str">
        <f>IF(OR(SOL·LICITUD!$H$292="",COUNTIF(SOL·LICITUD!$H$5:$H$504,SOL·LICITUD!$H$292)&lt;&gt;COUNTIF(SOL·LICITUD!$H$5:'SOL·LICITUD'!$H$292,SOL·LICITUD!$H$292)),"",SOL·LICITUD!$H$292)</f>
        <v/>
      </c>
      <c r="C306" s="38" t="str">
        <f>IF($B306="","",INDEX(SOL·LICITUD!$G$5:$G$504,MATCH($B306,SOL·LICITUD!$H$5:$H$504,0)))</f>
        <v/>
      </c>
      <c r="D306" s="38" t="str">
        <f>IF($B306="","",COUNTIF(SOL·LICITUD!$H$5:$H$504,$B306))</f>
        <v/>
      </c>
      <c r="E306" s="39" t="str">
        <f>IF($B306="","",SUMIF(SOL·LICITUD!$H$5:$H$504,$B306,SOL·LICITUD!$P$5:$P$504))</f>
        <v/>
      </c>
      <c r="F306" s="40" t="str">
        <f>IF($B306="","",COUNTIFS(SOL·LICITUD!$H$5:$H$504,$B306,SOL·LICITUD!$U$5:$U$504,"B1"))</f>
        <v/>
      </c>
      <c r="G306" s="41" t="str">
        <f>IF($B306="","",SUMIFS(SOL·LICITUD!$P$5:$P$504,SOL·LICITUD!$H$5:$H$504,$B306,SOL·LICITUD!$U$5:$U$504,"B1"))</f>
        <v/>
      </c>
      <c r="H306" s="42" t="str">
        <f>IF($B306="","",COUNTIFS(SOL·LICITUD!$H$5:$H$504,$B306,SOL·LICITUD!$U$5:$U$504,"B2"))</f>
        <v/>
      </c>
      <c r="I306" s="43" t="str">
        <f>IF($B306="","",SUMIFS(SOL·LICITUD!$P$5:$P$504,SOL·LICITUD!$H$5:$H$504,$B306,SOL·LICITUD!$U$5:$U$504,"B2"))</f>
        <v/>
      </c>
      <c r="J306" s="44" t="str">
        <f>IF($B306="","",COUNTIFS(SOL·LICITUD!$H$5:$H$504,$B306,SOL·LICITUD!$U$5:$U$504,"Mitjà"))</f>
        <v/>
      </c>
      <c r="K306" s="45" t="str">
        <f>IF($B306="","",SUMIFS(SOL·LICITUD!$P$5:$P$504,SOL·LICITUD!$H$5:$H$504,$B306,SOL·LICITUD!$U$5:$U$504,"Mitjà"))</f>
        <v/>
      </c>
      <c r="L306" s="46" t="str">
        <f>IF($B306="","",COUNTIFS(SOL·LICITUD!$H$5:$H$504,$B306,SOL·LICITUD!$U$5:$U$504,"Alt"))</f>
        <v/>
      </c>
      <c r="M306" s="47" t="str">
        <f>IF($B306="","",SUMIFS(SOL·LICITUD!$P$5:$P$504,SOL·LICITUD!$H$5:$H$504,$B306,SOL·LICITUD!$U$5:$U$504,"Alt"))</f>
        <v/>
      </c>
    </row>
    <row r="307" spans="2:13" x14ac:dyDescent="0.25">
      <c r="B307" s="38" t="str">
        <f>IF(OR(SOL·LICITUD!$H$293="",COUNTIF(SOL·LICITUD!$H$5:$H$504,SOL·LICITUD!$H$293)&lt;&gt;COUNTIF(SOL·LICITUD!$H$5:'SOL·LICITUD'!$H$293,SOL·LICITUD!$H$293)),"",SOL·LICITUD!$H$293)</f>
        <v/>
      </c>
      <c r="C307" s="38" t="str">
        <f>IF($B307="","",INDEX(SOL·LICITUD!$G$5:$G$504,MATCH($B307,SOL·LICITUD!$H$5:$H$504,0)))</f>
        <v/>
      </c>
      <c r="D307" s="38" t="str">
        <f>IF($B307="","",COUNTIF(SOL·LICITUD!$H$5:$H$504,$B307))</f>
        <v/>
      </c>
      <c r="E307" s="39" t="str">
        <f>IF($B307="","",SUMIF(SOL·LICITUD!$H$5:$H$504,$B307,SOL·LICITUD!$P$5:$P$504))</f>
        <v/>
      </c>
      <c r="F307" s="40" t="str">
        <f>IF($B307="","",COUNTIFS(SOL·LICITUD!$H$5:$H$504,$B307,SOL·LICITUD!$U$5:$U$504,"B1"))</f>
        <v/>
      </c>
      <c r="G307" s="41" t="str">
        <f>IF($B307="","",SUMIFS(SOL·LICITUD!$P$5:$P$504,SOL·LICITUD!$H$5:$H$504,$B307,SOL·LICITUD!$U$5:$U$504,"B1"))</f>
        <v/>
      </c>
      <c r="H307" s="42" t="str">
        <f>IF($B307="","",COUNTIFS(SOL·LICITUD!$H$5:$H$504,$B307,SOL·LICITUD!$U$5:$U$504,"B2"))</f>
        <v/>
      </c>
      <c r="I307" s="43" t="str">
        <f>IF($B307="","",SUMIFS(SOL·LICITUD!$P$5:$P$504,SOL·LICITUD!$H$5:$H$504,$B307,SOL·LICITUD!$U$5:$U$504,"B2"))</f>
        <v/>
      </c>
      <c r="J307" s="44" t="str">
        <f>IF($B307="","",COUNTIFS(SOL·LICITUD!$H$5:$H$504,$B307,SOL·LICITUD!$U$5:$U$504,"Mitjà"))</f>
        <v/>
      </c>
      <c r="K307" s="45" t="str">
        <f>IF($B307="","",SUMIFS(SOL·LICITUD!$P$5:$P$504,SOL·LICITUD!$H$5:$H$504,$B307,SOL·LICITUD!$U$5:$U$504,"Mitjà"))</f>
        <v/>
      </c>
      <c r="L307" s="46" t="str">
        <f>IF($B307="","",COUNTIFS(SOL·LICITUD!$H$5:$H$504,$B307,SOL·LICITUD!$U$5:$U$504,"Alt"))</f>
        <v/>
      </c>
      <c r="M307" s="47" t="str">
        <f>IF($B307="","",SUMIFS(SOL·LICITUD!$P$5:$P$504,SOL·LICITUD!$H$5:$H$504,$B307,SOL·LICITUD!$U$5:$U$504,"Alt"))</f>
        <v/>
      </c>
    </row>
    <row r="308" spans="2:13" x14ac:dyDescent="0.25">
      <c r="B308" s="38" t="str">
        <f>IF(OR(SOL·LICITUD!$H$294="",COUNTIF(SOL·LICITUD!$H$5:$H$504,SOL·LICITUD!$H$294)&lt;&gt;COUNTIF(SOL·LICITUD!$H$5:'SOL·LICITUD'!$H$294,SOL·LICITUD!$H$294)),"",SOL·LICITUD!$H$294)</f>
        <v/>
      </c>
      <c r="C308" s="38" t="str">
        <f>IF($B308="","",INDEX(SOL·LICITUD!$G$5:$G$504,MATCH($B308,SOL·LICITUD!$H$5:$H$504,0)))</f>
        <v/>
      </c>
      <c r="D308" s="38" t="str">
        <f>IF($B308="","",COUNTIF(SOL·LICITUD!$H$5:$H$504,$B308))</f>
        <v/>
      </c>
      <c r="E308" s="39" t="str">
        <f>IF($B308="","",SUMIF(SOL·LICITUD!$H$5:$H$504,$B308,SOL·LICITUD!$P$5:$P$504))</f>
        <v/>
      </c>
      <c r="F308" s="40" t="str">
        <f>IF($B308="","",COUNTIFS(SOL·LICITUD!$H$5:$H$504,$B308,SOL·LICITUD!$U$5:$U$504,"B1"))</f>
        <v/>
      </c>
      <c r="G308" s="41" t="str">
        <f>IF($B308="","",SUMIFS(SOL·LICITUD!$P$5:$P$504,SOL·LICITUD!$H$5:$H$504,$B308,SOL·LICITUD!$U$5:$U$504,"B1"))</f>
        <v/>
      </c>
      <c r="H308" s="42" t="str">
        <f>IF($B308="","",COUNTIFS(SOL·LICITUD!$H$5:$H$504,$B308,SOL·LICITUD!$U$5:$U$504,"B2"))</f>
        <v/>
      </c>
      <c r="I308" s="43" t="str">
        <f>IF($B308="","",SUMIFS(SOL·LICITUD!$P$5:$P$504,SOL·LICITUD!$H$5:$H$504,$B308,SOL·LICITUD!$U$5:$U$504,"B2"))</f>
        <v/>
      </c>
      <c r="J308" s="44" t="str">
        <f>IF($B308="","",COUNTIFS(SOL·LICITUD!$H$5:$H$504,$B308,SOL·LICITUD!$U$5:$U$504,"Mitjà"))</f>
        <v/>
      </c>
      <c r="K308" s="45" t="str">
        <f>IF($B308="","",SUMIFS(SOL·LICITUD!$P$5:$P$504,SOL·LICITUD!$H$5:$H$504,$B308,SOL·LICITUD!$U$5:$U$504,"Mitjà"))</f>
        <v/>
      </c>
      <c r="L308" s="46" t="str">
        <f>IF($B308="","",COUNTIFS(SOL·LICITUD!$H$5:$H$504,$B308,SOL·LICITUD!$U$5:$U$504,"Alt"))</f>
        <v/>
      </c>
      <c r="M308" s="47" t="str">
        <f>IF($B308="","",SUMIFS(SOL·LICITUD!$P$5:$P$504,SOL·LICITUD!$H$5:$H$504,$B308,SOL·LICITUD!$U$5:$U$504,"Alt"))</f>
        <v/>
      </c>
    </row>
    <row r="309" spans="2:13" x14ac:dyDescent="0.25">
      <c r="B309" s="38" t="str">
        <f>IF(OR(SOL·LICITUD!$H$295="",COUNTIF(SOL·LICITUD!$H$5:$H$504,SOL·LICITUD!$H$295)&lt;&gt;COUNTIF(SOL·LICITUD!$H$5:'SOL·LICITUD'!$H$295,SOL·LICITUD!$H$295)),"",SOL·LICITUD!$H$295)</f>
        <v/>
      </c>
      <c r="C309" s="38" t="str">
        <f>IF($B309="","",INDEX(SOL·LICITUD!$G$5:$G$504,MATCH($B309,SOL·LICITUD!$H$5:$H$504,0)))</f>
        <v/>
      </c>
      <c r="D309" s="38" t="str">
        <f>IF($B309="","",COUNTIF(SOL·LICITUD!$H$5:$H$504,$B309))</f>
        <v/>
      </c>
      <c r="E309" s="39" t="str">
        <f>IF($B309="","",SUMIF(SOL·LICITUD!$H$5:$H$504,$B309,SOL·LICITUD!$P$5:$P$504))</f>
        <v/>
      </c>
      <c r="F309" s="40" t="str">
        <f>IF($B309="","",COUNTIFS(SOL·LICITUD!$H$5:$H$504,$B309,SOL·LICITUD!$U$5:$U$504,"B1"))</f>
        <v/>
      </c>
      <c r="G309" s="41" t="str">
        <f>IF($B309="","",SUMIFS(SOL·LICITUD!$P$5:$P$504,SOL·LICITUD!$H$5:$H$504,$B309,SOL·LICITUD!$U$5:$U$504,"B1"))</f>
        <v/>
      </c>
      <c r="H309" s="42" t="str">
        <f>IF($B309="","",COUNTIFS(SOL·LICITUD!$H$5:$H$504,$B309,SOL·LICITUD!$U$5:$U$504,"B2"))</f>
        <v/>
      </c>
      <c r="I309" s="43" t="str">
        <f>IF($B309="","",SUMIFS(SOL·LICITUD!$P$5:$P$504,SOL·LICITUD!$H$5:$H$504,$B309,SOL·LICITUD!$U$5:$U$504,"B2"))</f>
        <v/>
      </c>
      <c r="J309" s="44" t="str">
        <f>IF($B309="","",COUNTIFS(SOL·LICITUD!$H$5:$H$504,$B309,SOL·LICITUD!$U$5:$U$504,"Mitjà"))</f>
        <v/>
      </c>
      <c r="K309" s="45" t="str">
        <f>IF($B309="","",SUMIFS(SOL·LICITUD!$P$5:$P$504,SOL·LICITUD!$H$5:$H$504,$B309,SOL·LICITUD!$U$5:$U$504,"Mitjà"))</f>
        <v/>
      </c>
      <c r="L309" s="46" t="str">
        <f>IF($B309="","",COUNTIFS(SOL·LICITUD!$H$5:$H$504,$B309,SOL·LICITUD!$U$5:$U$504,"Alt"))</f>
        <v/>
      </c>
      <c r="M309" s="47" t="str">
        <f>IF($B309="","",SUMIFS(SOL·LICITUD!$P$5:$P$504,SOL·LICITUD!$H$5:$H$504,$B309,SOL·LICITUD!$U$5:$U$504,"Alt"))</f>
        <v/>
      </c>
    </row>
    <row r="310" spans="2:13" x14ac:dyDescent="0.25">
      <c r="B310" s="38" t="str">
        <f>IF(OR(SOL·LICITUD!$H$296="",COUNTIF(SOL·LICITUD!$H$5:$H$504,SOL·LICITUD!$H$296)&lt;&gt;COUNTIF(SOL·LICITUD!$H$5:'SOL·LICITUD'!$H$296,SOL·LICITUD!$H$296)),"",SOL·LICITUD!$H$296)</f>
        <v/>
      </c>
      <c r="C310" s="38" t="str">
        <f>IF($B310="","",INDEX(SOL·LICITUD!$G$5:$G$504,MATCH($B310,SOL·LICITUD!$H$5:$H$504,0)))</f>
        <v/>
      </c>
      <c r="D310" s="38" t="str">
        <f>IF($B310="","",COUNTIF(SOL·LICITUD!$H$5:$H$504,$B310))</f>
        <v/>
      </c>
      <c r="E310" s="39" t="str">
        <f>IF($B310="","",SUMIF(SOL·LICITUD!$H$5:$H$504,$B310,SOL·LICITUD!$P$5:$P$504))</f>
        <v/>
      </c>
      <c r="F310" s="40" t="str">
        <f>IF($B310="","",COUNTIFS(SOL·LICITUD!$H$5:$H$504,$B310,SOL·LICITUD!$U$5:$U$504,"B1"))</f>
        <v/>
      </c>
      <c r="G310" s="41" t="str">
        <f>IF($B310="","",SUMIFS(SOL·LICITUD!$P$5:$P$504,SOL·LICITUD!$H$5:$H$504,$B310,SOL·LICITUD!$U$5:$U$504,"B1"))</f>
        <v/>
      </c>
      <c r="H310" s="42" t="str">
        <f>IF($B310="","",COUNTIFS(SOL·LICITUD!$H$5:$H$504,$B310,SOL·LICITUD!$U$5:$U$504,"B2"))</f>
        <v/>
      </c>
      <c r="I310" s="43" t="str">
        <f>IF($B310="","",SUMIFS(SOL·LICITUD!$P$5:$P$504,SOL·LICITUD!$H$5:$H$504,$B310,SOL·LICITUD!$U$5:$U$504,"B2"))</f>
        <v/>
      </c>
      <c r="J310" s="44" t="str">
        <f>IF($B310="","",COUNTIFS(SOL·LICITUD!$H$5:$H$504,$B310,SOL·LICITUD!$U$5:$U$504,"Mitjà"))</f>
        <v/>
      </c>
      <c r="K310" s="45" t="str">
        <f>IF($B310="","",SUMIFS(SOL·LICITUD!$P$5:$P$504,SOL·LICITUD!$H$5:$H$504,$B310,SOL·LICITUD!$U$5:$U$504,"Mitjà"))</f>
        <v/>
      </c>
      <c r="L310" s="46" t="str">
        <f>IF($B310="","",COUNTIFS(SOL·LICITUD!$H$5:$H$504,$B310,SOL·LICITUD!$U$5:$U$504,"Alt"))</f>
        <v/>
      </c>
      <c r="M310" s="47" t="str">
        <f>IF($B310="","",SUMIFS(SOL·LICITUD!$P$5:$P$504,SOL·LICITUD!$H$5:$H$504,$B310,SOL·LICITUD!$U$5:$U$504,"Alt"))</f>
        <v/>
      </c>
    </row>
    <row r="311" spans="2:13" x14ac:dyDescent="0.25">
      <c r="B311" s="38" t="str">
        <f>IF(OR(SOL·LICITUD!$H$297="",COUNTIF(SOL·LICITUD!$H$5:$H$504,SOL·LICITUD!$H$297)&lt;&gt;COUNTIF(SOL·LICITUD!$H$5:'SOL·LICITUD'!$H$297,SOL·LICITUD!$H$297)),"",SOL·LICITUD!$H$297)</f>
        <v/>
      </c>
      <c r="C311" s="38" t="str">
        <f>IF($B311="","",INDEX(SOL·LICITUD!$G$5:$G$504,MATCH($B311,SOL·LICITUD!$H$5:$H$504,0)))</f>
        <v/>
      </c>
      <c r="D311" s="38" t="str">
        <f>IF($B311="","",COUNTIF(SOL·LICITUD!$H$5:$H$504,$B311))</f>
        <v/>
      </c>
      <c r="E311" s="39" t="str">
        <f>IF($B311="","",SUMIF(SOL·LICITUD!$H$5:$H$504,$B311,SOL·LICITUD!$P$5:$P$504))</f>
        <v/>
      </c>
      <c r="F311" s="40" t="str">
        <f>IF($B311="","",COUNTIFS(SOL·LICITUD!$H$5:$H$504,$B311,SOL·LICITUD!$U$5:$U$504,"B1"))</f>
        <v/>
      </c>
      <c r="G311" s="41" t="str">
        <f>IF($B311="","",SUMIFS(SOL·LICITUD!$P$5:$P$504,SOL·LICITUD!$H$5:$H$504,$B311,SOL·LICITUD!$U$5:$U$504,"B1"))</f>
        <v/>
      </c>
      <c r="H311" s="42" t="str">
        <f>IF($B311="","",COUNTIFS(SOL·LICITUD!$H$5:$H$504,$B311,SOL·LICITUD!$U$5:$U$504,"B2"))</f>
        <v/>
      </c>
      <c r="I311" s="43" t="str">
        <f>IF($B311="","",SUMIFS(SOL·LICITUD!$P$5:$P$504,SOL·LICITUD!$H$5:$H$504,$B311,SOL·LICITUD!$U$5:$U$504,"B2"))</f>
        <v/>
      </c>
      <c r="J311" s="44" t="str">
        <f>IF($B311="","",COUNTIFS(SOL·LICITUD!$H$5:$H$504,$B311,SOL·LICITUD!$U$5:$U$504,"Mitjà"))</f>
        <v/>
      </c>
      <c r="K311" s="45" t="str">
        <f>IF($B311="","",SUMIFS(SOL·LICITUD!$P$5:$P$504,SOL·LICITUD!$H$5:$H$504,$B311,SOL·LICITUD!$U$5:$U$504,"Mitjà"))</f>
        <v/>
      </c>
      <c r="L311" s="46" t="str">
        <f>IF($B311="","",COUNTIFS(SOL·LICITUD!$H$5:$H$504,$B311,SOL·LICITUD!$U$5:$U$504,"Alt"))</f>
        <v/>
      </c>
      <c r="M311" s="47" t="str">
        <f>IF($B311="","",SUMIFS(SOL·LICITUD!$P$5:$P$504,SOL·LICITUD!$H$5:$H$504,$B311,SOL·LICITUD!$U$5:$U$504,"Alt"))</f>
        <v/>
      </c>
    </row>
    <row r="312" spans="2:13" x14ac:dyDescent="0.25">
      <c r="B312" s="38" t="str">
        <f>IF(OR(SOL·LICITUD!$H$298="",COUNTIF(SOL·LICITUD!$H$5:$H$504,SOL·LICITUD!$H$298)&lt;&gt;COUNTIF(SOL·LICITUD!$H$5:'SOL·LICITUD'!$H$298,SOL·LICITUD!$H$298)),"",SOL·LICITUD!$H$298)</f>
        <v/>
      </c>
      <c r="C312" s="38" t="str">
        <f>IF($B312="","",INDEX(SOL·LICITUD!$G$5:$G$504,MATCH($B312,SOL·LICITUD!$H$5:$H$504,0)))</f>
        <v/>
      </c>
      <c r="D312" s="38" t="str">
        <f>IF($B312="","",COUNTIF(SOL·LICITUD!$H$5:$H$504,$B312))</f>
        <v/>
      </c>
      <c r="E312" s="39" t="str">
        <f>IF($B312="","",SUMIF(SOL·LICITUD!$H$5:$H$504,$B312,SOL·LICITUD!$P$5:$P$504))</f>
        <v/>
      </c>
      <c r="F312" s="40" t="str">
        <f>IF($B312="","",COUNTIFS(SOL·LICITUD!$H$5:$H$504,$B312,SOL·LICITUD!$U$5:$U$504,"B1"))</f>
        <v/>
      </c>
      <c r="G312" s="41" t="str">
        <f>IF($B312="","",SUMIFS(SOL·LICITUD!$P$5:$P$504,SOL·LICITUD!$H$5:$H$504,$B312,SOL·LICITUD!$U$5:$U$504,"B1"))</f>
        <v/>
      </c>
      <c r="H312" s="42" t="str">
        <f>IF($B312="","",COUNTIFS(SOL·LICITUD!$H$5:$H$504,$B312,SOL·LICITUD!$U$5:$U$504,"B2"))</f>
        <v/>
      </c>
      <c r="I312" s="43" t="str">
        <f>IF($B312="","",SUMIFS(SOL·LICITUD!$P$5:$P$504,SOL·LICITUD!$H$5:$H$504,$B312,SOL·LICITUD!$U$5:$U$504,"B2"))</f>
        <v/>
      </c>
      <c r="J312" s="44" t="str">
        <f>IF($B312="","",COUNTIFS(SOL·LICITUD!$H$5:$H$504,$B312,SOL·LICITUD!$U$5:$U$504,"Mitjà"))</f>
        <v/>
      </c>
      <c r="K312" s="45" t="str">
        <f>IF($B312="","",SUMIFS(SOL·LICITUD!$P$5:$P$504,SOL·LICITUD!$H$5:$H$504,$B312,SOL·LICITUD!$U$5:$U$504,"Mitjà"))</f>
        <v/>
      </c>
      <c r="L312" s="46" t="str">
        <f>IF($B312="","",COUNTIFS(SOL·LICITUD!$H$5:$H$504,$B312,SOL·LICITUD!$U$5:$U$504,"Alt"))</f>
        <v/>
      </c>
      <c r="M312" s="47" t="str">
        <f>IF($B312="","",SUMIFS(SOL·LICITUD!$P$5:$P$504,SOL·LICITUD!$H$5:$H$504,$B312,SOL·LICITUD!$U$5:$U$504,"Alt"))</f>
        <v/>
      </c>
    </row>
    <row r="313" spans="2:13" x14ac:dyDescent="0.25">
      <c r="B313" s="38" t="str">
        <f>IF(OR(SOL·LICITUD!$H$299="",COUNTIF(SOL·LICITUD!$H$5:$H$504,SOL·LICITUD!$H$299)&lt;&gt;COUNTIF(SOL·LICITUD!$H$5:'SOL·LICITUD'!$H$299,SOL·LICITUD!$H$299)),"",SOL·LICITUD!$H$299)</f>
        <v/>
      </c>
      <c r="C313" s="38" t="str">
        <f>IF($B313="","",INDEX(SOL·LICITUD!$G$5:$G$504,MATCH($B313,SOL·LICITUD!$H$5:$H$504,0)))</f>
        <v/>
      </c>
      <c r="D313" s="38" t="str">
        <f>IF($B313="","",COUNTIF(SOL·LICITUD!$H$5:$H$504,$B313))</f>
        <v/>
      </c>
      <c r="E313" s="39" t="str">
        <f>IF($B313="","",SUMIF(SOL·LICITUD!$H$5:$H$504,$B313,SOL·LICITUD!$P$5:$P$504))</f>
        <v/>
      </c>
      <c r="F313" s="40" t="str">
        <f>IF($B313="","",COUNTIFS(SOL·LICITUD!$H$5:$H$504,$B313,SOL·LICITUD!$U$5:$U$504,"B1"))</f>
        <v/>
      </c>
      <c r="G313" s="41" t="str">
        <f>IF($B313="","",SUMIFS(SOL·LICITUD!$P$5:$P$504,SOL·LICITUD!$H$5:$H$504,$B313,SOL·LICITUD!$U$5:$U$504,"B1"))</f>
        <v/>
      </c>
      <c r="H313" s="42" t="str">
        <f>IF($B313="","",COUNTIFS(SOL·LICITUD!$H$5:$H$504,$B313,SOL·LICITUD!$U$5:$U$504,"B2"))</f>
        <v/>
      </c>
      <c r="I313" s="43" t="str">
        <f>IF($B313="","",SUMIFS(SOL·LICITUD!$P$5:$P$504,SOL·LICITUD!$H$5:$H$504,$B313,SOL·LICITUD!$U$5:$U$504,"B2"))</f>
        <v/>
      </c>
      <c r="J313" s="44" t="str">
        <f>IF($B313="","",COUNTIFS(SOL·LICITUD!$H$5:$H$504,$B313,SOL·LICITUD!$U$5:$U$504,"Mitjà"))</f>
        <v/>
      </c>
      <c r="K313" s="45" t="str">
        <f>IF($B313="","",SUMIFS(SOL·LICITUD!$P$5:$P$504,SOL·LICITUD!$H$5:$H$504,$B313,SOL·LICITUD!$U$5:$U$504,"Mitjà"))</f>
        <v/>
      </c>
      <c r="L313" s="46" t="str">
        <f>IF($B313="","",COUNTIFS(SOL·LICITUD!$H$5:$H$504,$B313,SOL·LICITUD!$U$5:$U$504,"Alt"))</f>
        <v/>
      </c>
      <c r="M313" s="47" t="str">
        <f>IF($B313="","",SUMIFS(SOL·LICITUD!$P$5:$P$504,SOL·LICITUD!$H$5:$H$504,$B313,SOL·LICITUD!$U$5:$U$504,"Alt"))</f>
        <v/>
      </c>
    </row>
    <row r="314" spans="2:13" x14ac:dyDescent="0.25">
      <c r="B314" s="38" t="str">
        <f>IF(OR(SOL·LICITUD!$H$300="",COUNTIF(SOL·LICITUD!$H$5:$H$504,SOL·LICITUD!$H$300)&lt;&gt;COUNTIF(SOL·LICITUD!$H$5:'SOL·LICITUD'!$H$300,SOL·LICITUD!$H$300)),"",SOL·LICITUD!$H$300)</f>
        <v/>
      </c>
      <c r="C314" s="38" t="str">
        <f>IF($B314="","",INDEX(SOL·LICITUD!$G$5:$G$504,MATCH($B314,SOL·LICITUD!$H$5:$H$504,0)))</f>
        <v/>
      </c>
      <c r="D314" s="38" t="str">
        <f>IF($B314="","",COUNTIF(SOL·LICITUD!$H$5:$H$504,$B314))</f>
        <v/>
      </c>
      <c r="E314" s="39" t="str">
        <f>IF($B314="","",SUMIF(SOL·LICITUD!$H$5:$H$504,$B314,SOL·LICITUD!$P$5:$P$504))</f>
        <v/>
      </c>
      <c r="F314" s="40" t="str">
        <f>IF($B314="","",COUNTIFS(SOL·LICITUD!$H$5:$H$504,$B314,SOL·LICITUD!$U$5:$U$504,"B1"))</f>
        <v/>
      </c>
      <c r="G314" s="41" t="str">
        <f>IF($B314="","",SUMIFS(SOL·LICITUD!$P$5:$P$504,SOL·LICITUD!$H$5:$H$504,$B314,SOL·LICITUD!$U$5:$U$504,"B1"))</f>
        <v/>
      </c>
      <c r="H314" s="42" t="str">
        <f>IF($B314="","",COUNTIFS(SOL·LICITUD!$H$5:$H$504,$B314,SOL·LICITUD!$U$5:$U$504,"B2"))</f>
        <v/>
      </c>
      <c r="I314" s="43" t="str">
        <f>IF($B314="","",SUMIFS(SOL·LICITUD!$P$5:$P$504,SOL·LICITUD!$H$5:$H$504,$B314,SOL·LICITUD!$U$5:$U$504,"B2"))</f>
        <v/>
      </c>
      <c r="J314" s="44" t="str">
        <f>IF($B314="","",COUNTIFS(SOL·LICITUD!$H$5:$H$504,$B314,SOL·LICITUD!$U$5:$U$504,"Mitjà"))</f>
        <v/>
      </c>
      <c r="K314" s="45" t="str">
        <f>IF($B314="","",SUMIFS(SOL·LICITUD!$P$5:$P$504,SOL·LICITUD!$H$5:$H$504,$B314,SOL·LICITUD!$U$5:$U$504,"Mitjà"))</f>
        <v/>
      </c>
      <c r="L314" s="46" t="str">
        <f>IF($B314="","",COUNTIFS(SOL·LICITUD!$H$5:$H$504,$B314,SOL·LICITUD!$U$5:$U$504,"Alt"))</f>
        <v/>
      </c>
      <c r="M314" s="47" t="str">
        <f>IF($B314="","",SUMIFS(SOL·LICITUD!$P$5:$P$504,SOL·LICITUD!$H$5:$H$504,$B314,SOL·LICITUD!$U$5:$U$504,"Alt"))</f>
        <v/>
      </c>
    </row>
    <row r="315" spans="2:13" x14ac:dyDescent="0.25">
      <c r="B315" s="38" t="str">
        <f>IF(OR(SOL·LICITUD!$H$301="",COUNTIF(SOL·LICITUD!$H$5:$H$504,SOL·LICITUD!$H$301)&lt;&gt;COUNTIF(SOL·LICITUD!$H$5:'SOL·LICITUD'!$H$301,SOL·LICITUD!$H$301)),"",SOL·LICITUD!$H$301)</f>
        <v/>
      </c>
      <c r="C315" s="38" t="str">
        <f>IF($B315="","",INDEX(SOL·LICITUD!$G$5:$G$504,MATCH($B315,SOL·LICITUD!$H$5:$H$504,0)))</f>
        <v/>
      </c>
      <c r="D315" s="38" t="str">
        <f>IF($B315="","",COUNTIF(SOL·LICITUD!$H$5:$H$504,$B315))</f>
        <v/>
      </c>
      <c r="E315" s="39" t="str">
        <f>IF($B315="","",SUMIF(SOL·LICITUD!$H$5:$H$504,$B315,SOL·LICITUD!$P$5:$P$504))</f>
        <v/>
      </c>
      <c r="F315" s="40" t="str">
        <f>IF($B315="","",COUNTIFS(SOL·LICITUD!$H$5:$H$504,$B315,SOL·LICITUD!$U$5:$U$504,"B1"))</f>
        <v/>
      </c>
      <c r="G315" s="41" t="str">
        <f>IF($B315="","",SUMIFS(SOL·LICITUD!$P$5:$P$504,SOL·LICITUD!$H$5:$H$504,$B315,SOL·LICITUD!$U$5:$U$504,"B1"))</f>
        <v/>
      </c>
      <c r="H315" s="42" t="str">
        <f>IF($B315="","",COUNTIFS(SOL·LICITUD!$H$5:$H$504,$B315,SOL·LICITUD!$U$5:$U$504,"B2"))</f>
        <v/>
      </c>
      <c r="I315" s="43" t="str">
        <f>IF($B315="","",SUMIFS(SOL·LICITUD!$P$5:$P$504,SOL·LICITUD!$H$5:$H$504,$B315,SOL·LICITUD!$U$5:$U$504,"B2"))</f>
        <v/>
      </c>
      <c r="J315" s="44" t="str">
        <f>IF($B315="","",COUNTIFS(SOL·LICITUD!$H$5:$H$504,$B315,SOL·LICITUD!$U$5:$U$504,"Mitjà"))</f>
        <v/>
      </c>
      <c r="K315" s="45" t="str">
        <f>IF($B315="","",SUMIFS(SOL·LICITUD!$P$5:$P$504,SOL·LICITUD!$H$5:$H$504,$B315,SOL·LICITUD!$U$5:$U$504,"Mitjà"))</f>
        <v/>
      </c>
      <c r="L315" s="46" t="str">
        <f>IF($B315="","",COUNTIFS(SOL·LICITUD!$H$5:$H$504,$B315,SOL·LICITUD!$U$5:$U$504,"Alt"))</f>
        <v/>
      </c>
      <c r="M315" s="47" t="str">
        <f>IF($B315="","",SUMIFS(SOL·LICITUD!$P$5:$P$504,SOL·LICITUD!$H$5:$H$504,$B315,SOL·LICITUD!$U$5:$U$504,"Alt"))</f>
        <v/>
      </c>
    </row>
    <row r="316" spans="2:13" x14ac:dyDescent="0.25">
      <c r="B316" s="38" t="str">
        <f>IF(OR(SOL·LICITUD!$H$302="",COUNTIF(SOL·LICITUD!$H$5:$H$504,SOL·LICITUD!$H$302)&lt;&gt;COUNTIF(SOL·LICITUD!$H$5:'SOL·LICITUD'!$H$302,SOL·LICITUD!$H$302)),"",SOL·LICITUD!$H$302)</f>
        <v/>
      </c>
      <c r="C316" s="38" t="str">
        <f>IF($B316="","",INDEX(SOL·LICITUD!$G$5:$G$504,MATCH($B316,SOL·LICITUD!$H$5:$H$504,0)))</f>
        <v/>
      </c>
      <c r="D316" s="38" t="str">
        <f>IF($B316="","",COUNTIF(SOL·LICITUD!$H$5:$H$504,$B316))</f>
        <v/>
      </c>
      <c r="E316" s="39" t="str">
        <f>IF($B316="","",SUMIF(SOL·LICITUD!$H$5:$H$504,$B316,SOL·LICITUD!$P$5:$P$504))</f>
        <v/>
      </c>
      <c r="F316" s="40" t="str">
        <f>IF($B316="","",COUNTIFS(SOL·LICITUD!$H$5:$H$504,$B316,SOL·LICITUD!$U$5:$U$504,"B1"))</f>
        <v/>
      </c>
      <c r="G316" s="41" t="str">
        <f>IF($B316="","",SUMIFS(SOL·LICITUD!$P$5:$P$504,SOL·LICITUD!$H$5:$H$504,$B316,SOL·LICITUD!$U$5:$U$504,"B1"))</f>
        <v/>
      </c>
      <c r="H316" s="42" t="str">
        <f>IF($B316="","",COUNTIFS(SOL·LICITUD!$H$5:$H$504,$B316,SOL·LICITUD!$U$5:$U$504,"B2"))</f>
        <v/>
      </c>
      <c r="I316" s="43" t="str">
        <f>IF($B316="","",SUMIFS(SOL·LICITUD!$P$5:$P$504,SOL·LICITUD!$H$5:$H$504,$B316,SOL·LICITUD!$U$5:$U$504,"B2"))</f>
        <v/>
      </c>
      <c r="J316" s="44" t="str">
        <f>IF($B316="","",COUNTIFS(SOL·LICITUD!$H$5:$H$504,$B316,SOL·LICITUD!$U$5:$U$504,"Mitjà"))</f>
        <v/>
      </c>
      <c r="K316" s="45" t="str">
        <f>IF($B316="","",SUMIFS(SOL·LICITUD!$P$5:$P$504,SOL·LICITUD!$H$5:$H$504,$B316,SOL·LICITUD!$U$5:$U$504,"Mitjà"))</f>
        <v/>
      </c>
      <c r="L316" s="46" t="str">
        <f>IF($B316="","",COUNTIFS(SOL·LICITUD!$H$5:$H$504,$B316,SOL·LICITUD!$U$5:$U$504,"Alt"))</f>
        <v/>
      </c>
      <c r="M316" s="47" t="str">
        <f>IF($B316="","",SUMIFS(SOL·LICITUD!$P$5:$P$504,SOL·LICITUD!$H$5:$H$504,$B316,SOL·LICITUD!$U$5:$U$504,"Alt"))</f>
        <v/>
      </c>
    </row>
    <row r="317" spans="2:13" x14ac:dyDescent="0.25">
      <c r="B317" s="38" t="str">
        <f>IF(OR(SOL·LICITUD!$H$303="",COUNTIF(SOL·LICITUD!$H$5:$H$504,SOL·LICITUD!$H$303)&lt;&gt;COUNTIF(SOL·LICITUD!$H$5:'SOL·LICITUD'!$H$303,SOL·LICITUD!$H$303)),"",SOL·LICITUD!$H$303)</f>
        <v/>
      </c>
      <c r="C317" s="38" t="str">
        <f>IF($B317="","",INDEX(SOL·LICITUD!$G$5:$G$504,MATCH($B317,SOL·LICITUD!$H$5:$H$504,0)))</f>
        <v/>
      </c>
      <c r="D317" s="38" t="str">
        <f>IF($B317="","",COUNTIF(SOL·LICITUD!$H$5:$H$504,$B317))</f>
        <v/>
      </c>
      <c r="E317" s="39" t="str">
        <f>IF($B317="","",SUMIF(SOL·LICITUD!$H$5:$H$504,$B317,SOL·LICITUD!$P$5:$P$504))</f>
        <v/>
      </c>
      <c r="F317" s="40" t="str">
        <f>IF($B317="","",COUNTIFS(SOL·LICITUD!$H$5:$H$504,$B317,SOL·LICITUD!$U$5:$U$504,"B1"))</f>
        <v/>
      </c>
      <c r="G317" s="41" t="str">
        <f>IF($B317="","",SUMIFS(SOL·LICITUD!$P$5:$P$504,SOL·LICITUD!$H$5:$H$504,$B317,SOL·LICITUD!$U$5:$U$504,"B1"))</f>
        <v/>
      </c>
      <c r="H317" s="42" t="str">
        <f>IF($B317="","",COUNTIFS(SOL·LICITUD!$H$5:$H$504,$B317,SOL·LICITUD!$U$5:$U$504,"B2"))</f>
        <v/>
      </c>
      <c r="I317" s="43" t="str">
        <f>IF($B317="","",SUMIFS(SOL·LICITUD!$P$5:$P$504,SOL·LICITUD!$H$5:$H$504,$B317,SOL·LICITUD!$U$5:$U$504,"B2"))</f>
        <v/>
      </c>
      <c r="J317" s="44" t="str">
        <f>IF($B317="","",COUNTIFS(SOL·LICITUD!$H$5:$H$504,$B317,SOL·LICITUD!$U$5:$U$504,"Mitjà"))</f>
        <v/>
      </c>
      <c r="K317" s="45" t="str">
        <f>IF($B317="","",SUMIFS(SOL·LICITUD!$P$5:$P$504,SOL·LICITUD!$H$5:$H$504,$B317,SOL·LICITUD!$U$5:$U$504,"Mitjà"))</f>
        <v/>
      </c>
      <c r="L317" s="46" t="str">
        <f>IF($B317="","",COUNTIFS(SOL·LICITUD!$H$5:$H$504,$B317,SOL·LICITUD!$U$5:$U$504,"Alt"))</f>
        <v/>
      </c>
      <c r="M317" s="47" t="str">
        <f>IF($B317="","",SUMIFS(SOL·LICITUD!$P$5:$P$504,SOL·LICITUD!$H$5:$H$504,$B317,SOL·LICITUD!$U$5:$U$504,"Alt"))</f>
        <v/>
      </c>
    </row>
    <row r="318" spans="2:13" x14ac:dyDescent="0.25">
      <c r="B318" s="38" t="str">
        <f>IF(OR(SOL·LICITUD!$H$304="",COUNTIF(SOL·LICITUD!$H$5:$H$504,SOL·LICITUD!$H$304)&lt;&gt;COUNTIF(SOL·LICITUD!$H$5:'SOL·LICITUD'!$H$304,SOL·LICITUD!$H$304)),"",SOL·LICITUD!$H$304)</f>
        <v/>
      </c>
      <c r="C318" s="38" t="str">
        <f>IF($B318="","",INDEX(SOL·LICITUD!$G$5:$G$504,MATCH($B318,SOL·LICITUD!$H$5:$H$504,0)))</f>
        <v/>
      </c>
      <c r="D318" s="38" t="str">
        <f>IF($B318="","",COUNTIF(SOL·LICITUD!$H$5:$H$504,$B318))</f>
        <v/>
      </c>
      <c r="E318" s="39" t="str">
        <f>IF($B318="","",SUMIF(SOL·LICITUD!$H$5:$H$504,$B318,SOL·LICITUD!$P$5:$P$504))</f>
        <v/>
      </c>
      <c r="F318" s="40" t="str">
        <f>IF($B318="","",COUNTIFS(SOL·LICITUD!$H$5:$H$504,$B318,SOL·LICITUD!$U$5:$U$504,"B1"))</f>
        <v/>
      </c>
      <c r="G318" s="41" t="str">
        <f>IF($B318="","",SUMIFS(SOL·LICITUD!$P$5:$P$504,SOL·LICITUD!$H$5:$H$504,$B318,SOL·LICITUD!$U$5:$U$504,"B1"))</f>
        <v/>
      </c>
      <c r="H318" s="42" t="str">
        <f>IF($B318="","",COUNTIFS(SOL·LICITUD!$H$5:$H$504,$B318,SOL·LICITUD!$U$5:$U$504,"B2"))</f>
        <v/>
      </c>
      <c r="I318" s="43" t="str">
        <f>IF($B318="","",SUMIFS(SOL·LICITUD!$P$5:$P$504,SOL·LICITUD!$H$5:$H$504,$B318,SOL·LICITUD!$U$5:$U$504,"B2"))</f>
        <v/>
      </c>
      <c r="J318" s="44" t="str">
        <f>IF($B318="","",COUNTIFS(SOL·LICITUD!$H$5:$H$504,$B318,SOL·LICITUD!$U$5:$U$504,"Mitjà"))</f>
        <v/>
      </c>
      <c r="K318" s="45" t="str">
        <f>IF($B318="","",SUMIFS(SOL·LICITUD!$P$5:$P$504,SOL·LICITUD!$H$5:$H$504,$B318,SOL·LICITUD!$U$5:$U$504,"Mitjà"))</f>
        <v/>
      </c>
      <c r="L318" s="46" t="str">
        <f>IF($B318="","",COUNTIFS(SOL·LICITUD!$H$5:$H$504,$B318,SOL·LICITUD!$U$5:$U$504,"Alt"))</f>
        <v/>
      </c>
      <c r="M318" s="47" t="str">
        <f>IF($B318="","",SUMIFS(SOL·LICITUD!$P$5:$P$504,SOL·LICITUD!$H$5:$H$504,$B318,SOL·LICITUD!$U$5:$U$504,"Alt"))</f>
        <v/>
      </c>
    </row>
    <row r="319" spans="2:13" x14ac:dyDescent="0.25">
      <c r="B319" s="38" t="str">
        <f>IF(OR(SOL·LICITUD!$H$305="",COUNTIF(SOL·LICITUD!$H$5:$H$504,SOL·LICITUD!$H$305)&lt;&gt;COUNTIF(SOL·LICITUD!$H$5:'SOL·LICITUD'!$H$305,SOL·LICITUD!$H$305)),"",SOL·LICITUD!$H$305)</f>
        <v/>
      </c>
      <c r="C319" s="38" t="str">
        <f>IF($B319="","",INDEX(SOL·LICITUD!$G$5:$G$504,MATCH($B319,SOL·LICITUD!$H$5:$H$504,0)))</f>
        <v/>
      </c>
      <c r="D319" s="38" t="str">
        <f>IF($B319="","",COUNTIF(SOL·LICITUD!$H$5:$H$504,$B319))</f>
        <v/>
      </c>
      <c r="E319" s="39" t="str">
        <f>IF($B319="","",SUMIF(SOL·LICITUD!$H$5:$H$504,$B319,SOL·LICITUD!$P$5:$P$504))</f>
        <v/>
      </c>
      <c r="F319" s="40" t="str">
        <f>IF($B319="","",COUNTIFS(SOL·LICITUD!$H$5:$H$504,$B319,SOL·LICITUD!$U$5:$U$504,"B1"))</f>
        <v/>
      </c>
      <c r="G319" s="41" t="str">
        <f>IF($B319="","",SUMIFS(SOL·LICITUD!$P$5:$P$504,SOL·LICITUD!$H$5:$H$504,$B319,SOL·LICITUD!$U$5:$U$504,"B1"))</f>
        <v/>
      </c>
      <c r="H319" s="42" t="str">
        <f>IF($B319="","",COUNTIFS(SOL·LICITUD!$H$5:$H$504,$B319,SOL·LICITUD!$U$5:$U$504,"B2"))</f>
        <v/>
      </c>
      <c r="I319" s="43" t="str">
        <f>IF($B319="","",SUMIFS(SOL·LICITUD!$P$5:$P$504,SOL·LICITUD!$H$5:$H$504,$B319,SOL·LICITUD!$U$5:$U$504,"B2"))</f>
        <v/>
      </c>
      <c r="J319" s="44" t="str">
        <f>IF($B319="","",COUNTIFS(SOL·LICITUD!$H$5:$H$504,$B319,SOL·LICITUD!$U$5:$U$504,"Mitjà"))</f>
        <v/>
      </c>
      <c r="K319" s="45" t="str">
        <f>IF($B319="","",SUMIFS(SOL·LICITUD!$P$5:$P$504,SOL·LICITUD!$H$5:$H$504,$B319,SOL·LICITUD!$U$5:$U$504,"Mitjà"))</f>
        <v/>
      </c>
      <c r="L319" s="46" t="str">
        <f>IF($B319="","",COUNTIFS(SOL·LICITUD!$H$5:$H$504,$B319,SOL·LICITUD!$U$5:$U$504,"Alt"))</f>
        <v/>
      </c>
      <c r="M319" s="47" t="str">
        <f>IF($B319="","",SUMIFS(SOL·LICITUD!$P$5:$P$504,SOL·LICITUD!$H$5:$H$504,$B319,SOL·LICITUD!$U$5:$U$504,"Alt"))</f>
        <v/>
      </c>
    </row>
    <row r="320" spans="2:13" x14ac:dyDescent="0.25">
      <c r="B320" s="38" t="str">
        <f>IF(OR(SOL·LICITUD!$H$306="",COUNTIF(SOL·LICITUD!$H$5:$H$504,SOL·LICITUD!$H$306)&lt;&gt;COUNTIF(SOL·LICITUD!$H$5:'SOL·LICITUD'!$H$306,SOL·LICITUD!$H$306)),"",SOL·LICITUD!$H$306)</f>
        <v/>
      </c>
      <c r="C320" s="38" t="str">
        <f>IF($B320="","",INDEX(SOL·LICITUD!$G$5:$G$504,MATCH($B320,SOL·LICITUD!$H$5:$H$504,0)))</f>
        <v/>
      </c>
      <c r="D320" s="38" t="str">
        <f>IF($B320="","",COUNTIF(SOL·LICITUD!$H$5:$H$504,$B320))</f>
        <v/>
      </c>
      <c r="E320" s="39" t="str">
        <f>IF($B320="","",SUMIF(SOL·LICITUD!$H$5:$H$504,$B320,SOL·LICITUD!$P$5:$P$504))</f>
        <v/>
      </c>
      <c r="F320" s="40" t="str">
        <f>IF($B320="","",COUNTIFS(SOL·LICITUD!$H$5:$H$504,$B320,SOL·LICITUD!$U$5:$U$504,"B1"))</f>
        <v/>
      </c>
      <c r="G320" s="41" t="str">
        <f>IF($B320="","",SUMIFS(SOL·LICITUD!$P$5:$P$504,SOL·LICITUD!$H$5:$H$504,$B320,SOL·LICITUD!$U$5:$U$504,"B1"))</f>
        <v/>
      </c>
      <c r="H320" s="42" t="str">
        <f>IF($B320="","",COUNTIFS(SOL·LICITUD!$H$5:$H$504,$B320,SOL·LICITUD!$U$5:$U$504,"B2"))</f>
        <v/>
      </c>
      <c r="I320" s="43" t="str">
        <f>IF($B320="","",SUMIFS(SOL·LICITUD!$P$5:$P$504,SOL·LICITUD!$H$5:$H$504,$B320,SOL·LICITUD!$U$5:$U$504,"B2"))</f>
        <v/>
      </c>
      <c r="J320" s="44" t="str">
        <f>IF($B320="","",COUNTIFS(SOL·LICITUD!$H$5:$H$504,$B320,SOL·LICITUD!$U$5:$U$504,"Mitjà"))</f>
        <v/>
      </c>
      <c r="K320" s="45" t="str">
        <f>IF($B320="","",SUMIFS(SOL·LICITUD!$P$5:$P$504,SOL·LICITUD!$H$5:$H$504,$B320,SOL·LICITUD!$U$5:$U$504,"Mitjà"))</f>
        <v/>
      </c>
      <c r="L320" s="46" t="str">
        <f>IF($B320="","",COUNTIFS(SOL·LICITUD!$H$5:$H$504,$B320,SOL·LICITUD!$U$5:$U$504,"Alt"))</f>
        <v/>
      </c>
      <c r="M320" s="47" t="str">
        <f>IF($B320="","",SUMIFS(SOL·LICITUD!$P$5:$P$504,SOL·LICITUD!$H$5:$H$504,$B320,SOL·LICITUD!$U$5:$U$504,"Alt"))</f>
        <v/>
      </c>
    </row>
    <row r="321" spans="2:13" x14ac:dyDescent="0.25">
      <c r="B321" s="38" t="str">
        <f>IF(OR(SOL·LICITUD!$H$307="",COUNTIF(SOL·LICITUD!$H$5:$H$504,SOL·LICITUD!$H$307)&lt;&gt;COUNTIF(SOL·LICITUD!$H$5:'SOL·LICITUD'!$H$307,SOL·LICITUD!$H$307)),"",SOL·LICITUD!$H$307)</f>
        <v/>
      </c>
      <c r="C321" s="38" t="str">
        <f>IF($B321="","",INDEX(SOL·LICITUD!$G$5:$G$504,MATCH($B321,SOL·LICITUD!$H$5:$H$504,0)))</f>
        <v/>
      </c>
      <c r="D321" s="38" t="str">
        <f>IF($B321="","",COUNTIF(SOL·LICITUD!$H$5:$H$504,$B321))</f>
        <v/>
      </c>
      <c r="E321" s="39" t="str">
        <f>IF($B321="","",SUMIF(SOL·LICITUD!$H$5:$H$504,$B321,SOL·LICITUD!$P$5:$P$504))</f>
        <v/>
      </c>
      <c r="F321" s="40" t="str">
        <f>IF($B321="","",COUNTIFS(SOL·LICITUD!$H$5:$H$504,$B321,SOL·LICITUD!$U$5:$U$504,"B1"))</f>
        <v/>
      </c>
      <c r="G321" s="41" t="str">
        <f>IF($B321="","",SUMIFS(SOL·LICITUD!$P$5:$P$504,SOL·LICITUD!$H$5:$H$504,$B321,SOL·LICITUD!$U$5:$U$504,"B1"))</f>
        <v/>
      </c>
      <c r="H321" s="42" t="str">
        <f>IF($B321="","",COUNTIFS(SOL·LICITUD!$H$5:$H$504,$B321,SOL·LICITUD!$U$5:$U$504,"B2"))</f>
        <v/>
      </c>
      <c r="I321" s="43" t="str">
        <f>IF($B321="","",SUMIFS(SOL·LICITUD!$P$5:$P$504,SOL·LICITUD!$H$5:$H$504,$B321,SOL·LICITUD!$U$5:$U$504,"B2"))</f>
        <v/>
      </c>
      <c r="J321" s="44" t="str">
        <f>IF($B321="","",COUNTIFS(SOL·LICITUD!$H$5:$H$504,$B321,SOL·LICITUD!$U$5:$U$504,"Mitjà"))</f>
        <v/>
      </c>
      <c r="K321" s="45" t="str">
        <f>IF($B321="","",SUMIFS(SOL·LICITUD!$P$5:$P$504,SOL·LICITUD!$H$5:$H$504,$B321,SOL·LICITUD!$U$5:$U$504,"Mitjà"))</f>
        <v/>
      </c>
      <c r="L321" s="46" t="str">
        <f>IF($B321="","",COUNTIFS(SOL·LICITUD!$H$5:$H$504,$B321,SOL·LICITUD!$U$5:$U$504,"Alt"))</f>
        <v/>
      </c>
      <c r="M321" s="47" t="str">
        <f>IF($B321="","",SUMIFS(SOL·LICITUD!$P$5:$P$504,SOL·LICITUD!$H$5:$H$504,$B321,SOL·LICITUD!$U$5:$U$504,"Alt"))</f>
        <v/>
      </c>
    </row>
    <row r="322" spans="2:13" x14ac:dyDescent="0.25">
      <c r="B322" s="38" t="str">
        <f>IF(OR(SOL·LICITUD!$H$308="",COUNTIF(SOL·LICITUD!$H$5:$H$504,SOL·LICITUD!$H$308)&lt;&gt;COUNTIF(SOL·LICITUD!$H$5:'SOL·LICITUD'!$H$308,SOL·LICITUD!$H$308)),"",SOL·LICITUD!$H$308)</f>
        <v/>
      </c>
      <c r="C322" s="38" t="str">
        <f>IF($B322="","",INDEX(SOL·LICITUD!$G$5:$G$504,MATCH($B322,SOL·LICITUD!$H$5:$H$504,0)))</f>
        <v/>
      </c>
      <c r="D322" s="38" t="str">
        <f>IF($B322="","",COUNTIF(SOL·LICITUD!$H$5:$H$504,$B322))</f>
        <v/>
      </c>
      <c r="E322" s="39" t="str">
        <f>IF($B322="","",SUMIF(SOL·LICITUD!$H$5:$H$504,$B322,SOL·LICITUD!$P$5:$P$504))</f>
        <v/>
      </c>
      <c r="F322" s="40" t="str">
        <f>IF($B322="","",COUNTIFS(SOL·LICITUD!$H$5:$H$504,$B322,SOL·LICITUD!$U$5:$U$504,"B1"))</f>
        <v/>
      </c>
      <c r="G322" s="41" t="str">
        <f>IF($B322="","",SUMIFS(SOL·LICITUD!$P$5:$P$504,SOL·LICITUD!$H$5:$H$504,$B322,SOL·LICITUD!$U$5:$U$504,"B1"))</f>
        <v/>
      </c>
      <c r="H322" s="42" t="str">
        <f>IF($B322="","",COUNTIFS(SOL·LICITUD!$H$5:$H$504,$B322,SOL·LICITUD!$U$5:$U$504,"B2"))</f>
        <v/>
      </c>
      <c r="I322" s="43" t="str">
        <f>IF($B322="","",SUMIFS(SOL·LICITUD!$P$5:$P$504,SOL·LICITUD!$H$5:$H$504,$B322,SOL·LICITUD!$U$5:$U$504,"B2"))</f>
        <v/>
      </c>
      <c r="J322" s="44" t="str">
        <f>IF($B322="","",COUNTIFS(SOL·LICITUD!$H$5:$H$504,$B322,SOL·LICITUD!$U$5:$U$504,"Mitjà"))</f>
        <v/>
      </c>
      <c r="K322" s="45" t="str">
        <f>IF($B322="","",SUMIFS(SOL·LICITUD!$P$5:$P$504,SOL·LICITUD!$H$5:$H$504,$B322,SOL·LICITUD!$U$5:$U$504,"Mitjà"))</f>
        <v/>
      </c>
      <c r="L322" s="46" t="str">
        <f>IF($B322="","",COUNTIFS(SOL·LICITUD!$H$5:$H$504,$B322,SOL·LICITUD!$U$5:$U$504,"Alt"))</f>
        <v/>
      </c>
      <c r="M322" s="47" t="str">
        <f>IF($B322="","",SUMIFS(SOL·LICITUD!$P$5:$P$504,SOL·LICITUD!$H$5:$H$504,$B322,SOL·LICITUD!$U$5:$U$504,"Alt"))</f>
        <v/>
      </c>
    </row>
    <row r="323" spans="2:13" x14ac:dyDescent="0.25">
      <c r="B323" s="38" t="str">
        <f>IF(OR(SOL·LICITUD!$H$309="",COUNTIF(SOL·LICITUD!$H$5:$H$504,SOL·LICITUD!$H$309)&lt;&gt;COUNTIF(SOL·LICITUD!$H$5:'SOL·LICITUD'!$H$309,SOL·LICITUD!$H$309)),"",SOL·LICITUD!$H$309)</f>
        <v/>
      </c>
      <c r="C323" s="38" t="str">
        <f>IF($B323="","",INDEX(SOL·LICITUD!$G$5:$G$504,MATCH($B323,SOL·LICITUD!$H$5:$H$504,0)))</f>
        <v/>
      </c>
      <c r="D323" s="38" t="str">
        <f>IF($B323="","",COUNTIF(SOL·LICITUD!$H$5:$H$504,$B323))</f>
        <v/>
      </c>
      <c r="E323" s="39" t="str">
        <f>IF($B323="","",SUMIF(SOL·LICITUD!$H$5:$H$504,$B323,SOL·LICITUD!$P$5:$P$504))</f>
        <v/>
      </c>
      <c r="F323" s="40" t="str">
        <f>IF($B323="","",COUNTIFS(SOL·LICITUD!$H$5:$H$504,$B323,SOL·LICITUD!$U$5:$U$504,"B1"))</f>
        <v/>
      </c>
      <c r="G323" s="41" t="str">
        <f>IF($B323="","",SUMIFS(SOL·LICITUD!$P$5:$P$504,SOL·LICITUD!$H$5:$H$504,$B323,SOL·LICITUD!$U$5:$U$504,"B1"))</f>
        <v/>
      </c>
      <c r="H323" s="42" t="str">
        <f>IF($B323="","",COUNTIFS(SOL·LICITUD!$H$5:$H$504,$B323,SOL·LICITUD!$U$5:$U$504,"B2"))</f>
        <v/>
      </c>
      <c r="I323" s="43" t="str">
        <f>IF($B323="","",SUMIFS(SOL·LICITUD!$P$5:$P$504,SOL·LICITUD!$H$5:$H$504,$B323,SOL·LICITUD!$U$5:$U$504,"B2"))</f>
        <v/>
      </c>
      <c r="J323" s="44" t="str">
        <f>IF($B323="","",COUNTIFS(SOL·LICITUD!$H$5:$H$504,$B323,SOL·LICITUD!$U$5:$U$504,"Mitjà"))</f>
        <v/>
      </c>
      <c r="K323" s="45" t="str">
        <f>IF($B323="","",SUMIFS(SOL·LICITUD!$P$5:$P$504,SOL·LICITUD!$H$5:$H$504,$B323,SOL·LICITUD!$U$5:$U$504,"Mitjà"))</f>
        <v/>
      </c>
      <c r="L323" s="46" t="str">
        <f>IF($B323="","",COUNTIFS(SOL·LICITUD!$H$5:$H$504,$B323,SOL·LICITUD!$U$5:$U$504,"Alt"))</f>
        <v/>
      </c>
      <c r="M323" s="47" t="str">
        <f>IF($B323="","",SUMIFS(SOL·LICITUD!$P$5:$P$504,SOL·LICITUD!$H$5:$H$504,$B323,SOL·LICITUD!$U$5:$U$504,"Alt"))</f>
        <v/>
      </c>
    </row>
    <row r="324" spans="2:13" x14ac:dyDescent="0.25">
      <c r="B324" s="38" t="str">
        <f>IF(OR(SOL·LICITUD!$H$310="",COUNTIF(SOL·LICITUD!$H$5:$H$504,SOL·LICITUD!$H$310)&lt;&gt;COUNTIF(SOL·LICITUD!$H$5:'SOL·LICITUD'!$H$310,SOL·LICITUD!$H$310)),"",SOL·LICITUD!$H$310)</f>
        <v/>
      </c>
      <c r="C324" s="38" t="str">
        <f>IF($B324="","",INDEX(SOL·LICITUD!$G$5:$G$504,MATCH($B324,SOL·LICITUD!$H$5:$H$504,0)))</f>
        <v/>
      </c>
      <c r="D324" s="38" t="str">
        <f>IF($B324="","",COUNTIF(SOL·LICITUD!$H$5:$H$504,$B324))</f>
        <v/>
      </c>
      <c r="E324" s="39" t="str">
        <f>IF($B324="","",SUMIF(SOL·LICITUD!$H$5:$H$504,$B324,SOL·LICITUD!$P$5:$P$504))</f>
        <v/>
      </c>
      <c r="F324" s="40" t="str">
        <f>IF($B324="","",COUNTIFS(SOL·LICITUD!$H$5:$H$504,$B324,SOL·LICITUD!$U$5:$U$504,"B1"))</f>
        <v/>
      </c>
      <c r="G324" s="41" t="str">
        <f>IF($B324="","",SUMIFS(SOL·LICITUD!$P$5:$P$504,SOL·LICITUD!$H$5:$H$504,$B324,SOL·LICITUD!$U$5:$U$504,"B1"))</f>
        <v/>
      </c>
      <c r="H324" s="42" t="str">
        <f>IF($B324="","",COUNTIFS(SOL·LICITUD!$H$5:$H$504,$B324,SOL·LICITUD!$U$5:$U$504,"B2"))</f>
        <v/>
      </c>
      <c r="I324" s="43" t="str">
        <f>IF($B324="","",SUMIFS(SOL·LICITUD!$P$5:$P$504,SOL·LICITUD!$H$5:$H$504,$B324,SOL·LICITUD!$U$5:$U$504,"B2"))</f>
        <v/>
      </c>
      <c r="J324" s="44" t="str">
        <f>IF($B324="","",COUNTIFS(SOL·LICITUD!$H$5:$H$504,$B324,SOL·LICITUD!$U$5:$U$504,"Mitjà"))</f>
        <v/>
      </c>
      <c r="K324" s="45" t="str">
        <f>IF($B324="","",SUMIFS(SOL·LICITUD!$P$5:$P$504,SOL·LICITUD!$H$5:$H$504,$B324,SOL·LICITUD!$U$5:$U$504,"Mitjà"))</f>
        <v/>
      </c>
      <c r="L324" s="46" t="str">
        <f>IF($B324="","",COUNTIFS(SOL·LICITUD!$H$5:$H$504,$B324,SOL·LICITUD!$U$5:$U$504,"Alt"))</f>
        <v/>
      </c>
      <c r="M324" s="47" t="str">
        <f>IF($B324="","",SUMIFS(SOL·LICITUD!$P$5:$P$504,SOL·LICITUD!$H$5:$H$504,$B324,SOL·LICITUD!$U$5:$U$504,"Alt"))</f>
        <v/>
      </c>
    </row>
    <row r="325" spans="2:13" x14ac:dyDescent="0.25">
      <c r="B325" s="38" t="str">
        <f>IF(OR(SOL·LICITUD!$H$311="",COUNTIF(SOL·LICITUD!$H$5:$H$504,SOL·LICITUD!$H$311)&lt;&gt;COUNTIF(SOL·LICITUD!$H$5:'SOL·LICITUD'!$H$311,SOL·LICITUD!$H$311)),"",SOL·LICITUD!$H$311)</f>
        <v/>
      </c>
      <c r="C325" s="38" t="str">
        <f>IF($B325="","",INDEX(SOL·LICITUD!$G$5:$G$504,MATCH($B325,SOL·LICITUD!$H$5:$H$504,0)))</f>
        <v/>
      </c>
      <c r="D325" s="38" t="str">
        <f>IF($B325="","",COUNTIF(SOL·LICITUD!$H$5:$H$504,$B325))</f>
        <v/>
      </c>
      <c r="E325" s="39" t="str">
        <f>IF($B325="","",SUMIF(SOL·LICITUD!$H$5:$H$504,$B325,SOL·LICITUD!$P$5:$P$504))</f>
        <v/>
      </c>
      <c r="F325" s="40" t="str">
        <f>IF($B325="","",COUNTIFS(SOL·LICITUD!$H$5:$H$504,$B325,SOL·LICITUD!$U$5:$U$504,"B1"))</f>
        <v/>
      </c>
      <c r="G325" s="41" t="str">
        <f>IF($B325="","",SUMIFS(SOL·LICITUD!$P$5:$P$504,SOL·LICITUD!$H$5:$H$504,$B325,SOL·LICITUD!$U$5:$U$504,"B1"))</f>
        <v/>
      </c>
      <c r="H325" s="42" t="str">
        <f>IF($B325="","",COUNTIFS(SOL·LICITUD!$H$5:$H$504,$B325,SOL·LICITUD!$U$5:$U$504,"B2"))</f>
        <v/>
      </c>
      <c r="I325" s="43" t="str">
        <f>IF($B325="","",SUMIFS(SOL·LICITUD!$P$5:$P$504,SOL·LICITUD!$H$5:$H$504,$B325,SOL·LICITUD!$U$5:$U$504,"B2"))</f>
        <v/>
      </c>
      <c r="J325" s="44" t="str">
        <f>IF($B325="","",COUNTIFS(SOL·LICITUD!$H$5:$H$504,$B325,SOL·LICITUD!$U$5:$U$504,"Mitjà"))</f>
        <v/>
      </c>
      <c r="K325" s="45" t="str">
        <f>IF($B325="","",SUMIFS(SOL·LICITUD!$P$5:$P$504,SOL·LICITUD!$H$5:$H$504,$B325,SOL·LICITUD!$U$5:$U$504,"Mitjà"))</f>
        <v/>
      </c>
      <c r="L325" s="46" t="str">
        <f>IF($B325="","",COUNTIFS(SOL·LICITUD!$H$5:$H$504,$B325,SOL·LICITUD!$U$5:$U$504,"Alt"))</f>
        <v/>
      </c>
      <c r="M325" s="47" t="str">
        <f>IF($B325="","",SUMIFS(SOL·LICITUD!$P$5:$P$504,SOL·LICITUD!$H$5:$H$504,$B325,SOL·LICITUD!$U$5:$U$504,"Alt"))</f>
        <v/>
      </c>
    </row>
    <row r="326" spans="2:13" x14ac:dyDescent="0.25">
      <c r="B326" s="38" t="str">
        <f>IF(OR(SOL·LICITUD!$H$312="",COUNTIF(SOL·LICITUD!$H$5:$H$504,SOL·LICITUD!$H$312)&lt;&gt;COUNTIF(SOL·LICITUD!$H$5:'SOL·LICITUD'!$H$312,SOL·LICITUD!$H$312)),"",SOL·LICITUD!$H$312)</f>
        <v/>
      </c>
      <c r="C326" s="38" t="str">
        <f>IF($B326="","",INDEX(SOL·LICITUD!$G$5:$G$504,MATCH($B326,SOL·LICITUD!$H$5:$H$504,0)))</f>
        <v/>
      </c>
      <c r="D326" s="38" t="str">
        <f>IF($B326="","",COUNTIF(SOL·LICITUD!$H$5:$H$504,$B326))</f>
        <v/>
      </c>
      <c r="E326" s="39" t="str">
        <f>IF($B326="","",SUMIF(SOL·LICITUD!$H$5:$H$504,$B326,SOL·LICITUD!$P$5:$P$504))</f>
        <v/>
      </c>
      <c r="F326" s="40" t="str">
        <f>IF($B326="","",COUNTIFS(SOL·LICITUD!$H$5:$H$504,$B326,SOL·LICITUD!$U$5:$U$504,"B1"))</f>
        <v/>
      </c>
      <c r="G326" s="41" t="str">
        <f>IF($B326="","",SUMIFS(SOL·LICITUD!$P$5:$P$504,SOL·LICITUD!$H$5:$H$504,$B326,SOL·LICITUD!$U$5:$U$504,"B1"))</f>
        <v/>
      </c>
      <c r="H326" s="42" t="str">
        <f>IF($B326="","",COUNTIFS(SOL·LICITUD!$H$5:$H$504,$B326,SOL·LICITUD!$U$5:$U$504,"B2"))</f>
        <v/>
      </c>
      <c r="I326" s="43" t="str">
        <f>IF($B326="","",SUMIFS(SOL·LICITUD!$P$5:$P$504,SOL·LICITUD!$H$5:$H$504,$B326,SOL·LICITUD!$U$5:$U$504,"B2"))</f>
        <v/>
      </c>
      <c r="J326" s="44" t="str">
        <f>IF($B326="","",COUNTIFS(SOL·LICITUD!$H$5:$H$504,$B326,SOL·LICITUD!$U$5:$U$504,"Mitjà"))</f>
        <v/>
      </c>
      <c r="K326" s="45" t="str">
        <f>IF($B326="","",SUMIFS(SOL·LICITUD!$P$5:$P$504,SOL·LICITUD!$H$5:$H$504,$B326,SOL·LICITUD!$U$5:$U$504,"Mitjà"))</f>
        <v/>
      </c>
      <c r="L326" s="46" t="str">
        <f>IF($B326="","",COUNTIFS(SOL·LICITUD!$H$5:$H$504,$B326,SOL·LICITUD!$U$5:$U$504,"Alt"))</f>
        <v/>
      </c>
      <c r="M326" s="47" t="str">
        <f>IF($B326="","",SUMIFS(SOL·LICITUD!$P$5:$P$504,SOL·LICITUD!$H$5:$H$504,$B326,SOL·LICITUD!$U$5:$U$504,"Alt"))</f>
        <v/>
      </c>
    </row>
    <row r="327" spans="2:13" x14ac:dyDescent="0.25">
      <c r="B327" s="38" t="str">
        <f>IF(OR(SOL·LICITUD!$H$313="",COUNTIF(SOL·LICITUD!$H$5:$H$504,SOL·LICITUD!$H$313)&lt;&gt;COUNTIF(SOL·LICITUD!$H$5:'SOL·LICITUD'!$H$313,SOL·LICITUD!$H$313)),"",SOL·LICITUD!$H$313)</f>
        <v/>
      </c>
      <c r="C327" s="38" t="str">
        <f>IF($B327="","",INDEX(SOL·LICITUD!$G$5:$G$504,MATCH($B327,SOL·LICITUD!$H$5:$H$504,0)))</f>
        <v/>
      </c>
      <c r="D327" s="38" t="str">
        <f>IF($B327="","",COUNTIF(SOL·LICITUD!$H$5:$H$504,$B327))</f>
        <v/>
      </c>
      <c r="E327" s="39" t="str">
        <f>IF($B327="","",SUMIF(SOL·LICITUD!$H$5:$H$504,$B327,SOL·LICITUD!$P$5:$P$504))</f>
        <v/>
      </c>
      <c r="F327" s="40" t="str">
        <f>IF($B327="","",COUNTIFS(SOL·LICITUD!$H$5:$H$504,$B327,SOL·LICITUD!$U$5:$U$504,"B1"))</f>
        <v/>
      </c>
      <c r="G327" s="41" t="str">
        <f>IF($B327="","",SUMIFS(SOL·LICITUD!$P$5:$P$504,SOL·LICITUD!$H$5:$H$504,$B327,SOL·LICITUD!$U$5:$U$504,"B1"))</f>
        <v/>
      </c>
      <c r="H327" s="42" t="str">
        <f>IF($B327="","",COUNTIFS(SOL·LICITUD!$H$5:$H$504,$B327,SOL·LICITUD!$U$5:$U$504,"B2"))</f>
        <v/>
      </c>
      <c r="I327" s="43" t="str">
        <f>IF($B327="","",SUMIFS(SOL·LICITUD!$P$5:$P$504,SOL·LICITUD!$H$5:$H$504,$B327,SOL·LICITUD!$U$5:$U$504,"B2"))</f>
        <v/>
      </c>
      <c r="J327" s="44" t="str">
        <f>IF($B327="","",COUNTIFS(SOL·LICITUD!$H$5:$H$504,$B327,SOL·LICITUD!$U$5:$U$504,"Mitjà"))</f>
        <v/>
      </c>
      <c r="K327" s="45" t="str">
        <f>IF($B327="","",SUMIFS(SOL·LICITUD!$P$5:$P$504,SOL·LICITUD!$H$5:$H$504,$B327,SOL·LICITUD!$U$5:$U$504,"Mitjà"))</f>
        <v/>
      </c>
      <c r="L327" s="46" t="str">
        <f>IF($B327="","",COUNTIFS(SOL·LICITUD!$H$5:$H$504,$B327,SOL·LICITUD!$U$5:$U$504,"Alt"))</f>
        <v/>
      </c>
      <c r="M327" s="47" t="str">
        <f>IF($B327="","",SUMIFS(SOL·LICITUD!$P$5:$P$504,SOL·LICITUD!$H$5:$H$504,$B327,SOL·LICITUD!$U$5:$U$504,"Alt"))</f>
        <v/>
      </c>
    </row>
    <row r="328" spans="2:13" x14ac:dyDescent="0.25">
      <c r="B328" s="38" t="str">
        <f>IF(OR(SOL·LICITUD!$H$314="",COUNTIF(SOL·LICITUD!$H$5:$H$504,SOL·LICITUD!$H$314)&lt;&gt;COUNTIF(SOL·LICITUD!$H$5:'SOL·LICITUD'!$H$314,SOL·LICITUD!$H$314)),"",SOL·LICITUD!$H$314)</f>
        <v/>
      </c>
      <c r="C328" s="38" t="str">
        <f>IF($B328="","",INDEX(SOL·LICITUD!$G$5:$G$504,MATCH($B328,SOL·LICITUD!$H$5:$H$504,0)))</f>
        <v/>
      </c>
      <c r="D328" s="38" t="str">
        <f>IF($B328="","",COUNTIF(SOL·LICITUD!$H$5:$H$504,$B328))</f>
        <v/>
      </c>
      <c r="E328" s="39" t="str">
        <f>IF($B328="","",SUMIF(SOL·LICITUD!$H$5:$H$504,$B328,SOL·LICITUD!$P$5:$P$504))</f>
        <v/>
      </c>
      <c r="F328" s="40" t="str">
        <f>IF($B328="","",COUNTIFS(SOL·LICITUD!$H$5:$H$504,$B328,SOL·LICITUD!$U$5:$U$504,"B1"))</f>
        <v/>
      </c>
      <c r="G328" s="41" t="str">
        <f>IF($B328="","",SUMIFS(SOL·LICITUD!$P$5:$P$504,SOL·LICITUD!$H$5:$H$504,$B328,SOL·LICITUD!$U$5:$U$504,"B1"))</f>
        <v/>
      </c>
      <c r="H328" s="42" t="str">
        <f>IF($B328="","",COUNTIFS(SOL·LICITUD!$H$5:$H$504,$B328,SOL·LICITUD!$U$5:$U$504,"B2"))</f>
        <v/>
      </c>
      <c r="I328" s="43" t="str">
        <f>IF($B328="","",SUMIFS(SOL·LICITUD!$P$5:$P$504,SOL·LICITUD!$H$5:$H$504,$B328,SOL·LICITUD!$U$5:$U$504,"B2"))</f>
        <v/>
      </c>
      <c r="J328" s="44" t="str">
        <f>IF($B328="","",COUNTIFS(SOL·LICITUD!$H$5:$H$504,$B328,SOL·LICITUD!$U$5:$U$504,"Mitjà"))</f>
        <v/>
      </c>
      <c r="K328" s="45" t="str">
        <f>IF($B328="","",SUMIFS(SOL·LICITUD!$P$5:$P$504,SOL·LICITUD!$H$5:$H$504,$B328,SOL·LICITUD!$U$5:$U$504,"Mitjà"))</f>
        <v/>
      </c>
      <c r="L328" s="46" t="str">
        <f>IF($B328="","",COUNTIFS(SOL·LICITUD!$H$5:$H$504,$B328,SOL·LICITUD!$U$5:$U$504,"Alt"))</f>
        <v/>
      </c>
      <c r="M328" s="47" t="str">
        <f>IF($B328="","",SUMIFS(SOL·LICITUD!$P$5:$P$504,SOL·LICITUD!$H$5:$H$504,$B328,SOL·LICITUD!$U$5:$U$504,"Alt"))</f>
        <v/>
      </c>
    </row>
    <row r="329" spans="2:13" x14ac:dyDescent="0.25">
      <c r="B329" s="38" t="str">
        <f>IF(OR(SOL·LICITUD!$H$315="",COUNTIF(SOL·LICITUD!$H$5:$H$504,SOL·LICITUD!$H$315)&lt;&gt;COUNTIF(SOL·LICITUD!$H$5:'SOL·LICITUD'!$H$315,SOL·LICITUD!$H$315)),"",SOL·LICITUD!$H$315)</f>
        <v/>
      </c>
      <c r="C329" s="38" t="str">
        <f>IF($B329="","",INDEX(SOL·LICITUD!$G$5:$G$504,MATCH($B329,SOL·LICITUD!$H$5:$H$504,0)))</f>
        <v/>
      </c>
      <c r="D329" s="38" t="str">
        <f>IF($B329="","",COUNTIF(SOL·LICITUD!$H$5:$H$504,$B329))</f>
        <v/>
      </c>
      <c r="E329" s="39" t="str">
        <f>IF($B329="","",SUMIF(SOL·LICITUD!$H$5:$H$504,$B329,SOL·LICITUD!$P$5:$P$504))</f>
        <v/>
      </c>
      <c r="F329" s="40" t="str">
        <f>IF($B329="","",COUNTIFS(SOL·LICITUD!$H$5:$H$504,$B329,SOL·LICITUD!$U$5:$U$504,"B1"))</f>
        <v/>
      </c>
      <c r="G329" s="41" t="str">
        <f>IF($B329="","",SUMIFS(SOL·LICITUD!$P$5:$P$504,SOL·LICITUD!$H$5:$H$504,$B329,SOL·LICITUD!$U$5:$U$504,"B1"))</f>
        <v/>
      </c>
      <c r="H329" s="42" t="str">
        <f>IF($B329="","",COUNTIFS(SOL·LICITUD!$H$5:$H$504,$B329,SOL·LICITUD!$U$5:$U$504,"B2"))</f>
        <v/>
      </c>
      <c r="I329" s="43" t="str">
        <f>IF($B329="","",SUMIFS(SOL·LICITUD!$P$5:$P$504,SOL·LICITUD!$H$5:$H$504,$B329,SOL·LICITUD!$U$5:$U$504,"B2"))</f>
        <v/>
      </c>
      <c r="J329" s="44" t="str">
        <f>IF($B329="","",COUNTIFS(SOL·LICITUD!$H$5:$H$504,$B329,SOL·LICITUD!$U$5:$U$504,"Mitjà"))</f>
        <v/>
      </c>
      <c r="K329" s="45" t="str">
        <f>IF($B329="","",SUMIFS(SOL·LICITUD!$P$5:$P$504,SOL·LICITUD!$H$5:$H$504,$B329,SOL·LICITUD!$U$5:$U$504,"Mitjà"))</f>
        <v/>
      </c>
      <c r="L329" s="46" t="str">
        <f>IF($B329="","",COUNTIFS(SOL·LICITUD!$H$5:$H$504,$B329,SOL·LICITUD!$U$5:$U$504,"Alt"))</f>
        <v/>
      </c>
      <c r="M329" s="47" t="str">
        <f>IF($B329="","",SUMIFS(SOL·LICITUD!$P$5:$P$504,SOL·LICITUD!$H$5:$H$504,$B329,SOL·LICITUD!$U$5:$U$504,"Alt"))</f>
        <v/>
      </c>
    </row>
    <row r="330" spans="2:13" x14ac:dyDescent="0.25">
      <c r="B330" s="38" t="str">
        <f>IF(OR(SOL·LICITUD!$H$316="",COUNTIF(SOL·LICITUD!$H$5:$H$504,SOL·LICITUD!$H$316)&lt;&gt;COUNTIF(SOL·LICITUD!$H$5:'SOL·LICITUD'!$H$316,SOL·LICITUD!$H$316)),"",SOL·LICITUD!$H$316)</f>
        <v/>
      </c>
      <c r="C330" s="38" t="str">
        <f>IF($B330="","",INDEX(SOL·LICITUD!$G$5:$G$504,MATCH($B330,SOL·LICITUD!$H$5:$H$504,0)))</f>
        <v/>
      </c>
      <c r="D330" s="38" t="str">
        <f>IF($B330="","",COUNTIF(SOL·LICITUD!$H$5:$H$504,$B330))</f>
        <v/>
      </c>
      <c r="E330" s="39" t="str">
        <f>IF($B330="","",SUMIF(SOL·LICITUD!$H$5:$H$504,$B330,SOL·LICITUD!$P$5:$P$504))</f>
        <v/>
      </c>
      <c r="F330" s="40" t="str">
        <f>IF($B330="","",COUNTIFS(SOL·LICITUD!$H$5:$H$504,$B330,SOL·LICITUD!$U$5:$U$504,"B1"))</f>
        <v/>
      </c>
      <c r="G330" s="41" t="str">
        <f>IF($B330="","",SUMIFS(SOL·LICITUD!$P$5:$P$504,SOL·LICITUD!$H$5:$H$504,$B330,SOL·LICITUD!$U$5:$U$504,"B1"))</f>
        <v/>
      </c>
      <c r="H330" s="42" t="str">
        <f>IF($B330="","",COUNTIFS(SOL·LICITUD!$H$5:$H$504,$B330,SOL·LICITUD!$U$5:$U$504,"B2"))</f>
        <v/>
      </c>
      <c r="I330" s="43" t="str">
        <f>IF($B330="","",SUMIFS(SOL·LICITUD!$P$5:$P$504,SOL·LICITUD!$H$5:$H$504,$B330,SOL·LICITUD!$U$5:$U$504,"B2"))</f>
        <v/>
      </c>
      <c r="J330" s="44" t="str">
        <f>IF($B330="","",COUNTIFS(SOL·LICITUD!$H$5:$H$504,$B330,SOL·LICITUD!$U$5:$U$504,"Mitjà"))</f>
        <v/>
      </c>
      <c r="K330" s="45" t="str">
        <f>IF($B330="","",SUMIFS(SOL·LICITUD!$P$5:$P$504,SOL·LICITUD!$H$5:$H$504,$B330,SOL·LICITUD!$U$5:$U$504,"Mitjà"))</f>
        <v/>
      </c>
      <c r="L330" s="46" t="str">
        <f>IF($B330="","",COUNTIFS(SOL·LICITUD!$H$5:$H$504,$B330,SOL·LICITUD!$U$5:$U$504,"Alt"))</f>
        <v/>
      </c>
      <c r="M330" s="47" t="str">
        <f>IF($B330="","",SUMIFS(SOL·LICITUD!$P$5:$P$504,SOL·LICITUD!$H$5:$H$504,$B330,SOL·LICITUD!$U$5:$U$504,"Alt"))</f>
        <v/>
      </c>
    </row>
    <row r="331" spans="2:13" x14ac:dyDescent="0.25">
      <c r="B331" s="38" t="str">
        <f>IF(OR(SOL·LICITUD!$H$317="",COUNTIF(SOL·LICITUD!$H$5:$H$504,SOL·LICITUD!$H$317)&lt;&gt;COUNTIF(SOL·LICITUD!$H$5:'SOL·LICITUD'!$H$317,SOL·LICITUD!$H$317)),"",SOL·LICITUD!$H$317)</f>
        <v/>
      </c>
      <c r="C331" s="38" t="str">
        <f>IF($B331="","",INDEX(SOL·LICITUD!$G$5:$G$504,MATCH($B331,SOL·LICITUD!$H$5:$H$504,0)))</f>
        <v/>
      </c>
      <c r="D331" s="38" t="str">
        <f>IF($B331="","",COUNTIF(SOL·LICITUD!$H$5:$H$504,$B331))</f>
        <v/>
      </c>
      <c r="E331" s="39" t="str">
        <f>IF($B331="","",SUMIF(SOL·LICITUD!$H$5:$H$504,$B331,SOL·LICITUD!$P$5:$P$504))</f>
        <v/>
      </c>
      <c r="F331" s="40" t="str">
        <f>IF($B331="","",COUNTIFS(SOL·LICITUD!$H$5:$H$504,$B331,SOL·LICITUD!$U$5:$U$504,"B1"))</f>
        <v/>
      </c>
      <c r="G331" s="41" t="str">
        <f>IF($B331="","",SUMIFS(SOL·LICITUD!$P$5:$P$504,SOL·LICITUD!$H$5:$H$504,$B331,SOL·LICITUD!$U$5:$U$504,"B1"))</f>
        <v/>
      </c>
      <c r="H331" s="42" t="str">
        <f>IF($B331="","",COUNTIFS(SOL·LICITUD!$H$5:$H$504,$B331,SOL·LICITUD!$U$5:$U$504,"B2"))</f>
        <v/>
      </c>
      <c r="I331" s="43" t="str">
        <f>IF($B331="","",SUMIFS(SOL·LICITUD!$P$5:$P$504,SOL·LICITUD!$H$5:$H$504,$B331,SOL·LICITUD!$U$5:$U$504,"B2"))</f>
        <v/>
      </c>
      <c r="J331" s="44" t="str">
        <f>IF($B331="","",COUNTIFS(SOL·LICITUD!$H$5:$H$504,$B331,SOL·LICITUD!$U$5:$U$504,"Mitjà"))</f>
        <v/>
      </c>
      <c r="K331" s="45" t="str">
        <f>IF($B331="","",SUMIFS(SOL·LICITUD!$P$5:$P$504,SOL·LICITUD!$H$5:$H$504,$B331,SOL·LICITUD!$U$5:$U$504,"Mitjà"))</f>
        <v/>
      </c>
      <c r="L331" s="46" t="str">
        <f>IF($B331="","",COUNTIFS(SOL·LICITUD!$H$5:$H$504,$B331,SOL·LICITUD!$U$5:$U$504,"Alt"))</f>
        <v/>
      </c>
      <c r="M331" s="47" t="str">
        <f>IF($B331="","",SUMIFS(SOL·LICITUD!$P$5:$P$504,SOL·LICITUD!$H$5:$H$504,$B331,SOL·LICITUD!$U$5:$U$504,"Alt"))</f>
        <v/>
      </c>
    </row>
    <row r="332" spans="2:13" x14ac:dyDescent="0.25">
      <c r="B332" s="38" t="str">
        <f>IF(OR(SOL·LICITUD!$H$318="",COUNTIF(SOL·LICITUD!$H$5:$H$504,SOL·LICITUD!$H$318)&lt;&gt;COUNTIF(SOL·LICITUD!$H$5:'SOL·LICITUD'!$H$318,SOL·LICITUD!$H$318)),"",SOL·LICITUD!$H$318)</f>
        <v/>
      </c>
      <c r="C332" s="38" t="str">
        <f>IF($B332="","",INDEX(SOL·LICITUD!$G$5:$G$504,MATCH($B332,SOL·LICITUD!$H$5:$H$504,0)))</f>
        <v/>
      </c>
      <c r="D332" s="38" t="str">
        <f>IF($B332="","",COUNTIF(SOL·LICITUD!$H$5:$H$504,$B332))</f>
        <v/>
      </c>
      <c r="E332" s="39" t="str">
        <f>IF($B332="","",SUMIF(SOL·LICITUD!$H$5:$H$504,$B332,SOL·LICITUD!$P$5:$P$504))</f>
        <v/>
      </c>
      <c r="F332" s="40" t="str">
        <f>IF($B332="","",COUNTIFS(SOL·LICITUD!$H$5:$H$504,$B332,SOL·LICITUD!$U$5:$U$504,"B1"))</f>
        <v/>
      </c>
      <c r="G332" s="41" t="str">
        <f>IF($B332="","",SUMIFS(SOL·LICITUD!$P$5:$P$504,SOL·LICITUD!$H$5:$H$504,$B332,SOL·LICITUD!$U$5:$U$504,"B1"))</f>
        <v/>
      </c>
      <c r="H332" s="42" t="str">
        <f>IF($B332="","",COUNTIFS(SOL·LICITUD!$H$5:$H$504,$B332,SOL·LICITUD!$U$5:$U$504,"B2"))</f>
        <v/>
      </c>
      <c r="I332" s="43" t="str">
        <f>IF($B332="","",SUMIFS(SOL·LICITUD!$P$5:$P$504,SOL·LICITUD!$H$5:$H$504,$B332,SOL·LICITUD!$U$5:$U$504,"B2"))</f>
        <v/>
      </c>
      <c r="J332" s="44" t="str">
        <f>IF($B332="","",COUNTIFS(SOL·LICITUD!$H$5:$H$504,$B332,SOL·LICITUD!$U$5:$U$504,"Mitjà"))</f>
        <v/>
      </c>
      <c r="K332" s="45" t="str">
        <f>IF($B332="","",SUMIFS(SOL·LICITUD!$P$5:$P$504,SOL·LICITUD!$H$5:$H$504,$B332,SOL·LICITUD!$U$5:$U$504,"Mitjà"))</f>
        <v/>
      </c>
      <c r="L332" s="46" t="str">
        <f>IF($B332="","",COUNTIFS(SOL·LICITUD!$H$5:$H$504,$B332,SOL·LICITUD!$U$5:$U$504,"Alt"))</f>
        <v/>
      </c>
      <c r="M332" s="47" t="str">
        <f>IF($B332="","",SUMIFS(SOL·LICITUD!$P$5:$P$504,SOL·LICITUD!$H$5:$H$504,$B332,SOL·LICITUD!$U$5:$U$504,"Alt"))</f>
        <v/>
      </c>
    </row>
    <row r="333" spans="2:13" x14ac:dyDescent="0.25">
      <c r="B333" s="38" t="str">
        <f>IF(OR(SOL·LICITUD!$H$319="",COUNTIF(SOL·LICITUD!$H$5:$H$504,SOL·LICITUD!$H$319)&lt;&gt;COUNTIF(SOL·LICITUD!$H$5:'SOL·LICITUD'!$H$319,SOL·LICITUD!$H$319)),"",SOL·LICITUD!$H$319)</f>
        <v/>
      </c>
      <c r="C333" s="38" t="str">
        <f>IF($B333="","",INDEX(SOL·LICITUD!$G$5:$G$504,MATCH($B333,SOL·LICITUD!$H$5:$H$504,0)))</f>
        <v/>
      </c>
      <c r="D333" s="38" t="str">
        <f>IF($B333="","",COUNTIF(SOL·LICITUD!$H$5:$H$504,$B333))</f>
        <v/>
      </c>
      <c r="E333" s="39" t="str">
        <f>IF($B333="","",SUMIF(SOL·LICITUD!$H$5:$H$504,$B333,SOL·LICITUD!$P$5:$P$504))</f>
        <v/>
      </c>
      <c r="F333" s="40" t="str">
        <f>IF($B333="","",COUNTIFS(SOL·LICITUD!$H$5:$H$504,$B333,SOL·LICITUD!$U$5:$U$504,"B1"))</f>
        <v/>
      </c>
      <c r="G333" s="41" t="str">
        <f>IF($B333="","",SUMIFS(SOL·LICITUD!$P$5:$P$504,SOL·LICITUD!$H$5:$H$504,$B333,SOL·LICITUD!$U$5:$U$504,"B1"))</f>
        <v/>
      </c>
      <c r="H333" s="42" t="str">
        <f>IF($B333="","",COUNTIFS(SOL·LICITUD!$H$5:$H$504,$B333,SOL·LICITUD!$U$5:$U$504,"B2"))</f>
        <v/>
      </c>
      <c r="I333" s="43" t="str">
        <f>IF($B333="","",SUMIFS(SOL·LICITUD!$P$5:$P$504,SOL·LICITUD!$H$5:$H$504,$B333,SOL·LICITUD!$U$5:$U$504,"B2"))</f>
        <v/>
      </c>
      <c r="J333" s="44" t="str">
        <f>IF($B333="","",COUNTIFS(SOL·LICITUD!$H$5:$H$504,$B333,SOL·LICITUD!$U$5:$U$504,"Mitjà"))</f>
        <v/>
      </c>
      <c r="K333" s="45" t="str">
        <f>IF($B333="","",SUMIFS(SOL·LICITUD!$P$5:$P$504,SOL·LICITUD!$H$5:$H$504,$B333,SOL·LICITUD!$U$5:$U$504,"Mitjà"))</f>
        <v/>
      </c>
      <c r="L333" s="46" t="str">
        <f>IF($B333="","",COUNTIFS(SOL·LICITUD!$H$5:$H$504,$B333,SOL·LICITUD!$U$5:$U$504,"Alt"))</f>
        <v/>
      </c>
      <c r="M333" s="47" t="str">
        <f>IF($B333="","",SUMIFS(SOL·LICITUD!$P$5:$P$504,SOL·LICITUD!$H$5:$H$504,$B333,SOL·LICITUD!$U$5:$U$504,"Alt"))</f>
        <v/>
      </c>
    </row>
    <row r="334" spans="2:13" x14ac:dyDescent="0.25">
      <c r="B334" s="38" t="str">
        <f>IF(OR(SOL·LICITUD!$H$320="",COUNTIF(SOL·LICITUD!$H$5:$H$504,SOL·LICITUD!$H$320)&lt;&gt;COUNTIF(SOL·LICITUD!$H$5:'SOL·LICITUD'!$H$320,SOL·LICITUD!$H$320)),"",SOL·LICITUD!$H$320)</f>
        <v/>
      </c>
      <c r="C334" s="38" t="str">
        <f>IF($B334="","",INDEX(SOL·LICITUD!$G$5:$G$504,MATCH($B334,SOL·LICITUD!$H$5:$H$504,0)))</f>
        <v/>
      </c>
      <c r="D334" s="38" t="str">
        <f>IF($B334="","",COUNTIF(SOL·LICITUD!$H$5:$H$504,$B334))</f>
        <v/>
      </c>
      <c r="E334" s="39" t="str">
        <f>IF($B334="","",SUMIF(SOL·LICITUD!$H$5:$H$504,$B334,SOL·LICITUD!$P$5:$P$504))</f>
        <v/>
      </c>
      <c r="F334" s="40" t="str">
        <f>IF($B334="","",COUNTIFS(SOL·LICITUD!$H$5:$H$504,$B334,SOL·LICITUD!$U$5:$U$504,"B1"))</f>
        <v/>
      </c>
      <c r="G334" s="41" t="str">
        <f>IF($B334="","",SUMIFS(SOL·LICITUD!$P$5:$P$504,SOL·LICITUD!$H$5:$H$504,$B334,SOL·LICITUD!$U$5:$U$504,"B1"))</f>
        <v/>
      </c>
      <c r="H334" s="42" t="str">
        <f>IF($B334="","",COUNTIFS(SOL·LICITUD!$H$5:$H$504,$B334,SOL·LICITUD!$U$5:$U$504,"B2"))</f>
        <v/>
      </c>
      <c r="I334" s="43" t="str">
        <f>IF($B334="","",SUMIFS(SOL·LICITUD!$P$5:$P$504,SOL·LICITUD!$H$5:$H$504,$B334,SOL·LICITUD!$U$5:$U$504,"B2"))</f>
        <v/>
      </c>
      <c r="J334" s="44" t="str">
        <f>IF($B334="","",COUNTIFS(SOL·LICITUD!$H$5:$H$504,$B334,SOL·LICITUD!$U$5:$U$504,"Mitjà"))</f>
        <v/>
      </c>
      <c r="K334" s="45" t="str">
        <f>IF($B334="","",SUMIFS(SOL·LICITUD!$P$5:$P$504,SOL·LICITUD!$H$5:$H$504,$B334,SOL·LICITUD!$U$5:$U$504,"Mitjà"))</f>
        <v/>
      </c>
      <c r="L334" s="46" t="str">
        <f>IF($B334="","",COUNTIFS(SOL·LICITUD!$H$5:$H$504,$B334,SOL·LICITUD!$U$5:$U$504,"Alt"))</f>
        <v/>
      </c>
      <c r="M334" s="47" t="str">
        <f>IF($B334="","",SUMIFS(SOL·LICITUD!$P$5:$P$504,SOL·LICITUD!$H$5:$H$504,$B334,SOL·LICITUD!$U$5:$U$504,"Alt"))</f>
        <v/>
      </c>
    </row>
    <row r="335" spans="2:13" x14ac:dyDescent="0.25">
      <c r="B335" s="38" t="str">
        <f>IF(OR(SOL·LICITUD!$H$321="",COUNTIF(SOL·LICITUD!$H$5:$H$504,SOL·LICITUD!$H$321)&lt;&gt;COUNTIF(SOL·LICITUD!$H$5:'SOL·LICITUD'!$H$321,SOL·LICITUD!$H$321)),"",SOL·LICITUD!$H$321)</f>
        <v/>
      </c>
      <c r="C335" s="38" t="str">
        <f>IF($B335="","",INDEX(SOL·LICITUD!$G$5:$G$504,MATCH($B335,SOL·LICITUD!$H$5:$H$504,0)))</f>
        <v/>
      </c>
      <c r="D335" s="38" t="str">
        <f>IF($B335="","",COUNTIF(SOL·LICITUD!$H$5:$H$504,$B335))</f>
        <v/>
      </c>
      <c r="E335" s="39" t="str">
        <f>IF($B335="","",SUMIF(SOL·LICITUD!$H$5:$H$504,$B335,SOL·LICITUD!$P$5:$P$504))</f>
        <v/>
      </c>
      <c r="F335" s="40" t="str">
        <f>IF($B335="","",COUNTIFS(SOL·LICITUD!$H$5:$H$504,$B335,SOL·LICITUD!$U$5:$U$504,"B1"))</f>
        <v/>
      </c>
      <c r="G335" s="41" t="str">
        <f>IF($B335="","",SUMIFS(SOL·LICITUD!$P$5:$P$504,SOL·LICITUD!$H$5:$H$504,$B335,SOL·LICITUD!$U$5:$U$504,"B1"))</f>
        <v/>
      </c>
      <c r="H335" s="42" t="str">
        <f>IF($B335="","",COUNTIFS(SOL·LICITUD!$H$5:$H$504,$B335,SOL·LICITUD!$U$5:$U$504,"B2"))</f>
        <v/>
      </c>
      <c r="I335" s="43" t="str">
        <f>IF($B335="","",SUMIFS(SOL·LICITUD!$P$5:$P$504,SOL·LICITUD!$H$5:$H$504,$B335,SOL·LICITUD!$U$5:$U$504,"B2"))</f>
        <v/>
      </c>
      <c r="J335" s="44" t="str">
        <f>IF($B335="","",COUNTIFS(SOL·LICITUD!$H$5:$H$504,$B335,SOL·LICITUD!$U$5:$U$504,"Mitjà"))</f>
        <v/>
      </c>
      <c r="K335" s="45" t="str">
        <f>IF($B335="","",SUMIFS(SOL·LICITUD!$P$5:$P$504,SOL·LICITUD!$H$5:$H$504,$B335,SOL·LICITUD!$U$5:$U$504,"Mitjà"))</f>
        <v/>
      </c>
      <c r="L335" s="46" t="str">
        <f>IF($B335="","",COUNTIFS(SOL·LICITUD!$H$5:$H$504,$B335,SOL·LICITUD!$U$5:$U$504,"Alt"))</f>
        <v/>
      </c>
      <c r="M335" s="47" t="str">
        <f>IF($B335="","",SUMIFS(SOL·LICITUD!$P$5:$P$504,SOL·LICITUD!$H$5:$H$504,$B335,SOL·LICITUD!$U$5:$U$504,"Alt"))</f>
        <v/>
      </c>
    </row>
    <row r="336" spans="2:13" x14ac:dyDescent="0.25">
      <c r="B336" s="38" t="str">
        <f>IF(OR(SOL·LICITUD!$H$322="",COUNTIF(SOL·LICITUD!$H$5:$H$504,SOL·LICITUD!$H$322)&lt;&gt;COUNTIF(SOL·LICITUD!$H$5:'SOL·LICITUD'!$H$322,SOL·LICITUD!$H$322)),"",SOL·LICITUD!$H$322)</f>
        <v/>
      </c>
      <c r="C336" s="38" t="str">
        <f>IF($B336="","",INDEX(SOL·LICITUD!$G$5:$G$504,MATCH($B336,SOL·LICITUD!$H$5:$H$504,0)))</f>
        <v/>
      </c>
      <c r="D336" s="38" t="str">
        <f>IF($B336="","",COUNTIF(SOL·LICITUD!$H$5:$H$504,$B336))</f>
        <v/>
      </c>
      <c r="E336" s="39" t="str">
        <f>IF($B336="","",SUMIF(SOL·LICITUD!$H$5:$H$504,$B336,SOL·LICITUD!$P$5:$P$504))</f>
        <v/>
      </c>
      <c r="F336" s="40" t="str">
        <f>IF($B336="","",COUNTIFS(SOL·LICITUD!$H$5:$H$504,$B336,SOL·LICITUD!$U$5:$U$504,"B1"))</f>
        <v/>
      </c>
      <c r="G336" s="41" t="str">
        <f>IF($B336="","",SUMIFS(SOL·LICITUD!$P$5:$P$504,SOL·LICITUD!$H$5:$H$504,$B336,SOL·LICITUD!$U$5:$U$504,"B1"))</f>
        <v/>
      </c>
      <c r="H336" s="42" t="str">
        <f>IF($B336="","",COUNTIFS(SOL·LICITUD!$H$5:$H$504,$B336,SOL·LICITUD!$U$5:$U$504,"B2"))</f>
        <v/>
      </c>
      <c r="I336" s="43" t="str">
        <f>IF($B336="","",SUMIFS(SOL·LICITUD!$P$5:$P$504,SOL·LICITUD!$H$5:$H$504,$B336,SOL·LICITUD!$U$5:$U$504,"B2"))</f>
        <v/>
      </c>
      <c r="J336" s="44" t="str">
        <f>IF($B336="","",COUNTIFS(SOL·LICITUD!$H$5:$H$504,$B336,SOL·LICITUD!$U$5:$U$504,"Mitjà"))</f>
        <v/>
      </c>
      <c r="K336" s="45" t="str">
        <f>IF($B336="","",SUMIFS(SOL·LICITUD!$P$5:$P$504,SOL·LICITUD!$H$5:$H$504,$B336,SOL·LICITUD!$U$5:$U$504,"Mitjà"))</f>
        <v/>
      </c>
      <c r="L336" s="46" t="str">
        <f>IF($B336="","",COUNTIFS(SOL·LICITUD!$H$5:$H$504,$B336,SOL·LICITUD!$U$5:$U$504,"Alt"))</f>
        <v/>
      </c>
      <c r="M336" s="47" t="str">
        <f>IF($B336="","",SUMIFS(SOL·LICITUD!$P$5:$P$504,SOL·LICITUD!$H$5:$H$504,$B336,SOL·LICITUD!$U$5:$U$504,"Alt"))</f>
        <v/>
      </c>
    </row>
    <row r="337" spans="2:13" x14ac:dyDescent="0.25">
      <c r="B337" s="38" t="str">
        <f>IF(OR(SOL·LICITUD!$H$323="",COUNTIF(SOL·LICITUD!$H$5:$H$504,SOL·LICITUD!$H$323)&lt;&gt;COUNTIF(SOL·LICITUD!$H$5:'SOL·LICITUD'!$H$323,SOL·LICITUD!$H$323)),"",SOL·LICITUD!$H$323)</f>
        <v/>
      </c>
      <c r="C337" s="38" t="str">
        <f>IF($B337="","",INDEX(SOL·LICITUD!$G$5:$G$504,MATCH($B337,SOL·LICITUD!$H$5:$H$504,0)))</f>
        <v/>
      </c>
      <c r="D337" s="38" t="str">
        <f>IF($B337="","",COUNTIF(SOL·LICITUD!$H$5:$H$504,$B337))</f>
        <v/>
      </c>
      <c r="E337" s="39" t="str">
        <f>IF($B337="","",SUMIF(SOL·LICITUD!$H$5:$H$504,$B337,SOL·LICITUD!$P$5:$P$504))</f>
        <v/>
      </c>
      <c r="F337" s="40" t="str">
        <f>IF($B337="","",COUNTIFS(SOL·LICITUD!$H$5:$H$504,$B337,SOL·LICITUD!$U$5:$U$504,"B1"))</f>
        <v/>
      </c>
      <c r="G337" s="41" t="str">
        <f>IF($B337="","",SUMIFS(SOL·LICITUD!$P$5:$P$504,SOL·LICITUD!$H$5:$H$504,$B337,SOL·LICITUD!$U$5:$U$504,"B1"))</f>
        <v/>
      </c>
      <c r="H337" s="42" t="str">
        <f>IF($B337="","",COUNTIFS(SOL·LICITUD!$H$5:$H$504,$B337,SOL·LICITUD!$U$5:$U$504,"B2"))</f>
        <v/>
      </c>
      <c r="I337" s="43" t="str">
        <f>IF($B337="","",SUMIFS(SOL·LICITUD!$P$5:$P$504,SOL·LICITUD!$H$5:$H$504,$B337,SOL·LICITUD!$U$5:$U$504,"B2"))</f>
        <v/>
      </c>
      <c r="J337" s="44" t="str">
        <f>IF($B337="","",COUNTIFS(SOL·LICITUD!$H$5:$H$504,$B337,SOL·LICITUD!$U$5:$U$504,"Mitjà"))</f>
        <v/>
      </c>
      <c r="K337" s="45" t="str">
        <f>IF($B337="","",SUMIFS(SOL·LICITUD!$P$5:$P$504,SOL·LICITUD!$H$5:$H$504,$B337,SOL·LICITUD!$U$5:$U$504,"Mitjà"))</f>
        <v/>
      </c>
      <c r="L337" s="46" t="str">
        <f>IF($B337="","",COUNTIFS(SOL·LICITUD!$H$5:$H$504,$B337,SOL·LICITUD!$U$5:$U$504,"Alt"))</f>
        <v/>
      </c>
      <c r="M337" s="47" t="str">
        <f>IF($B337="","",SUMIFS(SOL·LICITUD!$P$5:$P$504,SOL·LICITUD!$H$5:$H$504,$B337,SOL·LICITUD!$U$5:$U$504,"Alt"))</f>
        <v/>
      </c>
    </row>
    <row r="338" spans="2:13" x14ac:dyDescent="0.25">
      <c r="B338" s="38" t="str">
        <f>IF(OR(SOL·LICITUD!$H$324="",COUNTIF(SOL·LICITUD!$H$5:$H$504,SOL·LICITUD!$H$324)&lt;&gt;COUNTIF(SOL·LICITUD!$H$5:'SOL·LICITUD'!$H$324,SOL·LICITUD!$H$324)),"",SOL·LICITUD!$H$324)</f>
        <v/>
      </c>
      <c r="C338" s="38" t="str">
        <f>IF($B338="","",INDEX(SOL·LICITUD!$G$5:$G$504,MATCH($B338,SOL·LICITUD!$H$5:$H$504,0)))</f>
        <v/>
      </c>
      <c r="D338" s="38" t="str">
        <f>IF($B338="","",COUNTIF(SOL·LICITUD!$H$5:$H$504,$B338))</f>
        <v/>
      </c>
      <c r="E338" s="39" t="str">
        <f>IF($B338="","",SUMIF(SOL·LICITUD!$H$5:$H$504,$B338,SOL·LICITUD!$P$5:$P$504))</f>
        <v/>
      </c>
      <c r="F338" s="40" t="str">
        <f>IF($B338="","",COUNTIFS(SOL·LICITUD!$H$5:$H$504,$B338,SOL·LICITUD!$U$5:$U$504,"B1"))</f>
        <v/>
      </c>
      <c r="G338" s="41" t="str">
        <f>IF($B338="","",SUMIFS(SOL·LICITUD!$P$5:$P$504,SOL·LICITUD!$H$5:$H$504,$B338,SOL·LICITUD!$U$5:$U$504,"B1"))</f>
        <v/>
      </c>
      <c r="H338" s="42" t="str">
        <f>IF($B338="","",COUNTIFS(SOL·LICITUD!$H$5:$H$504,$B338,SOL·LICITUD!$U$5:$U$504,"B2"))</f>
        <v/>
      </c>
      <c r="I338" s="43" t="str">
        <f>IF($B338="","",SUMIFS(SOL·LICITUD!$P$5:$P$504,SOL·LICITUD!$H$5:$H$504,$B338,SOL·LICITUD!$U$5:$U$504,"B2"))</f>
        <v/>
      </c>
      <c r="J338" s="44" t="str">
        <f>IF($B338="","",COUNTIFS(SOL·LICITUD!$H$5:$H$504,$B338,SOL·LICITUD!$U$5:$U$504,"Mitjà"))</f>
        <v/>
      </c>
      <c r="K338" s="45" t="str">
        <f>IF($B338="","",SUMIFS(SOL·LICITUD!$P$5:$P$504,SOL·LICITUD!$H$5:$H$504,$B338,SOL·LICITUD!$U$5:$U$504,"Mitjà"))</f>
        <v/>
      </c>
      <c r="L338" s="46" t="str">
        <f>IF($B338="","",COUNTIFS(SOL·LICITUD!$H$5:$H$504,$B338,SOL·LICITUD!$U$5:$U$504,"Alt"))</f>
        <v/>
      </c>
      <c r="M338" s="47" t="str">
        <f>IF($B338="","",SUMIFS(SOL·LICITUD!$P$5:$P$504,SOL·LICITUD!$H$5:$H$504,$B338,SOL·LICITUD!$U$5:$U$504,"Alt"))</f>
        <v/>
      </c>
    </row>
    <row r="339" spans="2:13" x14ac:dyDescent="0.25">
      <c r="B339" s="38" t="str">
        <f>IF(OR(SOL·LICITUD!$H$325="",COUNTIF(SOL·LICITUD!$H$5:$H$504,SOL·LICITUD!$H$325)&lt;&gt;COUNTIF(SOL·LICITUD!$H$5:'SOL·LICITUD'!$H$325,SOL·LICITUD!$H$325)),"",SOL·LICITUD!$H$325)</f>
        <v/>
      </c>
      <c r="C339" s="38" t="str">
        <f>IF($B339="","",INDEX(SOL·LICITUD!$G$5:$G$504,MATCH($B339,SOL·LICITUD!$H$5:$H$504,0)))</f>
        <v/>
      </c>
      <c r="D339" s="38" t="str">
        <f>IF($B339="","",COUNTIF(SOL·LICITUD!$H$5:$H$504,$B339))</f>
        <v/>
      </c>
      <c r="E339" s="39" t="str">
        <f>IF($B339="","",SUMIF(SOL·LICITUD!$H$5:$H$504,$B339,SOL·LICITUD!$P$5:$P$504))</f>
        <v/>
      </c>
      <c r="F339" s="40" t="str">
        <f>IF($B339="","",COUNTIFS(SOL·LICITUD!$H$5:$H$504,$B339,SOL·LICITUD!$U$5:$U$504,"B1"))</f>
        <v/>
      </c>
      <c r="G339" s="41" t="str">
        <f>IF($B339="","",SUMIFS(SOL·LICITUD!$P$5:$P$504,SOL·LICITUD!$H$5:$H$504,$B339,SOL·LICITUD!$U$5:$U$504,"B1"))</f>
        <v/>
      </c>
      <c r="H339" s="42" t="str">
        <f>IF($B339="","",COUNTIFS(SOL·LICITUD!$H$5:$H$504,$B339,SOL·LICITUD!$U$5:$U$504,"B2"))</f>
        <v/>
      </c>
      <c r="I339" s="43" t="str">
        <f>IF($B339="","",SUMIFS(SOL·LICITUD!$P$5:$P$504,SOL·LICITUD!$H$5:$H$504,$B339,SOL·LICITUD!$U$5:$U$504,"B2"))</f>
        <v/>
      </c>
      <c r="J339" s="44" t="str">
        <f>IF($B339="","",COUNTIFS(SOL·LICITUD!$H$5:$H$504,$B339,SOL·LICITUD!$U$5:$U$504,"Mitjà"))</f>
        <v/>
      </c>
      <c r="K339" s="45" t="str">
        <f>IF($B339="","",SUMIFS(SOL·LICITUD!$P$5:$P$504,SOL·LICITUD!$H$5:$H$504,$B339,SOL·LICITUD!$U$5:$U$504,"Mitjà"))</f>
        <v/>
      </c>
      <c r="L339" s="46" t="str">
        <f>IF($B339="","",COUNTIFS(SOL·LICITUD!$H$5:$H$504,$B339,SOL·LICITUD!$U$5:$U$504,"Alt"))</f>
        <v/>
      </c>
      <c r="M339" s="47" t="str">
        <f>IF($B339="","",SUMIFS(SOL·LICITUD!$P$5:$P$504,SOL·LICITUD!$H$5:$H$504,$B339,SOL·LICITUD!$U$5:$U$504,"Alt"))</f>
        <v/>
      </c>
    </row>
    <row r="340" spans="2:13" x14ac:dyDescent="0.25">
      <c r="B340" s="38" t="str">
        <f>IF(OR(SOL·LICITUD!$H$326="",COUNTIF(SOL·LICITUD!$H$5:$H$504,SOL·LICITUD!$H$326)&lt;&gt;COUNTIF(SOL·LICITUD!$H$5:'SOL·LICITUD'!$H$326,SOL·LICITUD!$H$326)),"",SOL·LICITUD!$H$326)</f>
        <v/>
      </c>
      <c r="C340" s="38" t="str">
        <f>IF($B340="","",INDEX(SOL·LICITUD!$G$5:$G$504,MATCH($B340,SOL·LICITUD!$H$5:$H$504,0)))</f>
        <v/>
      </c>
      <c r="D340" s="38" t="str">
        <f>IF($B340="","",COUNTIF(SOL·LICITUD!$H$5:$H$504,$B340))</f>
        <v/>
      </c>
      <c r="E340" s="39" t="str">
        <f>IF($B340="","",SUMIF(SOL·LICITUD!$H$5:$H$504,$B340,SOL·LICITUD!$P$5:$P$504))</f>
        <v/>
      </c>
      <c r="F340" s="40" t="str">
        <f>IF($B340="","",COUNTIFS(SOL·LICITUD!$H$5:$H$504,$B340,SOL·LICITUD!$U$5:$U$504,"B1"))</f>
        <v/>
      </c>
      <c r="G340" s="41" t="str">
        <f>IF($B340="","",SUMIFS(SOL·LICITUD!$P$5:$P$504,SOL·LICITUD!$H$5:$H$504,$B340,SOL·LICITUD!$U$5:$U$504,"B1"))</f>
        <v/>
      </c>
      <c r="H340" s="42" t="str">
        <f>IF($B340="","",COUNTIFS(SOL·LICITUD!$H$5:$H$504,$B340,SOL·LICITUD!$U$5:$U$504,"B2"))</f>
        <v/>
      </c>
      <c r="I340" s="43" t="str">
        <f>IF($B340="","",SUMIFS(SOL·LICITUD!$P$5:$P$504,SOL·LICITUD!$H$5:$H$504,$B340,SOL·LICITUD!$U$5:$U$504,"B2"))</f>
        <v/>
      </c>
      <c r="J340" s="44" t="str">
        <f>IF($B340="","",COUNTIFS(SOL·LICITUD!$H$5:$H$504,$B340,SOL·LICITUD!$U$5:$U$504,"Mitjà"))</f>
        <v/>
      </c>
      <c r="K340" s="45" t="str">
        <f>IF($B340="","",SUMIFS(SOL·LICITUD!$P$5:$P$504,SOL·LICITUD!$H$5:$H$504,$B340,SOL·LICITUD!$U$5:$U$504,"Mitjà"))</f>
        <v/>
      </c>
      <c r="L340" s="46" t="str">
        <f>IF($B340="","",COUNTIFS(SOL·LICITUD!$H$5:$H$504,$B340,SOL·LICITUD!$U$5:$U$504,"Alt"))</f>
        <v/>
      </c>
      <c r="M340" s="47" t="str">
        <f>IF($B340="","",SUMIFS(SOL·LICITUD!$P$5:$P$504,SOL·LICITUD!$H$5:$H$504,$B340,SOL·LICITUD!$U$5:$U$504,"Alt"))</f>
        <v/>
      </c>
    </row>
    <row r="341" spans="2:13" x14ac:dyDescent="0.25">
      <c r="B341" s="38" t="str">
        <f>IF(OR(SOL·LICITUD!$H$327="",COUNTIF(SOL·LICITUD!$H$5:$H$504,SOL·LICITUD!$H$327)&lt;&gt;COUNTIF(SOL·LICITUD!$H$5:'SOL·LICITUD'!$H$327,SOL·LICITUD!$H$327)),"",SOL·LICITUD!$H$327)</f>
        <v/>
      </c>
      <c r="C341" s="38" t="str">
        <f>IF($B341="","",INDEX(SOL·LICITUD!$G$5:$G$504,MATCH($B341,SOL·LICITUD!$H$5:$H$504,0)))</f>
        <v/>
      </c>
      <c r="D341" s="38" t="str">
        <f>IF($B341="","",COUNTIF(SOL·LICITUD!$H$5:$H$504,$B341))</f>
        <v/>
      </c>
      <c r="E341" s="39" t="str">
        <f>IF($B341="","",SUMIF(SOL·LICITUD!$H$5:$H$504,$B341,SOL·LICITUD!$P$5:$P$504))</f>
        <v/>
      </c>
      <c r="F341" s="40" t="str">
        <f>IF($B341="","",COUNTIFS(SOL·LICITUD!$H$5:$H$504,$B341,SOL·LICITUD!$U$5:$U$504,"B1"))</f>
        <v/>
      </c>
      <c r="G341" s="41" t="str">
        <f>IF($B341="","",SUMIFS(SOL·LICITUD!$P$5:$P$504,SOL·LICITUD!$H$5:$H$504,$B341,SOL·LICITUD!$U$5:$U$504,"B1"))</f>
        <v/>
      </c>
      <c r="H341" s="42" t="str">
        <f>IF($B341="","",COUNTIFS(SOL·LICITUD!$H$5:$H$504,$B341,SOL·LICITUD!$U$5:$U$504,"B2"))</f>
        <v/>
      </c>
      <c r="I341" s="43" t="str">
        <f>IF($B341="","",SUMIFS(SOL·LICITUD!$P$5:$P$504,SOL·LICITUD!$H$5:$H$504,$B341,SOL·LICITUD!$U$5:$U$504,"B2"))</f>
        <v/>
      </c>
      <c r="J341" s="44" t="str">
        <f>IF($B341="","",COUNTIFS(SOL·LICITUD!$H$5:$H$504,$B341,SOL·LICITUD!$U$5:$U$504,"Mitjà"))</f>
        <v/>
      </c>
      <c r="K341" s="45" t="str">
        <f>IF($B341="","",SUMIFS(SOL·LICITUD!$P$5:$P$504,SOL·LICITUD!$H$5:$H$504,$B341,SOL·LICITUD!$U$5:$U$504,"Mitjà"))</f>
        <v/>
      </c>
      <c r="L341" s="46" t="str">
        <f>IF($B341="","",COUNTIFS(SOL·LICITUD!$H$5:$H$504,$B341,SOL·LICITUD!$U$5:$U$504,"Alt"))</f>
        <v/>
      </c>
      <c r="M341" s="47" t="str">
        <f>IF($B341="","",SUMIFS(SOL·LICITUD!$P$5:$P$504,SOL·LICITUD!$H$5:$H$504,$B341,SOL·LICITUD!$U$5:$U$504,"Alt"))</f>
        <v/>
      </c>
    </row>
    <row r="342" spans="2:13" x14ac:dyDescent="0.25">
      <c r="B342" s="38" t="str">
        <f>IF(OR(SOL·LICITUD!$H$328="",COUNTIF(SOL·LICITUD!$H$5:$H$504,SOL·LICITUD!$H$328)&lt;&gt;COUNTIF(SOL·LICITUD!$H$5:'SOL·LICITUD'!$H$328,SOL·LICITUD!$H$328)),"",SOL·LICITUD!$H$328)</f>
        <v/>
      </c>
      <c r="C342" s="38" t="str">
        <f>IF($B342="","",INDEX(SOL·LICITUD!$G$5:$G$504,MATCH($B342,SOL·LICITUD!$H$5:$H$504,0)))</f>
        <v/>
      </c>
      <c r="D342" s="38" t="str">
        <f>IF($B342="","",COUNTIF(SOL·LICITUD!$H$5:$H$504,$B342))</f>
        <v/>
      </c>
      <c r="E342" s="39" t="str">
        <f>IF($B342="","",SUMIF(SOL·LICITUD!$H$5:$H$504,$B342,SOL·LICITUD!$P$5:$P$504))</f>
        <v/>
      </c>
      <c r="F342" s="40" t="str">
        <f>IF($B342="","",COUNTIFS(SOL·LICITUD!$H$5:$H$504,$B342,SOL·LICITUD!$U$5:$U$504,"B1"))</f>
        <v/>
      </c>
      <c r="G342" s="41" t="str">
        <f>IF($B342="","",SUMIFS(SOL·LICITUD!$P$5:$P$504,SOL·LICITUD!$H$5:$H$504,$B342,SOL·LICITUD!$U$5:$U$504,"B1"))</f>
        <v/>
      </c>
      <c r="H342" s="42" t="str">
        <f>IF($B342="","",COUNTIFS(SOL·LICITUD!$H$5:$H$504,$B342,SOL·LICITUD!$U$5:$U$504,"B2"))</f>
        <v/>
      </c>
      <c r="I342" s="43" t="str">
        <f>IF($B342="","",SUMIFS(SOL·LICITUD!$P$5:$P$504,SOL·LICITUD!$H$5:$H$504,$B342,SOL·LICITUD!$U$5:$U$504,"B2"))</f>
        <v/>
      </c>
      <c r="J342" s="44" t="str">
        <f>IF($B342="","",COUNTIFS(SOL·LICITUD!$H$5:$H$504,$B342,SOL·LICITUD!$U$5:$U$504,"Mitjà"))</f>
        <v/>
      </c>
      <c r="K342" s="45" t="str">
        <f>IF($B342="","",SUMIFS(SOL·LICITUD!$P$5:$P$504,SOL·LICITUD!$H$5:$H$504,$B342,SOL·LICITUD!$U$5:$U$504,"Mitjà"))</f>
        <v/>
      </c>
      <c r="L342" s="46" t="str">
        <f>IF($B342="","",COUNTIFS(SOL·LICITUD!$H$5:$H$504,$B342,SOL·LICITUD!$U$5:$U$504,"Alt"))</f>
        <v/>
      </c>
      <c r="M342" s="47" t="str">
        <f>IF($B342="","",SUMIFS(SOL·LICITUD!$P$5:$P$504,SOL·LICITUD!$H$5:$H$504,$B342,SOL·LICITUD!$U$5:$U$504,"Alt"))</f>
        <v/>
      </c>
    </row>
    <row r="343" spans="2:13" x14ac:dyDescent="0.25">
      <c r="B343" s="38" t="str">
        <f>IF(OR(SOL·LICITUD!$H$329="",COUNTIF(SOL·LICITUD!$H$5:$H$504,SOL·LICITUD!$H$329)&lt;&gt;COUNTIF(SOL·LICITUD!$H$5:'SOL·LICITUD'!$H$329,SOL·LICITUD!$H$329)),"",SOL·LICITUD!$H$329)</f>
        <v/>
      </c>
      <c r="C343" s="38" t="str">
        <f>IF($B343="","",INDEX(SOL·LICITUD!$G$5:$G$504,MATCH($B343,SOL·LICITUD!$H$5:$H$504,0)))</f>
        <v/>
      </c>
      <c r="D343" s="38" t="str">
        <f>IF($B343="","",COUNTIF(SOL·LICITUD!$H$5:$H$504,$B343))</f>
        <v/>
      </c>
      <c r="E343" s="39" t="str">
        <f>IF($B343="","",SUMIF(SOL·LICITUD!$H$5:$H$504,$B343,SOL·LICITUD!$P$5:$P$504))</f>
        <v/>
      </c>
      <c r="F343" s="40" t="str">
        <f>IF($B343="","",COUNTIFS(SOL·LICITUD!$H$5:$H$504,$B343,SOL·LICITUD!$U$5:$U$504,"B1"))</f>
        <v/>
      </c>
      <c r="G343" s="41" t="str">
        <f>IF($B343="","",SUMIFS(SOL·LICITUD!$P$5:$P$504,SOL·LICITUD!$H$5:$H$504,$B343,SOL·LICITUD!$U$5:$U$504,"B1"))</f>
        <v/>
      </c>
      <c r="H343" s="42" t="str">
        <f>IF($B343="","",COUNTIFS(SOL·LICITUD!$H$5:$H$504,$B343,SOL·LICITUD!$U$5:$U$504,"B2"))</f>
        <v/>
      </c>
      <c r="I343" s="43" t="str">
        <f>IF($B343="","",SUMIFS(SOL·LICITUD!$P$5:$P$504,SOL·LICITUD!$H$5:$H$504,$B343,SOL·LICITUD!$U$5:$U$504,"B2"))</f>
        <v/>
      </c>
      <c r="J343" s="44" t="str">
        <f>IF($B343="","",COUNTIFS(SOL·LICITUD!$H$5:$H$504,$B343,SOL·LICITUD!$U$5:$U$504,"Mitjà"))</f>
        <v/>
      </c>
      <c r="K343" s="45" t="str">
        <f>IF($B343="","",SUMIFS(SOL·LICITUD!$P$5:$P$504,SOL·LICITUD!$H$5:$H$504,$B343,SOL·LICITUD!$U$5:$U$504,"Mitjà"))</f>
        <v/>
      </c>
      <c r="L343" s="46" t="str">
        <f>IF($B343="","",COUNTIFS(SOL·LICITUD!$H$5:$H$504,$B343,SOL·LICITUD!$U$5:$U$504,"Alt"))</f>
        <v/>
      </c>
      <c r="M343" s="47" t="str">
        <f>IF($B343="","",SUMIFS(SOL·LICITUD!$P$5:$P$504,SOL·LICITUD!$H$5:$H$504,$B343,SOL·LICITUD!$U$5:$U$504,"Alt"))</f>
        <v/>
      </c>
    </row>
    <row r="344" spans="2:13" x14ac:dyDescent="0.25">
      <c r="B344" s="38" t="str">
        <f>IF(OR(SOL·LICITUD!$H$330="",COUNTIF(SOL·LICITUD!$H$5:$H$504,SOL·LICITUD!$H$330)&lt;&gt;COUNTIF(SOL·LICITUD!$H$5:'SOL·LICITUD'!$H$330,SOL·LICITUD!$H$330)),"",SOL·LICITUD!$H$330)</f>
        <v/>
      </c>
      <c r="C344" s="38" t="str">
        <f>IF($B344="","",INDEX(SOL·LICITUD!$G$5:$G$504,MATCH($B344,SOL·LICITUD!$H$5:$H$504,0)))</f>
        <v/>
      </c>
      <c r="D344" s="38" t="str">
        <f>IF($B344="","",COUNTIF(SOL·LICITUD!$H$5:$H$504,$B344))</f>
        <v/>
      </c>
      <c r="E344" s="39" t="str">
        <f>IF($B344="","",SUMIF(SOL·LICITUD!$H$5:$H$504,$B344,SOL·LICITUD!$P$5:$P$504))</f>
        <v/>
      </c>
      <c r="F344" s="40" t="str">
        <f>IF($B344="","",COUNTIFS(SOL·LICITUD!$H$5:$H$504,$B344,SOL·LICITUD!$U$5:$U$504,"B1"))</f>
        <v/>
      </c>
      <c r="G344" s="41" t="str">
        <f>IF($B344="","",SUMIFS(SOL·LICITUD!$P$5:$P$504,SOL·LICITUD!$H$5:$H$504,$B344,SOL·LICITUD!$U$5:$U$504,"B1"))</f>
        <v/>
      </c>
      <c r="H344" s="42" t="str">
        <f>IF($B344="","",COUNTIFS(SOL·LICITUD!$H$5:$H$504,$B344,SOL·LICITUD!$U$5:$U$504,"B2"))</f>
        <v/>
      </c>
      <c r="I344" s="43" t="str">
        <f>IF($B344="","",SUMIFS(SOL·LICITUD!$P$5:$P$504,SOL·LICITUD!$H$5:$H$504,$B344,SOL·LICITUD!$U$5:$U$504,"B2"))</f>
        <v/>
      </c>
      <c r="J344" s="44" t="str">
        <f>IF($B344="","",COUNTIFS(SOL·LICITUD!$H$5:$H$504,$B344,SOL·LICITUD!$U$5:$U$504,"Mitjà"))</f>
        <v/>
      </c>
      <c r="K344" s="45" t="str">
        <f>IF($B344="","",SUMIFS(SOL·LICITUD!$P$5:$P$504,SOL·LICITUD!$H$5:$H$504,$B344,SOL·LICITUD!$U$5:$U$504,"Mitjà"))</f>
        <v/>
      </c>
      <c r="L344" s="46" t="str">
        <f>IF($B344="","",COUNTIFS(SOL·LICITUD!$H$5:$H$504,$B344,SOL·LICITUD!$U$5:$U$504,"Alt"))</f>
        <v/>
      </c>
      <c r="M344" s="47" t="str">
        <f>IF($B344="","",SUMIFS(SOL·LICITUD!$P$5:$P$504,SOL·LICITUD!$H$5:$H$504,$B344,SOL·LICITUD!$U$5:$U$504,"Alt"))</f>
        <v/>
      </c>
    </row>
    <row r="345" spans="2:13" x14ac:dyDescent="0.25">
      <c r="B345" s="38" t="str">
        <f>IF(OR(SOL·LICITUD!$H$331="",COUNTIF(SOL·LICITUD!$H$5:$H$504,SOL·LICITUD!$H$331)&lt;&gt;COUNTIF(SOL·LICITUD!$H$5:'SOL·LICITUD'!$H$331,SOL·LICITUD!$H$331)),"",SOL·LICITUD!$H$331)</f>
        <v/>
      </c>
      <c r="C345" s="38" t="str">
        <f>IF($B345="","",INDEX(SOL·LICITUD!$G$5:$G$504,MATCH($B345,SOL·LICITUD!$H$5:$H$504,0)))</f>
        <v/>
      </c>
      <c r="D345" s="38" t="str">
        <f>IF($B345="","",COUNTIF(SOL·LICITUD!$H$5:$H$504,$B345))</f>
        <v/>
      </c>
      <c r="E345" s="39" t="str">
        <f>IF($B345="","",SUMIF(SOL·LICITUD!$H$5:$H$504,$B345,SOL·LICITUD!$P$5:$P$504))</f>
        <v/>
      </c>
      <c r="F345" s="40" t="str">
        <f>IF($B345="","",COUNTIFS(SOL·LICITUD!$H$5:$H$504,$B345,SOL·LICITUD!$U$5:$U$504,"B1"))</f>
        <v/>
      </c>
      <c r="G345" s="41" t="str">
        <f>IF($B345="","",SUMIFS(SOL·LICITUD!$P$5:$P$504,SOL·LICITUD!$H$5:$H$504,$B345,SOL·LICITUD!$U$5:$U$504,"B1"))</f>
        <v/>
      </c>
      <c r="H345" s="42" t="str">
        <f>IF($B345="","",COUNTIFS(SOL·LICITUD!$H$5:$H$504,$B345,SOL·LICITUD!$U$5:$U$504,"B2"))</f>
        <v/>
      </c>
      <c r="I345" s="43" t="str">
        <f>IF($B345="","",SUMIFS(SOL·LICITUD!$P$5:$P$504,SOL·LICITUD!$H$5:$H$504,$B345,SOL·LICITUD!$U$5:$U$504,"B2"))</f>
        <v/>
      </c>
      <c r="J345" s="44" t="str">
        <f>IF($B345="","",COUNTIFS(SOL·LICITUD!$H$5:$H$504,$B345,SOL·LICITUD!$U$5:$U$504,"Mitjà"))</f>
        <v/>
      </c>
      <c r="K345" s="45" t="str">
        <f>IF($B345="","",SUMIFS(SOL·LICITUD!$P$5:$P$504,SOL·LICITUD!$H$5:$H$504,$B345,SOL·LICITUD!$U$5:$U$504,"Mitjà"))</f>
        <v/>
      </c>
      <c r="L345" s="46" t="str">
        <f>IF($B345="","",COUNTIFS(SOL·LICITUD!$H$5:$H$504,$B345,SOL·LICITUD!$U$5:$U$504,"Alt"))</f>
        <v/>
      </c>
      <c r="M345" s="47" t="str">
        <f>IF($B345="","",SUMIFS(SOL·LICITUD!$P$5:$P$504,SOL·LICITUD!$H$5:$H$504,$B345,SOL·LICITUD!$U$5:$U$504,"Alt"))</f>
        <v/>
      </c>
    </row>
    <row r="346" spans="2:13" x14ac:dyDescent="0.25">
      <c r="B346" s="38" t="str">
        <f>IF(OR(SOL·LICITUD!$H$332="",COUNTIF(SOL·LICITUD!$H$5:$H$504,SOL·LICITUD!$H$332)&lt;&gt;COUNTIF(SOL·LICITUD!$H$5:'SOL·LICITUD'!$H$332,SOL·LICITUD!$H$332)),"",SOL·LICITUD!$H$332)</f>
        <v/>
      </c>
      <c r="C346" s="38" t="str">
        <f>IF($B346="","",INDEX(SOL·LICITUD!$G$5:$G$504,MATCH($B346,SOL·LICITUD!$H$5:$H$504,0)))</f>
        <v/>
      </c>
      <c r="D346" s="38" t="str">
        <f>IF($B346="","",COUNTIF(SOL·LICITUD!$H$5:$H$504,$B346))</f>
        <v/>
      </c>
      <c r="E346" s="39" t="str">
        <f>IF($B346="","",SUMIF(SOL·LICITUD!$H$5:$H$504,$B346,SOL·LICITUD!$P$5:$P$504))</f>
        <v/>
      </c>
      <c r="F346" s="40" t="str">
        <f>IF($B346="","",COUNTIFS(SOL·LICITUD!$H$5:$H$504,$B346,SOL·LICITUD!$U$5:$U$504,"B1"))</f>
        <v/>
      </c>
      <c r="G346" s="41" t="str">
        <f>IF($B346="","",SUMIFS(SOL·LICITUD!$P$5:$P$504,SOL·LICITUD!$H$5:$H$504,$B346,SOL·LICITUD!$U$5:$U$504,"B1"))</f>
        <v/>
      </c>
      <c r="H346" s="42" t="str">
        <f>IF($B346="","",COUNTIFS(SOL·LICITUD!$H$5:$H$504,$B346,SOL·LICITUD!$U$5:$U$504,"B2"))</f>
        <v/>
      </c>
      <c r="I346" s="43" t="str">
        <f>IF($B346="","",SUMIFS(SOL·LICITUD!$P$5:$P$504,SOL·LICITUD!$H$5:$H$504,$B346,SOL·LICITUD!$U$5:$U$504,"B2"))</f>
        <v/>
      </c>
      <c r="J346" s="44" t="str">
        <f>IF($B346="","",COUNTIFS(SOL·LICITUD!$H$5:$H$504,$B346,SOL·LICITUD!$U$5:$U$504,"Mitjà"))</f>
        <v/>
      </c>
      <c r="K346" s="45" t="str">
        <f>IF($B346="","",SUMIFS(SOL·LICITUD!$P$5:$P$504,SOL·LICITUD!$H$5:$H$504,$B346,SOL·LICITUD!$U$5:$U$504,"Mitjà"))</f>
        <v/>
      </c>
      <c r="L346" s="46" t="str">
        <f>IF($B346="","",COUNTIFS(SOL·LICITUD!$H$5:$H$504,$B346,SOL·LICITUD!$U$5:$U$504,"Alt"))</f>
        <v/>
      </c>
      <c r="M346" s="47" t="str">
        <f>IF($B346="","",SUMIFS(SOL·LICITUD!$P$5:$P$504,SOL·LICITUD!$H$5:$H$504,$B346,SOL·LICITUD!$U$5:$U$504,"Alt"))</f>
        <v/>
      </c>
    </row>
    <row r="347" spans="2:13" x14ac:dyDescent="0.25">
      <c r="B347" s="38" t="str">
        <f>IF(OR(SOL·LICITUD!$H$333="",COUNTIF(SOL·LICITUD!$H$5:$H$504,SOL·LICITUD!$H$333)&lt;&gt;COUNTIF(SOL·LICITUD!$H$5:'SOL·LICITUD'!$H$333,SOL·LICITUD!$H$333)),"",SOL·LICITUD!$H$333)</f>
        <v/>
      </c>
      <c r="C347" s="38" t="str">
        <f>IF($B347="","",INDEX(SOL·LICITUD!$G$5:$G$504,MATCH($B347,SOL·LICITUD!$H$5:$H$504,0)))</f>
        <v/>
      </c>
      <c r="D347" s="38" t="str">
        <f>IF($B347="","",COUNTIF(SOL·LICITUD!$H$5:$H$504,$B347))</f>
        <v/>
      </c>
      <c r="E347" s="39" t="str">
        <f>IF($B347="","",SUMIF(SOL·LICITUD!$H$5:$H$504,$B347,SOL·LICITUD!$P$5:$P$504))</f>
        <v/>
      </c>
      <c r="F347" s="40" t="str">
        <f>IF($B347="","",COUNTIFS(SOL·LICITUD!$H$5:$H$504,$B347,SOL·LICITUD!$U$5:$U$504,"B1"))</f>
        <v/>
      </c>
      <c r="G347" s="41" t="str">
        <f>IF($B347="","",SUMIFS(SOL·LICITUD!$P$5:$P$504,SOL·LICITUD!$H$5:$H$504,$B347,SOL·LICITUD!$U$5:$U$504,"B1"))</f>
        <v/>
      </c>
      <c r="H347" s="42" t="str">
        <f>IF($B347="","",COUNTIFS(SOL·LICITUD!$H$5:$H$504,$B347,SOL·LICITUD!$U$5:$U$504,"B2"))</f>
        <v/>
      </c>
      <c r="I347" s="43" t="str">
        <f>IF($B347="","",SUMIFS(SOL·LICITUD!$P$5:$P$504,SOL·LICITUD!$H$5:$H$504,$B347,SOL·LICITUD!$U$5:$U$504,"B2"))</f>
        <v/>
      </c>
      <c r="J347" s="44" t="str">
        <f>IF($B347="","",COUNTIFS(SOL·LICITUD!$H$5:$H$504,$B347,SOL·LICITUD!$U$5:$U$504,"Mitjà"))</f>
        <v/>
      </c>
      <c r="K347" s="45" t="str">
        <f>IF($B347="","",SUMIFS(SOL·LICITUD!$P$5:$P$504,SOL·LICITUD!$H$5:$H$504,$B347,SOL·LICITUD!$U$5:$U$504,"Mitjà"))</f>
        <v/>
      </c>
      <c r="L347" s="46" t="str">
        <f>IF($B347="","",COUNTIFS(SOL·LICITUD!$H$5:$H$504,$B347,SOL·LICITUD!$U$5:$U$504,"Alt"))</f>
        <v/>
      </c>
      <c r="M347" s="47" t="str">
        <f>IF($B347="","",SUMIFS(SOL·LICITUD!$P$5:$P$504,SOL·LICITUD!$H$5:$H$504,$B347,SOL·LICITUD!$U$5:$U$504,"Alt"))</f>
        <v/>
      </c>
    </row>
    <row r="348" spans="2:13" x14ac:dyDescent="0.25">
      <c r="B348" s="38" t="str">
        <f>IF(OR(SOL·LICITUD!$H$334="",COUNTIF(SOL·LICITUD!$H$5:$H$504,SOL·LICITUD!$H$334)&lt;&gt;COUNTIF(SOL·LICITUD!$H$5:'SOL·LICITUD'!$H$334,SOL·LICITUD!$H$334)),"",SOL·LICITUD!$H$334)</f>
        <v/>
      </c>
      <c r="C348" s="38" t="str">
        <f>IF($B348="","",INDEX(SOL·LICITUD!$G$5:$G$504,MATCH($B348,SOL·LICITUD!$H$5:$H$504,0)))</f>
        <v/>
      </c>
      <c r="D348" s="38" t="str">
        <f>IF($B348="","",COUNTIF(SOL·LICITUD!$H$5:$H$504,$B348))</f>
        <v/>
      </c>
      <c r="E348" s="39" t="str">
        <f>IF($B348="","",SUMIF(SOL·LICITUD!$H$5:$H$504,$B348,SOL·LICITUD!$P$5:$P$504))</f>
        <v/>
      </c>
      <c r="F348" s="40" t="str">
        <f>IF($B348="","",COUNTIFS(SOL·LICITUD!$H$5:$H$504,$B348,SOL·LICITUD!$U$5:$U$504,"B1"))</f>
        <v/>
      </c>
      <c r="G348" s="41" t="str">
        <f>IF($B348="","",SUMIFS(SOL·LICITUD!$P$5:$P$504,SOL·LICITUD!$H$5:$H$504,$B348,SOL·LICITUD!$U$5:$U$504,"B1"))</f>
        <v/>
      </c>
      <c r="H348" s="42" t="str">
        <f>IF($B348="","",COUNTIFS(SOL·LICITUD!$H$5:$H$504,$B348,SOL·LICITUD!$U$5:$U$504,"B2"))</f>
        <v/>
      </c>
      <c r="I348" s="43" t="str">
        <f>IF($B348="","",SUMIFS(SOL·LICITUD!$P$5:$P$504,SOL·LICITUD!$H$5:$H$504,$B348,SOL·LICITUD!$U$5:$U$504,"B2"))</f>
        <v/>
      </c>
      <c r="J348" s="44" t="str">
        <f>IF($B348="","",COUNTIFS(SOL·LICITUD!$H$5:$H$504,$B348,SOL·LICITUD!$U$5:$U$504,"Mitjà"))</f>
        <v/>
      </c>
      <c r="K348" s="45" t="str">
        <f>IF($B348="","",SUMIFS(SOL·LICITUD!$P$5:$P$504,SOL·LICITUD!$H$5:$H$504,$B348,SOL·LICITUD!$U$5:$U$504,"Mitjà"))</f>
        <v/>
      </c>
      <c r="L348" s="46" t="str">
        <f>IF($B348="","",COUNTIFS(SOL·LICITUD!$H$5:$H$504,$B348,SOL·LICITUD!$U$5:$U$504,"Alt"))</f>
        <v/>
      </c>
      <c r="M348" s="47" t="str">
        <f>IF($B348="","",SUMIFS(SOL·LICITUD!$P$5:$P$504,SOL·LICITUD!$H$5:$H$504,$B348,SOL·LICITUD!$U$5:$U$504,"Alt"))</f>
        <v/>
      </c>
    </row>
    <row r="349" spans="2:13" x14ac:dyDescent="0.25">
      <c r="B349" s="38" t="str">
        <f>IF(OR(SOL·LICITUD!$H$335="",COUNTIF(SOL·LICITUD!$H$5:$H$504,SOL·LICITUD!$H$335)&lt;&gt;COUNTIF(SOL·LICITUD!$H$5:'SOL·LICITUD'!$H$335,SOL·LICITUD!$H$335)),"",SOL·LICITUD!$H$335)</f>
        <v/>
      </c>
      <c r="C349" s="38" t="str">
        <f>IF($B349="","",INDEX(SOL·LICITUD!$G$5:$G$504,MATCH($B349,SOL·LICITUD!$H$5:$H$504,0)))</f>
        <v/>
      </c>
      <c r="D349" s="38" t="str">
        <f>IF($B349="","",COUNTIF(SOL·LICITUD!$H$5:$H$504,$B349))</f>
        <v/>
      </c>
      <c r="E349" s="39" t="str">
        <f>IF($B349="","",SUMIF(SOL·LICITUD!$H$5:$H$504,$B349,SOL·LICITUD!$P$5:$P$504))</f>
        <v/>
      </c>
      <c r="F349" s="40" t="str">
        <f>IF($B349="","",COUNTIFS(SOL·LICITUD!$H$5:$H$504,$B349,SOL·LICITUD!$U$5:$U$504,"B1"))</f>
        <v/>
      </c>
      <c r="G349" s="41" t="str">
        <f>IF($B349="","",SUMIFS(SOL·LICITUD!$P$5:$P$504,SOL·LICITUD!$H$5:$H$504,$B349,SOL·LICITUD!$U$5:$U$504,"B1"))</f>
        <v/>
      </c>
      <c r="H349" s="42" t="str">
        <f>IF($B349="","",COUNTIFS(SOL·LICITUD!$H$5:$H$504,$B349,SOL·LICITUD!$U$5:$U$504,"B2"))</f>
        <v/>
      </c>
      <c r="I349" s="43" t="str">
        <f>IF($B349="","",SUMIFS(SOL·LICITUD!$P$5:$P$504,SOL·LICITUD!$H$5:$H$504,$B349,SOL·LICITUD!$U$5:$U$504,"B2"))</f>
        <v/>
      </c>
      <c r="J349" s="44" t="str">
        <f>IF($B349="","",COUNTIFS(SOL·LICITUD!$H$5:$H$504,$B349,SOL·LICITUD!$U$5:$U$504,"Mitjà"))</f>
        <v/>
      </c>
      <c r="K349" s="45" t="str">
        <f>IF($B349="","",SUMIFS(SOL·LICITUD!$P$5:$P$504,SOL·LICITUD!$H$5:$H$504,$B349,SOL·LICITUD!$U$5:$U$504,"Mitjà"))</f>
        <v/>
      </c>
      <c r="L349" s="46" t="str">
        <f>IF($B349="","",COUNTIFS(SOL·LICITUD!$H$5:$H$504,$B349,SOL·LICITUD!$U$5:$U$504,"Alt"))</f>
        <v/>
      </c>
      <c r="M349" s="47" t="str">
        <f>IF($B349="","",SUMIFS(SOL·LICITUD!$P$5:$P$504,SOL·LICITUD!$H$5:$H$504,$B349,SOL·LICITUD!$U$5:$U$504,"Alt"))</f>
        <v/>
      </c>
    </row>
    <row r="350" spans="2:13" x14ac:dyDescent="0.25">
      <c r="B350" s="38" t="str">
        <f>IF(OR(SOL·LICITUD!$H$336="",COUNTIF(SOL·LICITUD!$H$5:$H$504,SOL·LICITUD!$H$336)&lt;&gt;COUNTIF(SOL·LICITUD!$H$5:'SOL·LICITUD'!$H$336,SOL·LICITUD!$H$336)),"",SOL·LICITUD!$H$336)</f>
        <v/>
      </c>
      <c r="C350" s="38" t="str">
        <f>IF($B350="","",INDEX(SOL·LICITUD!$G$5:$G$504,MATCH($B350,SOL·LICITUD!$H$5:$H$504,0)))</f>
        <v/>
      </c>
      <c r="D350" s="38" t="str">
        <f>IF($B350="","",COUNTIF(SOL·LICITUD!$H$5:$H$504,$B350))</f>
        <v/>
      </c>
      <c r="E350" s="39" t="str">
        <f>IF($B350="","",SUMIF(SOL·LICITUD!$H$5:$H$504,$B350,SOL·LICITUD!$P$5:$P$504))</f>
        <v/>
      </c>
      <c r="F350" s="40" t="str">
        <f>IF($B350="","",COUNTIFS(SOL·LICITUD!$H$5:$H$504,$B350,SOL·LICITUD!$U$5:$U$504,"B1"))</f>
        <v/>
      </c>
      <c r="G350" s="41" t="str">
        <f>IF($B350="","",SUMIFS(SOL·LICITUD!$P$5:$P$504,SOL·LICITUD!$H$5:$H$504,$B350,SOL·LICITUD!$U$5:$U$504,"B1"))</f>
        <v/>
      </c>
      <c r="H350" s="42" t="str">
        <f>IF($B350="","",COUNTIFS(SOL·LICITUD!$H$5:$H$504,$B350,SOL·LICITUD!$U$5:$U$504,"B2"))</f>
        <v/>
      </c>
      <c r="I350" s="43" t="str">
        <f>IF($B350="","",SUMIFS(SOL·LICITUD!$P$5:$P$504,SOL·LICITUD!$H$5:$H$504,$B350,SOL·LICITUD!$U$5:$U$504,"B2"))</f>
        <v/>
      </c>
      <c r="J350" s="44" t="str">
        <f>IF($B350="","",COUNTIFS(SOL·LICITUD!$H$5:$H$504,$B350,SOL·LICITUD!$U$5:$U$504,"Mitjà"))</f>
        <v/>
      </c>
      <c r="K350" s="45" t="str">
        <f>IF($B350="","",SUMIFS(SOL·LICITUD!$P$5:$P$504,SOL·LICITUD!$H$5:$H$504,$B350,SOL·LICITUD!$U$5:$U$504,"Mitjà"))</f>
        <v/>
      </c>
      <c r="L350" s="46" t="str">
        <f>IF($B350="","",COUNTIFS(SOL·LICITUD!$H$5:$H$504,$B350,SOL·LICITUD!$U$5:$U$504,"Alt"))</f>
        <v/>
      </c>
      <c r="M350" s="47" t="str">
        <f>IF($B350="","",SUMIFS(SOL·LICITUD!$P$5:$P$504,SOL·LICITUD!$H$5:$H$504,$B350,SOL·LICITUD!$U$5:$U$504,"Alt"))</f>
        <v/>
      </c>
    </row>
    <row r="351" spans="2:13" x14ac:dyDescent="0.25">
      <c r="B351" s="38" t="str">
        <f>IF(OR(SOL·LICITUD!$H$337="",COUNTIF(SOL·LICITUD!$H$5:$H$504,SOL·LICITUD!$H$337)&lt;&gt;COUNTIF(SOL·LICITUD!$H$5:'SOL·LICITUD'!$H$337,SOL·LICITUD!$H$337)),"",SOL·LICITUD!$H$337)</f>
        <v/>
      </c>
      <c r="C351" s="38" t="str">
        <f>IF($B351="","",INDEX(SOL·LICITUD!$G$5:$G$504,MATCH($B351,SOL·LICITUD!$H$5:$H$504,0)))</f>
        <v/>
      </c>
      <c r="D351" s="38" t="str">
        <f>IF($B351="","",COUNTIF(SOL·LICITUD!$H$5:$H$504,$B351))</f>
        <v/>
      </c>
      <c r="E351" s="39" t="str">
        <f>IF($B351="","",SUMIF(SOL·LICITUD!$H$5:$H$504,$B351,SOL·LICITUD!$P$5:$P$504))</f>
        <v/>
      </c>
      <c r="F351" s="40" t="str">
        <f>IF($B351="","",COUNTIFS(SOL·LICITUD!$H$5:$H$504,$B351,SOL·LICITUD!$U$5:$U$504,"B1"))</f>
        <v/>
      </c>
      <c r="G351" s="41" t="str">
        <f>IF($B351="","",SUMIFS(SOL·LICITUD!$P$5:$P$504,SOL·LICITUD!$H$5:$H$504,$B351,SOL·LICITUD!$U$5:$U$504,"B1"))</f>
        <v/>
      </c>
      <c r="H351" s="42" t="str">
        <f>IF($B351="","",COUNTIFS(SOL·LICITUD!$H$5:$H$504,$B351,SOL·LICITUD!$U$5:$U$504,"B2"))</f>
        <v/>
      </c>
      <c r="I351" s="43" t="str">
        <f>IF($B351="","",SUMIFS(SOL·LICITUD!$P$5:$P$504,SOL·LICITUD!$H$5:$H$504,$B351,SOL·LICITUD!$U$5:$U$504,"B2"))</f>
        <v/>
      </c>
      <c r="J351" s="44" t="str">
        <f>IF($B351="","",COUNTIFS(SOL·LICITUD!$H$5:$H$504,$B351,SOL·LICITUD!$U$5:$U$504,"Mitjà"))</f>
        <v/>
      </c>
      <c r="K351" s="45" t="str">
        <f>IF($B351="","",SUMIFS(SOL·LICITUD!$P$5:$P$504,SOL·LICITUD!$H$5:$H$504,$B351,SOL·LICITUD!$U$5:$U$504,"Mitjà"))</f>
        <v/>
      </c>
      <c r="L351" s="46" t="str">
        <f>IF($B351="","",COUNTIFS(SOL·LICITUD!$H$5:$H$504,$B351,SOL·LICITUD!$U$5:$U$504,"Alt"))</f>
        <v/>
      </c>
      <c r="M351" s="47" t="str">
        <f>IF($B351="","",SUMIFS(SOL·LICITUD!$P$5:$P$504,SOL·LICITUD!$H$5:$H$504,$B351,SOL·LICITUD!$U$5:$U$504,"Alt"))</f>
        <v/>
      </c>
    </row>
    <row r="352" spans="2:13" x14ac:dyDescent="0.25">
      <c r="B352" s="38" t="str">
        <f>IF(OR(SOL·LICITUD!$H$338="",COUNTIF(SOL·LICITUD!$H$5:$H$504,SOL·LICITUD!$H$338)&lt;&gt;COUNTIF(SOL·LICITUD!$H$5:'SOL·LICITUD'!$H$338,SOL·LICITUD!$H$338)),"",SOL·LICITUD!$H$338)</f>
        <v/>
      </c>
      <c r="C352" s="38" t="str">
        <f>IF($B352="","",INDEX(SOL·LICITUD!$G$5:$G$504,MATCH($B352,SOL·LICITUD!$H$5:$H$504,0)))</f>
        <v/>
      </c>
      <c r="D352" s="38" t="str">
        <f>IF($B352="","",COUNTIF(SOL·LICITUD!$H$5:$H$504,$B352))</f>
        <v/>
      </c>
      <c r="E352" s="39" t="str">
        <f>IF($B352="","",SUMIF(SOL·LICITUD!$H$5:$H$504,$B352,SOL·LICITUD!$P$5:$P$504))</f>
        <v/>
      </c>
      <c r="F352" s="40" t="str">
        <f>IF($B352="","",COUNTIFS(SOL·LICITUD!$H$5:$H$504,$B352,SOL·LICITUD!$U$5:$U$504,"B1"))</f>
        <v/>
      </c>
      <c r="G352" s="41" t="str">
        <f>IF($B352="","",SUMIFS(SOL·LICITUD!$P$5:$P$504,SOL·LICITUD!$H$5:$H$504,$B352,SOL·LICITUD!$U$5:$U$504,"B1"))</f>
        <v/>
      </c>
      <c r="H352" s="42" t="str">
        <f>IF($B352="","",COUNTIFS(SOL·LICITUD!$H$5:$H$504,$B352,SOL·LICITUD!$U$5:$U$504,"B2"))</f>
        <v/>
      </c>
      <c r="I352" s="43" t="str">
        <f>IF($B352="","",SUMIFS(SOL·LICITUD!$P$5:$P$504,SOL·LICITUD!$H$5:$H$504,$B352,SOL·LICITUD!$U$5:$U$504,"B2"))</f>
        <v/>
      </c>
      <c r="J352" s="44" t="str">
        <f>IF($B352="","",COUNTIFS(SOL·LICITUD!$H$5:$H$504,$B352,SOL·LICITUD!$U$5:$U$504,"Mitjà"))</f>
        <v/>
      </c>
      <c r="K352" s="45" t="str">
        <f>IF($B352="","",SUMIFS(SOL·LICITUD!$P$5:$P$504,SOL·LICITUD!$H$5:$H$504,$B352,SOL·LICITUD!$U$5:$U$504,"Mitjà"))</f>
        <v/>
      </c>
      <c r="L352" s="46" t="str">
        <f>IF($B352="","",COUNTIFS(SOL·LICITUD!$H$5:$H$504,$B352,SOL·LICITUD!$U$5:$U$504,"Alt"))</f>
        <v/>
      </c>
      <c r="M352" s="47" t="str">
        <f>IF($B352="","",SUMIFS(SOL·LICITUD!$P$5:$P$504,SOL·LICITUD!$H$5:$H$504,$B352,SOL·LICITUD!$U$5:$U$504,"Alt"))</f>
        <v/>
      </c>
    </row>
    <row r="353" spans="2:13" x14ac:dyDescent="0.25">
      <c r="B353" s="38" t="str">
        <f>IF(OR(SOL·LICITUD!$H$339="",COUNTIF(SOL·LICITUD!$H$5:$H$504,SOL·LICITUD!$H$339)&lt;&gt;COUNTIF(SOL·LICITUD!$H$5:'SOL·LICITUD'!$H$339,SOL·LICITUD!$H$339)),"",SOL·LICITUD!$H$339)</f>
        <v/>
      </c>
      <c r="C353" s="38" t="str">
        <f>IF($B353="","",INDEX(SOL·LICITUD!$G$5:$G$504,MATCH($B353,SOL·LICITUD!$H$5:$H$504,0)))</f>
        <v/>
      </c>
      <c r="D353" s="38" t="str">
        <f>IF($B353="","",COUNTIF(SOL·LICITUD!$H$5:$H$504,$B353))</f>
        <v/>
      </c>
      <c r="E353" s="39" t="str">
        <f>IF($B353="","",SUMIF(SOL·LICITUD!$H$5:$H$504,$B353,SOL·LICITUD!$P$5:$P$504))</f>
        <v/>
      </c>
      <c r="F353" s="40" t="str">
        <f>IF($B353="","",COUNTIFS(SOL·LICITUD!$H$5:$H$504,$B353,SOL·LICITUD!$U$5:$U$504,"B1"))</f>
        <v/>
      </c>
      <c r="G353" s="41" t="str">
        <f>IF($B353="","",SUMIFS(SOL·LICITUD!$P$5:$P$504,SOL·LICITUD!$H$5:$H$504,$B353,SOL·LICITUD!$U$5:$U$504,"B1"))</f>
        <v/>
      </c>
      <c r="H353" s="42" t="str">
        <f>IF($B353="","",COUNTIFS(SOL·LICITUD!$H$5:$H$504,$B353,SOL·LICITUD!$U$5:$U$504,"B2"))</f>
        <v/>
      </c>
      <c r="I353" s="43" t="str">
        <f>IF($B353="","",SUMIFS(SOL·LICITUD!$P$5:$P$504,SOL·LICITUD!$H$5:$H$504,$B353,SOL·LICITUD!$U$5:$U$504,"B2"))</f>
        <v/>
      </c>
      <c r="J353" s="44" t="str">
        <f>IF($B353="","",COUNTIFS(SOL·LICITUD!$H$5:$H$504,$B353,SOL·LICITUD!$U$5:$U$504,"Mitjà"))</f>
        <v/>
      </c>
      <c r="K353" s="45" t="str">
        <f>IF($B353="","",SUMIFS(SOL·LICITUD!$P$5:$P$504,SOL·LICITUD!$H$5:$H$504,$B353,SOL·LICITUD!$U$5:$U$504,"Mitjà"))</f>
        <v/>
      </c>
      <c r="L353" s="46" t="str">
        <f>IF($B353="","",COUNTIFS(SOL·LICITUD!$H$5:$H$504,$B353,SOL·LICITUD!$U$5:$U$504,"Alt"))</f>
        <v/>
      </c>
      <c r="M353" s="47" t="str">
        <f>IF($B353="","",SUMIFS(SOL·LICITUD!$P$5:$P$504,SOL·LICITUD!$H$5:$H$504,$B353,SOL·LICITUD!$U$5:$U$504,"Alt"))</f>
        <v/>
      </c>
    </row>
    <row r="354" spans="2:13" x14ac:dyDescent="0.25">
      <c r="B354" s="38" t="str">
        <f>IF(OR(SOL·LICITUD!$H$340="",COUNTIF(SOL·LICITUD!$H$5:$H$504,SOL·LICITUD!$H$340)&lt;&gt;COUNTIF(SOL·LICITUD!$H$5:'SOL·LICITUD'!$H$340,SOL·LICITUD!$H$340)),"",SOL·LICITUD!$H$340)</f>
        <v/>
      </c>
      <c r="C354" s="38" t="str">
        <f>IF($B354="","",INDEX(SOL·LICITUD!$G$5:$G$504,MATCH($B354,SOL·LICITUD!$H$5:$H$504,0)))</f>
        <v/>
      </c>
      <c r="D354" s="38" t="str">
        <f>IF($B354="","",COUNTIF(SOL·LICITUD!$H$5:$H$504,$B354))</f>
        <v/>
      </c>
      <c r="E354" s="39" t="str">
        <f>IF($B354="","",SUMIF(SOL·LICITUD!$H$5:$H$504,$B354,SOL·LICITUD!$P$5:$P$504))</f>
        <v/>
      </c>
      <c r="F354" s="40" t="str">
        <f>IF($B354="","",COUNTIFS(SOL·LICITUD!$H$5:$H$504,$B354,SOL·LICITUD!$U$5:$U$504,"B1"))</f>
        <v/>
      </c>
      <c r="G354" s="41" t="str">
        <f>IF($B354="","",SUMIFS(SOL·LICITUD!$P$5:$P$504,SOL·LICITUD!$H$5:$H$504,$B354,SOL·LICITUD!$U$5:$U$504,"B1"))</f>
        <v/>
      </c>
      <c r="H354" s="42" t="str">
        <f>IF($B354="","",COUNTIFS(SOL·LICITUD!$H$5:$H$504,$B354,SOL·LICITUD!$U$5:$U$504,"B2"))</f>
        <v/>
      </c>
      <c r="I354" s="43" t="str">
        <f>IF($B354="","",SUMIFS(SOL·LICITUD!$P$5:$P$504,SOL·LICITUD!$H$5:$H$504,$B354,SOL·LICITUD!$U$5:$U$504,"B2"))</f>
        <v/>
      </c>
      <c r="J354" s="44" t="str">
        <f>IF($B354="","",COUNTIFS(SOL·LICITUD!$H$5:$H$504,$B354,SOL·LICITUD!$U$5:$U$504,"Mitjà"))</f>
        <v/>
      </c>
      <c r="K354" s="45" t="str">
        <f>IF($B354="","",SUMIFS(SOL·LICITUD!$P$5:$P$504,SOL·LICITUD!$H$5:$H$504,$B354,SOL·LICITUD!$U$5:$U$504,"Mitjà"))</f>
        <v/>
      </c>
      <c r="L354" s="46" t="str">
        <f>IF($B354="","",COUNTIFS(SOL·LICITUD!$H$5:$H$504,$B354,SOL·LICITUD!$U$5:$U$504,"Alt"))</f>
        <v/>
      </c>
      <c r="M354" s="47" t="str">
        <f>IF($B354="","",SUMIFS(SOL·LICITUD!$P$5:$P$504,SOL·LICITUD!$H$5:$H$504,$B354,SOL·LICITUD!$U$5:$U$504,"Alt"))</f>
        <v/>
      </c>
    </row>
    <row r="355" spans="2:13" x14ac:dyDescent="0.25">
      <c r="B355" s="38" t="str">
        <f>IF(OR(SOL·LICITUD!$H$341="",COUNTIF(SOL·LICITUD!$H$5:$H$504,SOL·LICITUD!$H$341)&lt;&gt;COUNTIF(SOL·LICITUD!$H$5:'SOL·LICITUD'!$H$341,SOL·LICITUD!$H$341)),"",SOL·LICITUD!$H$341)</f>
        <v/>
      </c>
      <c r="C355" s="38" t="str">
        <f>IF($B355="","",INDEX(SOL·LICITUD!$G$5:$G$504,MATCH($B355,SOL·LICITUD!$H$5:$H$504,0)))</f>
        <v/>
      </c>
      <c r="D355" s="38" t="str">
        <f>IF($B355="","",COUNTIF(SOL·LICITUD!$H$5:$H$504,$B355))</f>
        <v/>
      </c>
      <c r="E355" s="39" t="str">
        <f>IF($B355="","",SUMIF(SOL·LICITUD!$H$5:$H$504,$B355,SOL·LICITUD!$P$5:$P$504))</f>
        <v/>
      </c>
      <c r="F355" s="40" t="str">
        <f>IF($B355="","",COUNTIFS(SOL·LICITUD!$H$5:$H$504,$B355,SOL·LICITUD!$U$5:$U$504,"B1"))</f>
        <v/>
      </c>
      <c r="G355" s="41" t="str">
        <f>IF($B355="","",SUMIFS(SOL·LICITUD!$P$5:$P$504,SOL·LICITUD!$H$5:$H$504,$B355,SOL·LICITUD!$U$5:$U$504,"B1"))</f>
        <v/>
      </c>
      <c r="H355" s="42" t="str">
        <f>IF($B355="","",COUNTIFS(SOL·LICITUD!$H$5:$H$504,$B355,SOL·LICITUD!$U$5:$U$504,"B2"))</f>
        <v/>
      </c>
      <c r="I355" s="43" t="str">
        <f>IF($B355="","",SUMIFS(SOL·LICITUD!$P$5:$P$504,SOL·LICITUD!$H$5:$H$504,$B355,SOL·LICITUD!$U$5:$U$504,"B2"))</f>
        <v/>
      </c>
      <c r="J355" s="44" t="str">
        <f>IF($B355="","",COUNTIFS(SOL·LICITUD!$H$5:$H$504,$B355,SOL·LICITUD!$U$5:$U$504,"Mitjà"))</f>
        <v/>
      </c>
      <c r="K355" s="45" t="str">
        <f>IF($B355="","",SUMIFS(SOL·LICITUD!$P$5:$P$504,SOL·LICITUD!$H$5:$H$504,$B355,SOL·LICITUD!$U$5:$U$504,"Mitjà"))</f>
        <v/>
      </c>
      <c r="L355" s="46" t="str">
        <f>IF($B355="","",COUNTIFS(SOL·LICITUD!$H$5:$H$504,$B355,SOL·LICITUD!$U$5:$U$504,"Alt"))</f>
        <v/>
      </c>
      <c r="M355" s="47" t="str">
        <f>IF($B355="","",SUMIFS(SOL·LICITUD!$P$5:$P$504,SOL·LICITUD!$H$5:$H$504,$B355,SOL·LICITUD!$U$5:$U$504,"Alt"))</f>
        <v/>
      </c>
    </row>
    <row r="356" spans="2:13" x14ac:dyDescent="0.25">
      <c r="B356" s="38" t="str">
        <f>IF(OR(SOL·LICITUD!$H$342="",COUNTIF(SOL·LICITUD!$H$5:$H$504,SOL·LICITUD!$H$342)&lt;&gt;COUNTIF(SOL·LICITUD!$H$5:'SOL·LICITUD'!$H$342,SOL·LICITUD!$H$342)),"",SOL·LICITUD!$H$342)</f>
        <v/>
      </c>
      <c r="C356" s="38" t="str">
        <f>IF($B356="","",INDEX(SOL·LICITUD!$G$5:$G$504,MATCH($B356,SOL·LICITUD!$H$5:$H$504,0)))</f>
        <v/>
      </c>
      <c r="D356" s="38" t="str">
        <f>IF($B356="","",COUNTIF(SOL·LICITUD!$H$5:$H$504,$B356))</f>
        <v/>
      </c>
      <c r="E356" s="39" t="str">
        <f>IF($B356="","",SUMIF(SOL·LICITUD!$H$5:$H$504,$B356,SOL·LICITUD!$P$5:$P$504))</f>
        <v/>
      </c>
      <c r="F356" s="40" t="str">
        <f>IF($B356="","",COUNTIFS(SOL·LICITUD!$H$5:$H$504,$B356,SOL·LICITUD!$U$5:$U$504,"B1"))</f>
        <v/>
      </c>
      <c r="G356" s="41" t="str">
        <f>IF($B356="","",SUMIFS(SOL·LICITUD!$P$5:$P$504,SOL·LICITUD!$H$5:$H$504,$B356,SOL·LICITUD!$U$5:$U$504,"B1"))</f>
        <v/>
      </c>
      <c r="H356" s="42" t="str">
        <f>IF($B356="","",COUNTIFS(SOL·LICITUD!$H$5:$H$504,$B356,SOL·LICITUD!$U$5:$U$504,"B2"))</f>
        <v/>
      </c>
      <c r="I356" s="43" t="str">
        <f>IF($B356="","",SUMIFS(SOL·LICITUD!$P$5:$P$504,SOL·LICITUD!$H$5:$H$504,$B356,SOL·LICITUD!$U$5:$U$504,"B2"))</f>
        <v/>
      </c>
      <c r="J356" s="44" t="str">
        <f>IF($B356="","",COUNTIFS(SOL·LICITUD!$H$5:$H$504,$B356,SOL·LICITUD!$U$5:$U$504,"Mitjà"))</f>
        <v/>
      </c>
      <c r="K356" s="45" t="str">
        <f>IF($B356="","",SUMIFS(SOL·LICITUD!$P$5:$P$504,SOL·LICITUD!$H$5:$H$504,$B356,SOL·LICITUD!$U$5:$U$504,"Mitjà"))</f>
        <v/>
      </c>
      <c r="L356" s="46" t="str">
        <f>IF($B356="","",COUNTIFS(SOL·LICITUD!$H$5:$H$504,$B356,SOL·LICITUD!$U$5:$U$504,"Alt"))</f>
        <v/>
      </c>
      <c r="M356" s="47" t="str">
        <f>IF($B356="","",SUMIFS(SOL·LICITUD!$P$5:$P$504,SOL·LICITUD!$H$5:$H$504,$B356,SOL·LICITUD!$U$5:$U$504,"Alt"))</f>
        <v/>
      </c>
    </row>
    <row r="357" spans="2:13" x14ac:dyDescent="0.25">
      <c r="B357" s="38" t="str">
        <f>IF(OR(SOL·LICITUD!$H$343="",COUNTIF(SOL·LICITUD!$H$5:$H$504,SOL·LICITUD!$H$343)&lt;&gt;COUNTIF(SOL·LICITUD!$H$5:'SOL·LICITUD'!$H$343,SOL·LICITUD!$H$343)),"",SOL·LICITUD!$H$343)</f>
        <v/>
      </c>
      <c r="C357" s="38" t="str">
        <f>IF($B357="","",INDEX(SOL·LICITUD!$G$5:$G$504,MATCH($B357,SOL·LICITUD!$H$5:$H$504,0)))</f>
        <v/>
      </c>
      <c r="D357" s="38" t="str">
        <f>IF($B357="","",COUNTIF(SOL·LICITUD!$H$5:$H$504,$B357))</f>
        <v/>
      </c>
      <c r="E357" s="39" t="str">
        <f>IF($B357="","",SUMIF(SOL·LICITUD!$H$5:$H$504,$B357,SOL·LICITUD!$P$5:$P$504))</f>
        <v/>
      </c>
      <c r="F357" s="40" t="str">
        <f>IF($B357="","",COUNTIFS(SOL·LICITUD!$H$5:$H$504,$B357,SOL·LICITUD!$U$5:$U$504,"B1"))</f>
        <v/>
      </c>
      <c r="G357" s="41" t="str">
        <f>IF($B357="","",SUMIFS(SOL·LICITUD!$P$5:$P$504,SOL·LICITUD!$H$5:$H$504,$B357,SOL·LICITUD!$U$5:$U$504,"B1"))</f>
        <v/>
      </c>
      <c r="H357" s="42" t="str">
        <f>IF($B357="","",COUNTIFS(SOL·LICITUD!$H$5:$H$504,$B357,SOL·LICITUD!$U$5:$U$504,"B2"))</f>
        <v/>
      </c>
      <c r="I357" s="43" t="str">
        <f>IF($B357="","",SUMIFS(SOL·LICITUD!$P$5:$P$504,SOL·LICITUD!$H$5:$H$504,$B357,SOL·LICITUD!$U$5:$U$504,"B2"))</f>
        <v/>
      </c>
      <c r="J357" s="44" t="str">
        <f>IF($B357="","",COUNTIFS(SOL·LICITUD!$H$5:$H$504,$B357,SOL·LICITUD!$U$5:$U$504,"Mitjà"))</f>
        <v/>
      </c>
      <c r="K357" s="45" t="str">
        <f>IF($B357="","",SUMIFS(SOL·LICITUD!$P$5:$P$504,SOL·LICITUD!$H$5:$H$504,$B357,SOL·LICITUD!$U$5:$U$504,"Mitjà"))</f>
        <v/>
      </c>
      <c r="L357" s="46" t="str">
        <f>IF($B357="","",COUNTIFS(SOL·LICITUD!$H$5:$H$504,$B357,SOL·LICITUD!$U$5:$U$504,"Alt"))</f>
        <v/>
      </c>
      <c r="M357" s="47" t="str">
        <f>IF($B357="","",SUMIFS(SOL·LICITUD!$P$5:$P$504,SOL·LICITUD!$H$5:$H$504,$B357,SOL·LICITUD!$U$5:$U$504,"Alt"))</f>
        <v/>
      </c>
    </row>
    <row r="358" spans="2:13" x14ac:dyDescent="0.25">
      <c r="B358" s="38" t="str">
        <f>IF(OR(SOL·LICITUD!$H$344="",COUNTIF(SOL·LICITUD!$H$5:$H$504,SOL·LICITUD!$H$344)&lt;&gt;COUNTIF(SOL·LICITUD!$H$5:'SOL·LICITUD'!$H$344,SOL·LICITUD!$H$344)),"",SOL·LICITUD!$H$344)</f>
        <v/>
      </c>
      <c r="C358" s="38" t="str">
        <f>IF($B358="","",INDEX(SOL·LICITUD!$G$5:$G$504,MATCH($B358,SOL·LICITUD!$H$5:$H$504,0)))</f>
        <v/>
      </c>
      <c r="D358" s="38" t="str">
        <f>IF($B358="","",COUNTIF(SOL·LICITUD!$H$5:$H$504,$B358))</f>
        <v/>
      </c>
      <c r="E358" s="39" t="str">
        <f>IF($B358="","",SUMIF(SOL·LICITUD!$H$5:$H$504,$B358,SOL·LICITUD!$P$5:$P$504))</f>
        <v/>
      </c>
      <c r="F358" s="40" t="str">
        <f>IF($B358="","",COUNTIFS(SOL·LICITUD!$H$5:$H$504,$B358,SOL·LICITUD!$U$5:$U$504,"B1"))</f>
        <v/>
      </c>
      <c r="G358" s="41" t="str">
        <f>IF($B358="","",SUMIFS(SOL·LICITUD!$P$5:$P$504,SOL·LICITUD!$H$5:$H$504,$B358,SOL·LICITUD!$U$5:$U$504,"B1"))</f>
        <v/>
      </c>
      <c r="H358" s="42" t="str">
        <f>IF($B358="","",COUNTIFS(SOL·LICITUD!$H$5:$H$504,$B358,SOL·LICITUD!$U$5:$U$504,"B2"))</f>
        <v/>
      </c>
      <c r="I358" s="43" t="str">
        <f>IF($B358="","",SUMIFS(SOL·LICITUD!$P$5:$P$504,SOL·LICITUD!$H$5:$H$504,$B358,SOL·LICITUD!$U$5:$U$504,"B2"))</f>
        <v/>
      </c>
      <c r="J358" s="44" t="str">
        <f>IF($B358="","",COUNTIFS(SOL·LICITUD!$H$5:$H$504,$B358,SOL·LICITUD!$U$5:$U$504,"Mitjà"))</f>
        <v/>
      </c>
      <c r="K358" s="45" t="str">
        <f>IF($B358="","",SUMIFS(SOL·LICITUD!$P$5:$P$504,SOL·LICITUD!$H$5:$H$504,$B358,SOL·LICITUD!$U$5:$U$504,"Mitjà"))</f>
        <v/>
      </c>
      <c r="L358" s="46" t="str">
        <f>IF($B358="","",COUNTIFS(SOL·LICITUD!$H$5:$H$504,$B358,SOL·LICITUD!$U$5:$U$504,"Alt"))</f>
        <v/>
      </c>
      <c r="M358" s="47" t="str">
        <f>IF($B358="","",SUMIFS(SOL·LICITUD!$P$5:$P$504,SOL·LICITUD!$H$5:$H$504,$B358,SOL·LICITUD!$U$5:$U$504,"Alt"))</f>
        <v/>
      </c>
    </row>
    <row r="359" spans="2:13" x14ac:dyDescent="0.25">
      <c r="B359" s="38" t="str">
        <f>IF(OR(SOL·LICITUD!$H$345="",COUNTIF(SOL·LICITUD!$H$5:$H$504,SOL·LICITUD!$H$345)&lt;&gt;COUNTIF(SOL·LICITUD!$H$5:'SOL·LICITUD'!$H$345,SOL·LICITUD!$H$345)),"",SOL·LICITUD!$H$345)</f>
        <v/>
      </c>
      <c r="C359" s="38" t="str">
        <f>IF($B359="","",INDEX(SOL·LICITUD!$G$5:$G$504,MATCH($B359,SOL·LICITUD!$H$5:$H$504,0)))</f>
        <v/>
      </c>
      <c r="D359" s="38" t="str">
        <f>IF($B359="","",COUNTIF(SOL·LICITUD!$H$5:$H$504,$B359))</f>
        <v/>
      </c>
      <c r="E359" s="39" t="str">
        <f>IF($B359="","",SUMIF(SOL·LICITUD!$H$5:$H$504,$B359,SOL·LICITUD!$P$5:$P$504))</f>
        <v/>
      </c>
      <c r="F359" s="40" t="str">
        <f>IF($B359="","",COUNTIFS(SOL·LICITUD!$H$5:$H$504,$B359,SOL·LICITUD!$U$5:$U$504,"B1"))</f>
        <v/>
      </c>
      <c r="G359" s="41" t="str">
        <f>IF($B359="","",SUMIFS(SOL·LICITUD!$P$5:$P$504,SOL·LICITUD!$H$5:$H$504,$B359,SOL·LICITUD!$U$5:$U$504,"B1"))</f>
        <v/>
      </c>
      <c r="H359" s="42" t="str">
        <f>IF($B359="","",COUNTIFS(SOL·LICITUD!$H$5:$H$504,$B359,SOL·LICITUD!$U$5:$U$504,"B2"))</f>
        <v/>
      </c>
      <c r="I359" s="43" t="str">
        <f>IF($B359="","",SUMIFS(SOL·LICITUD!$P$5:$P$504,SOL·LICITUD!$H$5:$H$504,$B359,SOL·LICITUD!$U$5:$U$504,"B2"))</f>
        <v/>
      </c>
      <c r="J359" s="44" t="str">
        <f>IF($B359="","",COUNTIFS(SOL·LICITUD!$H$5:$H$504,$B359,SOL·LICITUD!$U$5:$U$504,"Mitjà"))</f>
        <v/>
      </c>
      <c r="K359" s="45" t="str">
        <f>IF($B359="","",SUMIFS(SOL·LICITUD!$P$5:$P$504,SOL·LICITUD!$H$5:$H$504,$B359,SOL·LICITUD!$U$5:$U$504,"Mitjà"))</f>
        <v/>
      </c>
      <c r="L359" s="46" t="str">
        <f>IF($B359="","",COUNTIFS(SOL·LICITUD!$H$5:$H$504,$B359,SOL·LICITUD!$U$5:$U$504,"Alt"))</f>
        <v/>
      </c>
      <c r="M359" s="47" t="str">
        <f>IF($B359="","",SUMIFS(SOL·LICITUD!$P$5:$P$504,SOL·LICITUD!$H$5:$H$504,$B359,SOL·LICITUD!$U$5:$U$504,"Alt"))</f>
        <v/>
      </c>
    </row>
    <row r="360" spans="2:13" x14ac:dyDescent="0.25">
      <c r="B360" s="38" t="str">
        <f>IF(OR(SOL·LICITUD!$H$346="",COUNTIF(SOL·LICITUD!$H$5:$H$504,SOL·LICITUD!$H$346)&lt;&gt;COUNTIF(SOL·LICITUD!$H$5:'SOL·LICITUD'!$H$346,SOL·LICITUD!$H$346)),"",SOL·LICITUD!$H$346)</f>
        <v/>
      </c>
      <c r="C360" s="38" t="str">
        <f>IF($B360="","",INDEX(SOL·LICITUD!$G$5:$G$504,MATCH($B360,SOL·LICITUD!$H$5:$H$504,0)))</f>
        <v/>
      </c>
      <c r="D360" s="38" t="str">
        <f>IF($B360="","",COUNTIF(SOL·LICITUD!$H$5:$H$504,$B360))</f>
        <v/>
      </c>
      <c r="E360" s="39" t="str">
        <f>IF($B360="","",SUMIF(SOL·LICITUD!$H$5:$H$504,$B360,SOL·LICITUD!$P$5:$P$504))</f>
        <v/>
      </c>
      <c r="F360" s="40" t="str">
        <f>IF($B360="","",COUNTIFS(SOL·LICITUD!$H$5:$H$504,$B360,SOL·LICITUD!$U$5:$U$504,"B1"))</f>
        <v/>
      </c>
      <c r="G360" s="41" t="str">
        <f>IF($B360="","",SUMIFS(SOL·LICITUD!$P$5:$P$504,SOL·LICITUD!$H$5:$H$504,$B360,SOL·LICITUD!$U$5:$U$504,"B1"))</f>
        <v/>
      </c>
      <c r="H360" s="42" t="str">
        <f>IF($B360="","",COUNTIFS(SOL·LICITUD!$H$5:$H$504,$B360,SOL·LICITUD!$U$5:$U$504,"B2"))</f>
        <v/>
      </c>
      <c r="I360" s="43" t="str">
        <f>IF($B360="","",SUMIFS(SOL·LICITUD!$P$5:$P$504,SOL·LICITUD!$H$5:$H$504,$B360,SOL·LICITUD!$U$5:$U$504,"B2"))</f>
        <v/>
      </c>
      <c r="J360" s="44" t="str">
        <f>IF($B360="","",COUNTIFS(SOL·LICITUD!$H$5:$H$504,$B360,SOL·LICITUD!$U$5:$U$504,"Mitjà"))</f>
        <v/>
      </c>
      <c r="K360" s="45" t="str">
        <f>IF($B360="","",SUMIFS(SOL·LICITUD!$P$5:$P$504,SOL·LICITUD!$H$5:$H$504,$B360,SOL·LICITUD!$U$5:$U$504,"Mitjà"))</f>
        <v/>
      </c>
      <c r="L360" s="46" t="str">
        <f>IF($B360="","",COUNTIFS(SOL·LICITUD!$H$5:$H$504,$B360,SOL·LICITUD!$U$5:$U$504,"Alt"))</f>
        <v/>
      </c>
      <c r="M360" s="47" t="str">
        <f>IF($B360="","",SUMIFS(SOL·LICITUD!$P$5:$P$504,SOL·LICITUD!$H$5:$H$504,$B360,SOL·LICITUD!$U$5:$U$504,"Alt"))</f>
        <v/>
      </c>
    </row>
    <row r="361" spans="2:13" x14ac:dyDescent="0.25">
      <c r="B361" s="38" t="str">
        <f>IF(OR(SOL·LICITUD!$H$347="",COUNTIF(SOL·LICITUD!$H$5:$H$504,SOL·LICITUD!$H$347)&lt;&gt;COUNTIF(SOL·LICITUD!$H$5:'SOL·LICITUD'!$H$347,SOL·LICITUD!$H$347)),"",SOL·LICITUD!$H$347)</f>
        <v/>
      </c>
      <c r="C361" s="38" t="str">
        <f>IF($B361="","",INDEX(SOL·LICITUD!$G$5:$G$504,MATCH($B361,SOL·LICITUD!$H$5:$H$504,0)))</f>
        <v/>
      </c>
      <c r="D361" s="38" t="str">
        <f>IF($B361="","",COUNTIF(SOL·LICITUD!$H$5:$H$504,$B361))</f>
        <v/>
      </c>
      <c r="E361" s="39" t="str">
        <f>IF($B361="","",SUMIF(SOL·LICITUD!$H$5:$H$504,$B361,SOL·LICITUD!$P$5:$P$504))</f>
        <v/>
      </c>
      <c r="F361" s="40" t="str">
        <f>IF($B361="","",COUNTIFS(SOL·LICITUD!$H$5:$H$504,$B361,SOL·LICITUD!$U$5:$U$504,"B1"))</f>
        <v/>
      </c>
      <c r="G361" s="41" t="str">
        <f>IF($B361="","",SUMIFS(SOL·LICITUD!$P$5:$P$504,SOL·LICITUD!$H$5:$H$504,$B361,SOL·LICITUD!$U$5:$U$504,"B1"))</f>
        <v/>
      </c>
      <c r="H361" s="42" t="str">
        <f>IF($B361="","",COUNTIFS(SOL·LICITUD!$H$5:$H$504,$B361,SOL·LICITUD!$U$5:$U$504,"B2"))</f>
        <v/>
      </c>
      <c r="I361" s="43" t="str">
        <f>IF($B361="","",SUMIFS(SOL·LICITUD!$P$5:$P$504,SOL·LICITUD!$H$5:$H$504,$B361,SOL·LICITUD!$U$5:$U$504,"B2"))</f>
        <v/>
      </c>
      <c r="J361" s="44" t="str">
        <f>IF($B361="","",COUNTIFS(SOL·LICITUD!$H$5:$H$504,$B361,SOL·LICITUD!$U$5:$U$504,"Mitjà"))</f>
        <v/>
      </c>
      <c r="K361" s="45" t="str">
        <f>IF($B361="","",SUMIFS(SOL·LICITUD!$P$5:$P$504,SOL·LICITUD!$H$5:$H$504,$B361,SOL·LICITUD!$U$5:$U$504,"Mitjà"))</f>
        <v/>
      </c>
      <c r="L361" s="46" t="str">
        <f>IF($B361="","",COUNTIFS(SOL·LICITUD!$H$5:$H$504,$B361,SOL·LICITUD!$U$5:$U$504,"Alt"))</f>
        <v/>
      </c>
      <c r="M361" s="47" t="str">
        <f>IF($B361="","",SUMIFS(SOL·LICITUD!$P$5:$P$504,SOL·LICITUD!$H$5:$H$504,$B361,SOL·LICITUD!$U$5:$U$504,"Alt"))</f>
        <v/>
      </c>
    </row>
    <row r="362" spans="2:13" x14ac:dyDescent="0.25">
      <c r="B362" s="38" t="str">
        <f>IF(OR(SOL·LICITUD!$H$348="",COUNTIF(SOL·LICITUD!$H$5:$H$504,SOL·LICITUD!$H$348)&lt;&gt;COUNTIF(SOL·LICITUD!$H$5:'SOL·LICITUD'!$H$348,SOL·LICITUD!$H$348)),"",SOL·LICITUD!$H$348)</f>
        <v/>
      </c>
      <c r="C362" s="38" t="str">
        <f>IF($B362="","",INDEX(SOL·LICITUD!$G$5:$G$504,MATCH($B362,SOL·LICITUD!$H$5:$H$504,0)))</f>
        <v/>
      </c>
      <c r="D362" s="38" t="str">
        <f>IF($B362="","",COUNTIF(SOL·LICITUD!$H$5:$H$504,$B362))</f>
        <v/>
      </c>
      <c r="E362" s="39" t="str">
        <f>IF($B362="","",SUMIF(SOL·LICITUD!$H$5:$H$504,$B362,SOL·LICITUD!$P$5:$P$504))</f>
        <v/>
      </c>
      <c r="F362" s="40" t="str">
        <f>IF($B362="","",COUNTIFS(SOL·LICITUD!$H$5:$H$504,$B362,SOL·LICITUD!$U$5:$U$504,"B1"))</f>
        <v/>
      </c>
      <c r="G362" s="41" t="str">
        <f>IF($B362="","",SUMIFS(SOL·LICITUD!$P$5:$P$504,SOL·LICITUD!$H$5:$H$504,$B362,SOL·LICITUD!$U$5:$U$504,"B1"))</f>
        <v/>
      </c>
      <c r="H362" s="42" t="str">
        <f>IF($B362="","",COUNTIFS(SOL·LICITUD!$H$5:$H$504,$B362,SOL·LICITUD!$U$5:$U$504,"B2"))</f>
        <v/>
      </c>
      <c r="I362" s="43" t="str">
        <f>IF($B362="","",SUMIFS(SOL·LICITUD!$P$5:$P$504,SOL·LICITUD!$H$5:$H$504,$B362,SOL·LICITUD!$U$5:$U$504,"B2"))</f>
        <v/>
      </c>
      <c r="J362" s="44" t="str">
        <f>IF($B362="","",COUNTIFS(SOL·LICITUD!$H$5:$H$504,$B362,SOL·LICITUD!$U$5:$U$504,"Mitjà"))</f>
        <v/>
      </c>
      <c r="K362" s="45" t="str">
        <f>IF($B362="","",SUMIFS(SOL·LICITUD!$P$5:$P$504,SOL·LICITUD!$H$5:$H$504,$B362,SOL·LICITUD!$U$5:$U$504,"Mitjà"))</f>
        <v/>
      </c>
      <c r="L362" s="46" t="str">
        <f>IF($B362="","",COUNTIFS(SOL·LICITUD!$H$5:$H$504,$B362,SOL·LICITUD!$U$5:$U$504,"Alt"))</f>
        <v/>
      </c>
      <c r="M362" s="47" t="str">
        <f>IF($B362="","",SUMIFS(SOL·LICITUD!$P$5:$P$504,SOL·LICITUD!$H$5:$H$504,$B362,SOL·LICITUD!$U$5:$U$504,"Alt"))</f>
        <v/>
      </c>
    </row>
    <row r="363" spans="2:13" x14ac:dyDescent="0.25">
      <c r="B363" s="38" t="str">
        <f>IF(OR(SOL·LICITUD!$H$349="",COUNTIF(SOL·LICITUD!$H$5:$H$504,SOL·LICITUD!$H$349)&lt;&gt;COUNTIF(SOL·LICITUD!$H$5:'SOL·LICITUD'!$H$349,SOL·LICITUD!$H$349)),"",SOL·LICITUD!$H$349)</f>
        <v/>
      </c>
      <c r="C363" s="38" t="str">
        <f>IF($B363="","",INDEX(SOL·LICITUD!$G$5:$G$504,MATCH($B363,SOL·LICITUD!$H$5:$H$504,0)))</f>
        <v/>
      </c>
      <c r="D363" s="38" t="str">
        <f>IF($B363="","",COUNTIF(SOL·LICITUD!$H$5:$H$504,$B363))</f>
        <v/>
      </c>
      <c r="E363" s="39" t="str">
        <f>IF($B363="","",SUMIF(SOL·LICITUD!$H$5:$H$504,$B363,SOL·LICITUD!$P$5:$P$504))</f>
        <v/>
      </c>
      <c r="F363" s="40" t="str">
        <f>IF($B363="","",COUNTIFS(SOL·LICITUD!$H$5:$H$504,$B363,SOL·LICITUD!$U$5:$U$504,"B1"))</f>
        <v/>
      </c>
      <c r="G363" s="41" t="str">
        <f>IF($B363="","",SUMIFS(SOL·LICITUD!$P$5:$P$504,SOL·LICITUD!$H$5:$H$504,$B363,SOL·LICITUD!$U$5:$U$504,"B1"))</f>
        <v/>
      </c>
      <c r="H363" s="42" t="str">
        <f>IF($B363="","",COUNTIFS(SOL·LICITUD!$H$5:$H$504,$B363,SOL·LICITUD!$U$5:$U$504,"B2"))</f>
        <v/>
      </c>
      <c r="I363" s="43" t="str">
        <f>IF($B363="","",SUMIFS(SOL·LICITUD!$P$5:$P$504,SOL·LICITUD!$H$5:$H$504,$B363,SOL·LICITUD!$U$5:$U$504,"B2"))</f>
        <v/>
      </c>
      <c r="J363" s="44" t="str">
        <f>IF($B363="","",COUNTIFS(SOL·LICITUD!$H$5:$H$504,$B363,SOL·LICITUD!$U$5:$U$504,"Mitjà"))</f>
        <v/>
      </c>
      <c r="K363" s="45" t="str">
        <f>IF($B363="","",SUMIFS(SOL·LICITUD!$P$5:$P$504,SOL·LICITUD!$H$5:$H$504,$B363,SOL·LICITUD!$U$5:$U$504,"Mitjà"))</f>
        <v/>
      </c>
      <c r="L363" s="46" t="str">
        <f>IF($B363="","",COUNTIFS(SOL·LICITUD!$H$5:$H$504,$B363,SOL·LICITUD!$U$5:$U$504,"Alt"))</f>
        <v/>
      </c>
      <c r="M363" s="47" t="str">
        <f>IF($B363="","",SUMIFS(SOL·LICITUD!$P$5:$P$504,SOL·LICITUD!$H$5:$H$504,$B363,SOL·LICITUD!$U$5:$U$504,"Alt"))</f>
        <v/>
      </c>
    </row>
    <row r="364" spans="2:13" x14ac:dyDescent="0.25">
      <c r="B364" s="38" t="str">
        <f>IF(OR(SOL·LICITUD!$H$350="",COUNTIF(SOL·LICITUD!$H$5:$H$504,SOL·LICITUD!$H$350)&lt;&gt;COUNTIF(SOL·LICITUD!$H$5:'SOL·LICITUD'!$H$350,SOL·LICITUD!$H$350)),"",SOL·LICITUD!$H$350)</f>
        <v/>
      </c>
      <c r="C364" s="38" t="str">
        <f>IF($B364="","",INDEX(SOL·LICITUD!$G$5:$G$504,MATCH($B364,SOL·LICITUD!$H$5:$H$504,0)))</f>
        <v/>
      </c>
      <c r="D364" s="38" t="str">
        <f>IF($B364="","",COUNTIF(SOL·LICITUD!$H$5:$H$504,$B364))</f>
        <v/>
      </c>
      <c r="E364" s="39" t="str">
        <f>IF($B364="","",SUMIF(SOL·LICITUD!$H$5:$H$504,$B364,SOL·LICITUD!$P$5:$P$504))</f>
        <v/>
      </c>
      <c r="F364" s="40" t="str">
        <f>IF($B364="","",COUNTIFS(SOL·LICITUD!$H$5:$H$504,$B364,SOL·LICITUD!$U$5:$U$504,"B1"))</f>
        <v/>
      </c>
      <c r="G364" s="41" t="str">
        <f>IF($B364="","",SUMIFS(SOL·LICITUD!$P$5:$P$504,SOL·LICITUD!$H$5:$H$504,$B364,SOL·LICITUD!$U$5:$U$504,"B1"))</f>
        <v/>
      </c>
      <c r="H364" s="42" t="str">
        <f>IF($B364="","",COUNTIFS(SOL·LICITUD!$H$5:$H$504,$B364,SOL·LICITUD!$U$5:$U$504,"B2"))</f>
        <v/>
      </c>
      <c r="I364" s="43" t="str">
        <f>IF($B364="","",SUMIFS(SOL·LICITUD!$P$5:$P$504,SOL·LICITUD!$H$5:$H$504,$B364,SOL·LICITUD!$U$5:$U$504,"B2"))</f>
        <v/>
      </c>
      <c r="J364" s="44" t="str">
        <f>IF($B364="","",COUNTIFS(SOL·LICITUD!$H$5:$H$504,$B364,SOL·LICITUD!$U$5:$U$504,"Mitjà"))</f>
        <v/>
      </c>
      <c r="K364" s="45" t="str">
        <f>IF($B364="","",SUMIFS(SOL·LICITUD!$P$5:$P$504,SOL·LICITUD!$H$5:$H$504,$B364,SOL·LICITUD!$U$5:$U$504,"Mitjà"))</f>
        <v/>
      </c>
      <c r="L364" s="46" t="str">
        <f>IF($B364="","",COUNTIFS(SOL·LICITUD!$H$5:$H$504,$B364,SOL·LICITUD!$U$5:$U$504,"Alt"))</f>
        <v/>
      </c>
      <c r="M364" s="47" t="str">
        <f>IF($B364="","",SUMIFS(SOL·LICITUD!$P$5:$P$504,SOL·LICITUD!$H$5:$H$504,$B364,SOL·LICITUD!$U$5:$U$504,"Alt"))</f>
        <v/>
      </c>
    </row>
    <row r="365" spans="2:13" x14ac:dyDescent="0.25">
      <c r="B365" s="38" t="str">
        <f>IF(OR(SOL·LICITUD!$H$351="",COUNTIF(SOL·LICITUD!$H$5:$H$504,SOL·LICITUD!$H$351)&lt;&gt;COUNTIF(SOL·LICITUD!$H$5:'SOL·LICITUD'!$H$351,SOL·LICITUD!$H$351)),"",SOL·LICITUD!$H$351)</f>
        <v/>
      </c>
      <c r="C365" s="38" t="str">
        <f>IF($B365="","",INDEX(SOL·LICITUD!$G$5:$G$504,MATCH($B365,SOL·LICITUD!$H$5:$H$504,0)))</f>
        <v/>
      </c>
      <c r="D365" s="38" t="str">
        <f>IF($B365="","",COUNTIF(SOL·LICITUD!$H$5:$H$504,$B365))</f>
        <v/>
      </c>
      <c r="E365" s="39" t="str">
        <f>IF($B365="","",SUMIF(SOL·LICITUD!$H$5:$H$504,$B365,SOL·LICITUD!$P$5:$P$504))</f>
        <v/>
      </c>
      <c r="F365" s="40" t="str">
        <f>IF($B365="","",COUNTIFS(SOL·LICITUD!$H$5:$H$504,$B365,SOL·LICITUD!$U$5:$U$504,"B1"))</f>
        <v/>
      </c>
      <c r="G365" s="41" t="str">
        <f>IF($B365="","",SUMIFS(SOL·LICITUD!$P$5:$P$504,SOL·LICITUD!$H$5:$H$504,$B365,SOL·LICITUD!$U$5:$U$504,"B1"))</f>
        <v/>
      </c>
      <c r="H365" s="42" t="str">
        <f>IF($B365="","",COUNTIFS(SOL·LICITUD!$H$5:$H$504,$B365,SOL·LICITUD!$U$5:$U$504,"B2"))</f>
        <v/>
      </c>
      <c r="I365" s="43" t="str">
        <f>IF($B365="","",SUMIFS(SOL·LICITUD!$P$5:$P$504,SOL·LICITUD!$H$5:$H$504,$B365,SOL·LICITUD!$U$5:$U$504,"B2"))</f>
        <v/>
      </c>
      <c r="J365" s="44" t="str">
        <f>IF($B365="","",COUNTIFS(SOL·LICITUD!$H$5:$H$504,$B365,SOL·LICITUD!$U$5:$U$504,"Mitjà"))</f>
        <v/>
      </c>
      <c r="K365" s="45" t="str">
        <f>IF($B365="","",SUMIFS(SOL·LICITUD!$P$5:$P$504,SOL·LICITUD!$H$5:$H$504,$B365,SOL·LICITUD!$U$5:$U$504,"Mitjà"))</f>
        <v/>
      </c>
      <c r="L365" s="46" t="str">
        <f>IF($B365="","",COUNTIFS(SOL·LICITUD!$H$5:$H$504,$B365,SOL·LICITUD!$U$5:$U$504,"Alt"))</f>
        <v/>
      </c>
      <c r="M365" s="47" t="str">
        <f>IF($B365="","",SUMIFS(SOL·LICITUD!$P$5:$P$504,SOL·LICITUD!$H$5:$H$504,$B365,SOL·LICITUD!$U$5:$U$504,"Alt"))</f>
        <v/>
      </c>
    </row>
    <row r="366" spans="2:13" x14ac:dyDescent="0.25">
      <c r="B366" s="38" t="str">
        <f>IF(OR(SOL·LICITUD!$H$352="",COUNTIF(SOL·LICITUD!$H$5:$H$504,SOL·LICITUD!$H$352)&lt;&gt;COUNTIF(SOL·LICITUD!$H$5:'SOL·LICITUD'!$H$352,SOL·LICITUD!$H$352)),"",SOL·LICITUD!$H$352)</f>
        <v/>
      </c>
      <c r="C366" s="38" t="str">
        <f>IF($B366="","",INDEX(SOL·LICITUD!$G$5:$G$504,MATCH($B366,SOL·LICITUD!$H$5:$H$504,0)))</f>
        <v/>
      </c>
      <c r="D366" s="38" t="str">
        <f>IF($B366="","",COUNTIF(SOL·LICITUD!$H$5:$H$504,$B366))</f>
        <v/>
      </c>
      <c r="E366" s="39" t="str">
        <f>IF($B366="","",SUMIF(SOL·LICITUD!$H$5:$H$504,$B366,SOL·LICITUD!$P$5:$P$504))</f>
        <v/>
      </c>
      <c r="F366" s="40" t="str">
        <f>IF($B366="","",COUNTIFS(SOL·LICITUD!$H$5:$H$504,$B366,SOL·LICITUD!$U$5:$U$504,"B1"))</f>
        <v/>
      </c>
      <c r="G366" s="41" t="str">
        <f>IF($B366="","",SUMIFS(SOL·LICITUD!$P$5:$P$504,SOL·LICITUD!$H$5:$H$504,$B366,SOL·LICITUD!$U$5:$U$504,"B1"))</f>
        <v/>
      </c>
      <c r="H366" s="42" t="str">
        <f>IF($B366="","",COUNTIFS(SOL·LICITUD!$H$5:$H$504,$B366,SOL·LICITUD!$U$5:$U$504,"B2"))</f>
        <v/>
      </c>
      <c r="I366" s="43" t="str">
        <f>IF($B366="","",SUMIFS(SOL·LICITUD!$P$5:$P$504,SOL·LICITUD!$H$5:$H$504,$B366,SOL·LICITUD!$U$5:$U$504,"B2"))</f>
        <v/>
      </c>
      <c r="J366" s="44" t="str">
        <f>IF($B366="","",COUNTIFS(SOL·LICITUD!$H$5:$H$504,$B366,SOL·LICITUD!$U$5:$U$504,"Mitjà"))</f>
        <v/>
      </c>
      <c r="K366" s="45" t="str">
        <f>IF($B366="","",SUMIFS(SOL·LICITUD!$P$5:$P$504,SOL·LICITUD!$H$5:$H$504,$B366,SOL·LICITUD!$U$5:$U$504,"Mitjà"))</f>
        <v/>
      </c>
      <c r="L366" s="46" t="str">
        <f>IF($B366="","",COUNTIFS(SOL·LICITUD!$H$5:$H$504,$B366,SOL·LICITUD!$U$5:$U$504,"Alt"))</f>
        <v/>
      </c>
      <c r="M366" s="47" t="str">
        <f>IF($B366="","",SUMIFS(SOL·LICITUD!$P$5:$P$504,SOL·LICITUD!$H$5:$H$504,$B366,SOL·LICITUD!$U$5:$U$504,"Alt"))</f>
        <v/>
      </c>
    </row>
    <row r="367" spans="2:13" x14ac:dyDescent="0.25">
      <c r="B367" s="38" t="str">
        <f>IF(OR(SOL·LICITUD!$H$353="",COUNTIF(SOL·LICITUD!$H$5:$H$504,SOL·LICITUD!$H$353)&lt;&gt;COUNTIF(SOL·LICITUD!$H$5:'SOL·LICITUD'!$H$353,SOL·LICITUD!$H$353)),"",SOL·LICITUD!$H$353)</f>
        <v/>
      </c>
      <c r="C367" s="38" t="str">
        <f>IF($B367="","",INDEX(SOL·LICITUD!$G$5:$G$504,MATCH($B367,SOL·LICITUD!$H$5:$H$504,0)))</f>
        <v/>
      </c>
      <c r="D367" s="38" t="str">
        <f>IF($B367="","",COUNTIF(SOL·LICITUD!$H$5:$H$504,$B367))</f>
        <v/>
      </c>
      <c r="E367" s="39" t="str">
        <f>IF($B367="","",SUMIF(SOL·LICITUD!$H$5:$H$504,$B367,SOL·LICITUD!$P$5:$P$504))</f>
        <v/>
      </c>
      <c r="F367" s="40" t="str">
        <f>IF($B367="","",COUNTIFS(SOL·LICITUD!$H$5:$H$504,$B367,SOL·LICITUD!$U$5:$U$504,"B1"))</f>
        <v/>
      </c>
      <c r="G367" s="41" t="str">
        <f>IF($B367="","",SUMIFS(SOL·LICITUD!$P$5:$P$504,SOL·LICITUD!$H$5:$H$504,$B367,SOL·LICITUD!$U$5:$U$504,"B1"))</f>
        <v/>
      </c>
      <c r="H367" s="42" t="str">
        <f>IF($B367="","",COUNTIFS(SOL·LICITUD!$H$5:$H$504,$B367,SOL·LICITUD!$U$5:$U$504,"B2"))</f>
        <v/>
      </c>
      <c r="I367" s="43" t="str">
        <f>IF($B367="","",SUMIFS(SOL·LICITUD!$P$5:$P$504,SOL·LICITUD!$H$5:$H$504,$B367,SOL·LICITUD!$U$5:$U$504,"B2"))</f>
        <v/>
      </c>
      <c r="J367" s="44" t="str">
        <f>IF($B367="","",COUNTIFS(SOL·LICITUD!$H$5:$H$504,$B367,SOL·LICITUD!$U$5:$U$504,"Mitjà"))</f>
        <v/>
      </c>
      <c r="K367" s="45" t="str">
        <f>IF($B367="","",SUMIFS(SOL·LICITUD!$P$5:$P$504,SOL·LICITUD!$H$5:$H$504,$B367,SOL·LICITUD!$U$5:$U$504,"Mitjà"))</f>
        <v/>
      </c>
      <c r="L367" s="46" t="str">
        <f>IF($B367="","",COUNTIFS(SOL·LICITUD!$H$5:$H$504,$B367,SOL·LICITUD!$U$5:$U$504,"Alt"))</f>
        <v/>
      </c>
      <c r="M367" s="47" t="str">
        <f>IF($B367="","",SUMIFS(SOL·LICITUD!$P$5:$P$504,SOL·LICITUD!$H$5:$H$504,$B367,SOL·LICITUD!$U$5:$U$504,"Alt"))</f>
        <v/>
      </c>
    </row>
    <row r="368" spans="2:13" x14ac:dyDescent="0.25">
      <c r="B368" s="38" t="str">
        <f>IF(OR(SOL·LICITUD!$H$354="",COUNTIF(SOL·LICITUD!$H$5:$H$504,SOL·LICITUD!$H$354)&lt;&gt;COUNTIF(SOL·LICITUD!$H$5:'SOL·LICITUD'!$H$354,SOL·LICITUD!$H$354)),"",SOL·LICITUD!$H$354)</f>
        <v/>
      </c>
      <c r="C368" s="38" t="str">
        <f>IF($B368="","",INDEX(SOL·LICITUD!$G$5:$G$504,MATCH($B368,SOL·LICITUD!$H$5:$H$504,0)))</f>
        <v/>
      </c>
      <c r="D368" s="38" t="str">
        <f>IF($B368="","",COUNTIF(SOL·LICITUD!$H$5:$H$504,$B368))</f>
        <v/>
      </c>
      <c r="E368" s="39" t="str">
        <f>IF($B368="","",SUMIF(SOL·LICITUD!$H$5:$H$504,$B368,SOL·LICITUD!$P$5:$P$504))</f>
        <v/>
      </c>
      <c r="F368" s="40" t="str">
        <f>IF($B368="","",COUNTIFS(SOL·LICITUD!$H$5:$H$504,$B368,SOL·LICITUD!$U$5:$U$504,"B1"))</f>
        <v/>
      </c>
      <c r="G368" s="41" t="str">
        <f>IF($B368="","",SUMIFS(SOL·LICITUD!$P$5:$P$504,SOL·LICITUD!$H$5:$H$504,$B368,SOL·LICITUD!$U$5:$U$504,"B1"))</f>
        <v/>
      </c>
      <c r="H368" s="42" t="str">
        <f>IF($B368="","",COUNTIFS(SOL·LICITUD!$H$5:$H$504,$B368,SOL·LICITUD!$U$5:$U$504,"B2"))</f>
        <v/>
      </c>
      <c r="I368" s="43" t="str">
        <f>IF($B368="","",SUMIFS(SOL·LICITUD!$P$5:$P$504,SOL·LICITUD!$H$5:$H$504,$B368,SOL·LICITUD!$U$5:$U$504,"B2"))</f>
        <v/>
      </c>
      <c r="J368" s="44" t="str">
        <f>IF($B368="","",COUNTIFS(SOL·LICITUD!$H$5:$H$504,$B368,SOL·LICITUD!$U$5:$U$504,"Mitjà"))</f>
        <v/>
      </c>
      <c r="K368" s="45" t="str">
        <f>IF($B368="","",SUMIFS(SOL·LICITUD!$P$5:$P$504,SOL·LICITUD!$H$5:$H$504,$B368,SOL·LICITUD!$U$5:$U$504,"Mitjà"))</f>
        <v/>
      </c>
      <c r="L368" s="46" t="str">
        <f>IF($B368="","",COUNTIFS(SOL·LICITUD!$H$5:$H$504,$B368,SOL·LICITUD!$U$5:$U$504,"Alt"))</f>
        <v/>
      </c>
      <c r="M368" s="47" t="str">
        <f>IF($B368="","",SUMIFS(SOL·LICITUD!$P$5:$P$504,SOL·LICITUD!$H$5:$H$504,$B368,SOL·LICITUD!$U$5:$U$504,"Alt"))</f>
        <v/>
      </c>
    </row>
    <row r="369" spans="2:13" x14ac:dyDescent="0.25">
      <c r="B369" s="38" t="str">
        <f>IF(OR(SOL·LICITUD!$H$355="",COUNTIF(SOL·LICITUD!$H$5:$H$504,SOL·LICITUD!$H$355)&lt;&gt;COUNTIF(SOL·LICITUD!$H$5:'SOL·LICITUD'!$H$355,SOL·LICITUD!$H$355)),"",SOL·LICITUD!$H$355)</f>
        <v/>
      </c>
      <c r="C369" s="38" t="str">
        <f>IF($B369="","",INDEX(SOL·LICITUD!$G$5:$G$504,MATCH($B369,SOL·LICITUD!$H$5:$H$504,0)))</f>
        <v/>
      </c>
      <c r="D369" s="38" t="str">
        <f>IF($B369="","",COUNTIF(SOL·LICITUD!$H$5:$H$504,$B369))</f>
        <v/>
      </c>
      <c r="E369" s="39" t="str">
        <f>IF($B369="","",SUMIF(SOL·LICITUD!$H$5:$H$504,$B369,SOL·LICITUD!$P$5:$P$504))</f>
        <v/>
      </c>
      <c r="F369" s="40" t="str">
        <f>IF($B369="","",COUNTIFS(SOL·LICITUD!$H$5:$H$504,$B369,SOL·LICITUD!$U$5:$U$504,"B1"))</f>
        <v/>
      </c>
      <c r="G369" s="41" t="str">
        <f>IF($B369="","",SUMIFS(SOL·LICITUD!$P$5:$P$504,SOL·LICITUD!$H$5:$H$504,$B369,SOL·LICITUD!$U$5:$U$504,"B1"))</f>
        <v/>
      </c>
      <c r="H369" s="42" t="str">
        <f>IF($B369="","",COUNTIFS(SOL·LICITUD!$H$5:$H$504,$B369,SOL·LICITUD!$U$5:$U$504,"B2"))</f>
        <v/>
      </c>
      <c r="I369" s="43" t="str">
        <f>IF($B369="","",SUMIFS(SOL·LICITUD!$P$5:$P$504,SOL·LICITUD!$H$5:$H$504,$B369,SOL·LICITUD!$U$5:$U$504,"B2"))</f>
        <v/>
      </c>
      <c r="J369" s="44" t="str">
        <f>IF($B369="","",COUNTIFS(SOL·LICITUD!$H$5:$H$504,$B369,SOL·LICITUD!$U$5:$U$504,"Mitjà"))</f>
        <v/>
      </c>
      <c r="K369" s="45" t="str">
        <f>IF($B369="","",SUMIFS(SOL·LICITUD!$P$5:$P$504,SOL·LICITUD!$H$5:$H$504,$B369,SOL·LICITUD!$U$5:$U$504,"Mitjà"))</f>
        <v/>
      </c>
      <c r="L369" s="46" t="str">
        <f>IF($B369="","",COUNTIFS(SOL·LICITUD!$H$5:$H$504,$B369,SOL·LICITUD!$U$5:$U$504,"Alt"))</f>
        <v/>
      </c>
      <c r="M369" s="47" t="str">
        <f>IF($B369="","",SUMIFS(SOL·LICITUD!$P$5:$P$504,SOL·LICITUD!$H$5:$H$504,$B369,SOL·LICITUD!$U$5:$U$504,"Alt"))</f>
        <v/>
      </c>
    </row>
    <row r="370" spans="2:13" x14ac:dyDescent="0.25">
      <c r="B370" s="38" t="str">
        <f>IF(OR(SOL·LICITUD!$H$356="",COUNTIF(SOL·LICITUD!$H$5:$H$504,SOL·LICITUD!$H$356)&lt;&gt;COUNTIF(SOL·LICITUD!$H$5:'SOL·LICITUD'!$H$356,SOL·LICITUD!$H$356)),"",SOL·LICITUD!$H$356)</f>
        <v/>
      </c>
      <c r="C370" s="38" t="str">
        <f>IF($B370="","",INDEX(SOL·LICITUD!$G$5:$G$504,MATCH($B370,SOL·LICITUD!$H$5:$H$504,0)))</f>
        <v/>
      </c>
      <c r="D370" s="38" t="str">
        <f>IF($B370="","",COUNTIF(SOL·LICITUD!$H$5:$H$504,$B370))</f>
        <v/>
      </c>
      <c r="E370" s="39" t="str">
        <f>IF($B370="","",SUMIF(SOL·LICITUD!$H$5:$H$504,$B370,SOL·LICITUD!$P$5:$P$504))</f>
        <v/>
      </c>
      <c r="F370" s="40" t="str">
        <f>IF($B370="","",COUNTIFS(SOL·LICITUD!$H$5:$H$504,$B370,SOL·LICITUD!$U$5:$U$504,"B1"))</f>
        <v/>
      </c>
      <c r="G370" s="41" t="str">
        <f>IF($B370="","",SUMIFS(SOL·LICITUD!$P$5:$P$504,SOL·LICITUD!$H$5:$H$504,$B370,SOL·LICITUD!$U$5:$U$504,"B1"))</f>
        <v/>
      </c>
      <c r="H370" s="42" t="str">
        <f>IF($B370="","",COUNTIFS(SOL·LICITUD!$H$5:$H$504,$B370,SOL·LICITUD!$U$5:$U$504,"B2"))</f>
        <v/>
      </c>
      <c r="I370" s="43" t="str">
        <f>IF($B370="","",SUMIFS(SOL·LICITUD!$P$5:$P$504,SOL·LICITUD!$H$5:$H$504,$B370,SOL·LICITUD!$U$5:$U$504,"B2"))</f>
        <v/>
      </c>
      <c r="J370" s="44" t="str">
        <f>IF($B370="","",COUNTIFS(SOL·LICITUD!$H$5:$H$504,$B370,SOL·LICITUD!$U$5:$U$504,"Mitjà"))</f>
        <v/>
      </c>
      <c r="K370" s="45" t="str">
        <f>IF($B370="","",SUMIFS(SOL·LICITUD!$P$5:$P$504,SOL·LICITUD!$H$5:$H$504,$B370,SOL·LICITUD!$U$5:$U$504,"Mitjà"))</f>
        <v/>
      </c>
      <c r="L370" s="46" t="str">
        <f>IF($B370="","",COUNTIFS(SOL·LICITUD!$H$5:$H$504,$B370,SOL·LICITUD!$U$5:$U$504,"Alt"))</f>
        <v/>
      </c>
      <c r="M370" s="47" t="str">
        <f>IF($B370="","",SUMIFS(SOL·LICITUD!$P$5:$P$504,SOL·LICITUD!$H$5:$H$504,$B370,SOL·LICITUD!$U$5:$U$504,"Alt"))</f>
        <v/>
      </c>
    </row>
    <row r="371" spans="2:13" x14ac:dyDescent="0.25">
      <c r="B371" s="38" t="str">
        <f>IF(OR(SOL·LICITUD!$H$357="",COUNTIF(SOL·LICITUD!$H$5:$H$504,SOL·LICITUD!$H$357)&lt;&gt;COUNTIF(SOL·LICITUD!$H$5:'SOL·LICITUD'!$H$357,SOL·LICITUD!$H$357)),"",SOL·LICITUD!$H$357)</f>
        <v/>
      </c>
      <c r="C371" s="38" t="str">
        <f>IF($B371="","",INDEX(SOL·LICITUD!$G$5:$G$504,MATCH($B371,SOL·LICITUD!$H$5:$H$504,0)))</f>
        <v/>
      </c>
      <c r="D371" s="38" t="str">
        <f>IF($B371="","",COUNTIF(SOL·LICITUD!$H$5:$H$504,$B371))</f>
        <v/>
      </c>
      <c r="E371" s="39" t="str">
        <f>IF($B371="","",SUMIF(SOL·LICITUD!$H$5:$H$504,$B371,SOL·LICITUD!$P$5:$P$504))</f>
        <v/>
      </c>
      <c r="F371" s="40" t="str">
        <f>IF($B371="","",COUNTIFS(SOL·LICITUD!$H$5:$H$504,$B371,SOL·LICITUD!$U$5:$U$504,"B1"))</f>
        <v/>
      </c>
      <c r="G371" s="41" t="str">
        <f>IF($B371="","",SUMIFS(SOL·LICITUD!$P$5:$P$504,SOL·LICITUD!$H$5:$H$504,$B371,SOL·LICITUD!$U$5:$U$504,"B1"))</f>
        <v/>
      </c>
      <c r="H371" s="42" t="str">
        <f>IF($B371="","",COUNTIFS(SOL·LICITUD!$H$5:$H$504,$B371,SOL·LICITUD!$U$5:$U$504,"B2"))</f>
        <v/>
      </c>
      <c r="I371" s="43" t="str">
        <f>IF($B371="","",SUMIFS(SOL·LICITUD!$P$5:$P$504,SOL·LICITUD!$H$5:$H$504,$B371,SOL·LICITUD!$U$5:$U$504,"B2"))</f>
        <v/>
      </c>
      <c r="J371" s="44" t="str">
        <f>IF($B371="","",COUNTIFS(SOL·LICITUD!$H$5:$H$504,$B371,SOL·LICITUD!$U$5:$U$504,"Mitjà"))</f>
        <v/>
      </c>
      <c r="K371" s="45" t="str">
        <f>IF($B371="","",SUMIFS(SOL·LICITUD!$P$5:$P$504,SOL·LICITUD!$H$5:$H$504,$B371,SOL·LICITUD!$U$5:$U$504,"Mitjà"))</f>
        <v/>
      </c>
      <c r="L371" s="46" t="str">
        <f>IF($B371="","",COUNTIFS(SOL·LICITUD!$H$5:$H$504,$B371,SOL·LICITUD!$U$5:$U$504,"Alt"))</f>
        <v/>
      </c>
      <c r="M371" s="47" t="str">
        <f>IF($B371="","",SUMIFS(SOL·LICITUD!$P$5:$P$504,SOL·LICITUD!$H$5:$H$504,$B371,SOL·LICITUD!$U$5:$U$504,"Alt"))</f>
        <v/>
      </c>
    </row>
    <row r="372" spans="2:13" x14ac:dyDescent="0.25">
      <c r="B372" s="38" t="str">
        <f>IF(OR(SOL·LICITUD!$H$358="",COUNTIF(SOL·LICITUD!$H$5:$H$504,SOL·LICITUD!$H$358)&lt;&gt;COUNTIF(SOL·LICITUD!$H$5:'SOL·LICITUD'!$H$358,SOL·LICITUD!$H$358)),"",SOL·LICITUD!$H$358)</f>
        <v/>
      </c>
      <c r="C372" s="38" t="str">
        <f>IF($B372="","",INDEX(SOL·LICITUD!$G$5:$G$504,MATCH($B372,SOL·LICITUD!$H$5:$H$504,0)))</f>
        <v/>
      </c>
      <c r="D372" s="38" t="str">
        <f>IF($B372="","",COUNTIF(SOL·LICITUD!$H$5:$H$504,$B372))</f>
        <v/>
      </c>
      <c r="E372" s="39" t="str">
        <f>IF($B372="","",SUMIF(SOL·LICITUD!$H$5:$H$504,$B372,SOL·LICITUD!$P$5:$P$504))</f>
        <v/>
      </c>
      <c r="F372" s="40" t="str">
        <f>IF($B372="","",COUNTIFS(SOL·LICITUD!$H$5:$H$504,$B372,SOL·LICITUD!$U$5:$U$504,"B1"))</f>
        <v/>
      </c>
      <c r="G372" s="41" t="str">
        <f>IF($B372="","",SUMIFS(SOL·LICITUD!$P$5:$P$504,SOL·LICITUD!$H$5:$H$504,$B372,SOL·LICITUD!$U$5:$U$504,"B1"))</f>
        <v/>
      </c>
      <c r="H372" s="42" t="str">
        <f>IF($B372="","",COUNTIFS(SOL·LICITUD!$H$5:$H$504,$B372,SOL·LICITUD!$U$5:$U$504,"B2"))</f>
        <v/>
      </c>
      <c r="I372" s="43" t="str">
        <f>IF($B372="","",SUMIFS(SOL·LICITUD!$P$5:$P$504,SOL·LICITUD!$H$5:$H$504,$B372,SOL·LICITUD!$U$5:$U$504,"B2"))</f>
        <v/>
      </c>
      <c r="J372" s="44" t="str">
        <f>IF($B372="","",COUNTIFS(SOL·LICITUD!$H$5:$H$504,$B372,SOL·LICITUD!$U$5:$U$504,"Mitjà"))</f>
        <v/>
      </c>
      <c r="K372" s="45" t="str">
        <f>IF($B372="","",SUMIFS(SOL·LICITUD!$P$5:$P$504,SOL·LICITUD!$H$5:$H$504,$B372,SOL·LICITUD!$U$5:$U$504,"Mitjà"))</f>
        <v/>
      </c>
      <c r="L372" s="46" t="str">
        <f>IF($B372="","",COUNTIFS(SOL·LICITUD!$H$5:$H$504,$B372,SOL·LICITUD!$U$5:$U$504,"Alt"))</f>
        <v/>
      </c>
      <c r="M372" s="47" t="str">
        <f>IF($B372="","",SUMIFS(SOL·LICITUD!$P$5:$P$504,SOL·LICITUD!$H$5:$H$504,$B372,SOL·LICITUD!$U$5:$U$504,"Alt"))</f>
        <v/>
      </c>
    </row>
    <row r="373" spans="2:13" x14ac:dyDescent="0.25">
      <c r="B373" s="38" t="str">
        <f>IF(OR(SOL·LICITUD!$H$359="",COUNTIF(SOL·LICITUD!$H$5:$H$504,SOL·LICITUD!$H$359)&lt;&gt;COUNTIF(SOL·LICITUD!$H$5:'SOL·LICITUD'!$H$359,SOL·LICITUD!$H$359)),"",SOL·LICITUD!$H$359)</f>
        <v/>
      </c>
      <c r="C373" s="38" t="str">
        <f>IF($B373="","",INDEX(SOL·LICITUD!$G$5:$G$504,MATCH($B373,SOL·LICITUD!$H$5:$H$504,0)))</f>
        <v/>
      </c>
      <c r="D373" s="38" t="str">
        <f>IF($B373="","",COUNTIF(SOL·LICITUD!$H$5:$H$504,$B373))</f>
        <v/>
      </c>
      <c r="E373" s="39" t="str">
        <f>IF($B373="","",SUMIF(SOL·LICITUD!$H$5:$H$504,$B373,SOL·LICITUD!$P$5:$P$504))</f>
        <v/>
      </c>
      <c r="F373" s="40" t="str">
        <f>IF($B373="","",COUNTIFS(SOL·LICITUD!$H$5:$H$504,$B373,SOL·LICITUD!$U$5:$U$504,"B1"))</f>
        <v/>
      </c>
      <c r="G373" s="41" t="str">
        <f>IF($B373="","",SUMIFS(SOL·LICITUD!$P$5:$P$504,SOL·LICITUD!$H$5:$H$504,$B373,SOL·LICITUD!$U$5:$U$504,"B1"))</f>
        <v/>
      </c>
      <c r="H373" s="42" t="str">
        <f>IF($B373="","",COUNTIFS(SOL·LICITUD!$H$5:$H$504,$B373,SOL·LICITUD!$U$5:$U$504,"B2"))</f>
        <v/>
      </c>
      <c r="I373" s="43" t="str">
        <f>IF($B373="","",SUMIFS(SOL·LICITUD!$P$5:$P$504,SOL·LICITUD!$H$5:$H$504,$B373,SOL·LICITUD!$U$5:$U$504,"B2"))</f>
        <v/>
      </c>
      <c r="J373" s="44" t="str">
        <f>IF($B373="","",COUNTIFS(SOL·LICITUD!$H$5:$H$504,$B373,SOL·LICITUD!$U$5:$U$504,"Mitjà"))</f>
        <v/>
      </c>
      <c r="K373" s="45" t="str">
        <f>IF($B373="","",SUMIFS(SOL·LICITUD!$P$5:$P$504,SOL·LICITUD!$H$5:$H$504,$B373,SOL·LICITUD!$U$5:$U$504,"Mitjà"))</f>
        <v/>
      </c>
      <c r="L373" s="46" t="str">
        <f>IF($B373="","",COUNTIFS(SOL·LICITUD!$H$5:$H$504,$B373,SOL·LICITUD!$U$5:$U$504,"Alt"))</f>
        <v/>
      </c>
      <c r="M373" s="47" t="str">
        <f>IF($B373="","",SUMIFS(SOL·LICITUD!$P$5:$P$504,SOL·LICITUD!$H$5:$H$504,$B373,SOL·LICITUD!$U$5:$U$504,"Alt"))</f>
        <v/>
      </c>
    </row>
    <row r="374" spans="2:13" x14ac:dyDescent="0.25">
      <c r="B374" s="38" t="str">
        <f>IF(OR(SOL·LICITUD!$H$360="",COUNTIF(SOL·LICITUD!$H$5:$H$504,SOL·LICITUD!$H$360)&lt;&gt;COUNTIF(SOL·LICITUD!$H$5:'SOL·LICITUD'!$H$360,SOL·LICITUD!$H$360)),"",SOL·LICITUD!$H$360)</f>
        <v/>
      </c>
      <c r="C374" s="38" t="str">
        <f>IF($B374="","",INDEX(SOL·LICITUD!$G$5:$G$504,MATCH($B374,SOL·LICITUD!$H$5:$H$504,0)))</f>
        <v/>
      </c>
      <c r="D374" s="38" t="str">
        <f>IF($B374="","",COUNTIF(SOL·LICITUD!$H$5:$H$504,$B374))</f>
        <v/>
      </c>
      <c r="E374" s="39" t="str">
        <f>IF($B374="","",SUMIF(SOL·LICITUD!$H$5:$H$504,$B374,SOL·LICITUD!$P$5:$P$504))</f>
        <v/>
      </c>
      <c r="F374" s="40" t="str">
        <f>IF($B374="","",COUNTIFS(SOL·LICITUD!$H$5:$H$504,$B374,SOL·LICITUD!$U$5:$U$504,"B1"))</f>
        <v/>
      </c>
      <c r="G374" s="41" t="str">
        <f>IF($B374="","",SUMIFS(SOL·LICITUD!$P$5:$P$504,SOL·LICITUD!$H$5:$H$504,$B374,SOL·LICITUD!$U$5:$U$504,"B1"))</f>
        <v/>
      </c>
      <c r="H374" s="42" t="str">
        <f>IF($B374="","",COUNTIFS(SOL·LICITUD!$H$5:$H$504,$B374,SOL·LICITUD!$U$5:$U$504,"B2"))</f>
        <v/>
      </c>
      <c r="I374" s="43" t="str">
        <f>IF($B374="","",SUMIFS(SOL·LICITUD!$P$5:$P$504,SOL·LICITUD!$H$5:$H$504,$B374,SOL·LICITUD!$U$5:$U$504,"B2"))</f>
        <v/>
      </c>
      <c r="J374" s="44" t="str">
        <f>IF($B374="","",COUNTIFS(SOL·LICITUD!$H$5:$H$504,$B374,SOL·LICITUD!$U$5:$U$504,"Mitjà"))</f>
        <v/>
      </c>
      <c r="K374" s="45" t="str">
        <f>IF($B374="","",SUMIFS(SOL·LICITUD!$P$5:$P$504,SOL·LICITUD!$H$5:$H$504,$B374,SOL·LICITUD!$U$5:$U$504,"Mitjà"))</f>
        <v/>
      </c>
      <c r="L374" s="46" t="str">
        <f>IF($B374="","",COUNTIFS(SOL·LICITUD!$H$5:$H$504,$B374,SOL·LICITUD!$U$5:$U$504,"Alt"))</f>
        <v/>
      </c>
      <c r="M374" s="47" t="str">
        <f>IF($B374="","",SUMIFS(SOL·LICITUD!$P$5:$P$504,SOL·LICITUD!$H$5:$H$504,$B374,SOL·LICITUD!$U$5:$U$504,"Alt"))</f>
        <v/>
      </c>
    </row>
    <row r="375" spans="2:13" x14ac:dyDescent="0.25">
      <c r="B375" s="38" t="str">
        <f>IF(OR(SOL·LICITUD!$H$361="",COUNTIF(SOL·LICITUD!$H$5:$H$504,SOL·LICITUD!$H$361)&lt;&gt;COUNTIF(SOL·LICITUD!$H$5:'SOL·LICITUD'!$H$361,SOL·LICITUD!$H$361)),"",SOL·LICITUD!$H$361)</f>
        <v/>
      </c>
      <c r="C375" s="38" t="str">
        <f>IF($B375="","",INDEX(SOL·LICITUD!$G$5:$G$504,MATCH($B375,SOL·LICITUD!$H$5:$H$504,0)))</f>
        <v/>
      </c>
      <c r="D375" s="38" t="str">
        <f>IF($B375="","",COUNTIF(SOL·LICITUD!$H$5:$H$504,$B375))</f>
        <v/>
      </c>
      <c r="E375" s="39" t="str">
        <f>IF($B375="","",SUMIF(SOL·LICITUD!$H$5:$H$504,$B375,SOL·LICITUD!$P$5:$P$504))</f>
        <v/>
      </c>
      <c r="F375" s="40" t="str">
        <f>IF($B375="","",COUNTIFS(SOL·LICITUD!$H$5:$H$504,$B375,SOL·LICITUD!$U$5:$U$504,"B1"))</f>
        <v/>
      </c>
      <c r="G375" s="41" t="str">
        <f>IF($B375="","",SUMIFS(SOL·LICITUD!$P$5:$P$504,SOL·LICITUD!$H$5:$H$504,$B375,SOL·LICITUD!$U$5:$U$504,"B1"))</f>
        <v/>
      </c>
      <c r="H375" s="42" t="str">
        <f>IF($B375="","",COUNTIFS(SOL·LICITUD!$H$5:$H$504,$B375,SOL·LICITUD!$U$5:$U$504,"B2"))</f>
        <v/>
      </c>
      <c r="I375" s="43" t="str">
        <f>IF($B375="","",SUMIFS(SOL·LICITUD!$P$5:$P$504,SOL·LICITUD!$H$5:$H$504,$B375,SOL·LICITUD!$U$5:$U$504,"B2"))</f>
        <v/>
      </c>
      <c r="J375" s="44" t="str">
        <f>IF($B375="","",COUNTIFS(SOL·LICITUD!$H$5:$H$504,$B375,SOL·LICITUD!$U$5:$U$504,"Mitjà"))</f>
        <v/>
      </c>
      <c r="K375" s="45" t="str">
        <f>IF($B375="","",SUMIFS(SOL·LICITUD!$P$5:$P$504,SOL·LICITUD!$H$5:$H$504,$B375,SOL·LICITUD!$U$5:$U$504,"Mitjà"))</f>
        <v/>
      </c>
      <c r="L375" s="46" t="str">
        <f>IF($B375="","",COUNTIFS(SOL·LICITUD!$H$5:$H$504,$B375,SOL·LICITUD!$U$5:$U$504,"Alt"))</f>
        <v/>
      </c>
      <c r="M375" s="47" t="str">
        <f>IF($B375="","",SUMIFS(SOL·LICITUD!$P$5:$P$504,SOL·LICITUD!$H$5:$H$504,$B375,SOL·LICITUD!$U$5:$U$504,"Alt"))</f>
        <v/>
      </c>
    </row>
    <row r="376" spans="2:13" x14ac:dyDescent="0.25">
      <c r="B376" s="38" t="str">
        <f>IF(OR(SOL·LICITUD!$H$362="",COUNTIF(SOL·LICITUD!$H$5:$H$504,SOL·LICITUD!$H$362)&lt;&gt;COUNTIF(SOL·LICITUD!$H$5:'SOL·LICITUD'!$H$362,SOL·LICITUD!$H$362)),"",SOL·LICITUD!$H$362)</f>
        <v/>
      </c>
      <c r="C376" s="38" t="str">
        <f>IF($B376="","",INDEX(SOL·LICITUD!$G$5:$G$504,MATCH($B376,SOL·LICITUD!$H$5:$H$504,0)))</f>
        <v/>
      </c>
      <c r="D376" s="38" t="str">
        <f>IF($B376="","",COUNTIF(SOL·LICITUD!$H$5:$H$504,$B376))</f>
        <v/>
      </c>
      <c r="E376" s="39" t="str">
        <f>IF($B376="","",SUMIF(SOL·LICITUD!$H$5:$H$504,$B376,SOL·LICITUD!$P$5:$P$504))</f>
        <v/>
      </c>
      <c r="F376" s="40" t="str">
        <f>IF($B376="","",COUNTIFS(SOL·LICITUD!$H$5:$H$504,$B376,SOL·LICITUD!$U$5:$U$504,"B1"))</f>
        <v/>
      </c>
      <c r="G376" s="41" t="str">
        <f>IF($B376="","",SUMIFS(SOL·LICITUD!$P$5:$P$504,SOL·LICITUD!$H$5:$H$504,$B376,SOL·LICITUD!$U$5:$U$504,"B1"))</f>
        <v/>
      </c>
      <c r="H376" s="42" t="str">
        <f>IF($B376="","",COUNTIFS(SOL·LICITUD!$H$5:$H$504,$B376,SOL·LICITUD!$U$5:$U$504,"B2"))</f>
        <v/>
      </c>
      <c r="I376" s="43" t="str">
        <f>IF($B376="","",SUMIFS(SOL·LICITUD!$P$5:$P$504,SOL·LICITUD!$H$5:$H$504,$B376,SOL·LICITUD!$U$5:$U$504,"B2"))</f>
        <v/>
      </c>
      <c r="J376" s="44" t="str">
        <f>IF($B376="","",COUNTIFS(SOL·LICITUD!$H$5:$H$504,$B376,SOL·LICITUD!$U$5:$U$504,"Mitjà"))</f>
        <v/>
      </c>
      <c r="K376" s="45" t="str">
        <f>IF($B376="","",SUMIFS(SOL·LICITUD!$P$5:$P$504,SOL·LICITUD!$H$5:$H$504,$B376,SOL·LICITUD!$U$5:$U$504,"Mitjà"))</f>
        <v/>
      </c>
      <c r="L376" s="46" t="str">
        <f>IF($B376="","",COUNTIFS(SOL·LICITUD!$H$5:$H$504,$B376,SOL·LICITUD!$U$5:$U$504,"Alt"))</f>
        <v/>
      </c>
      <c r="M376" s="47" t="str">
        <f>IF($B376="","",SUMIFS(SOL·LICITUD!$P$5:$P$504,SOL·LICITUD!$H$5:$H$504,$B376,SOL·LICITUD!$U$5:$U$504,"Alt"))</f>
        <v/>
      </c>
    </row>
    <row r="377" spans="2:13" x14ac:dyDescent="0.25">
      <c r="B377" s="38" t="str">
        <f>IF(OR(SOL·LICITUD!$H$363="",COUNTIF(SOL·LICITUD!$H$5:$H$504,SOL·LICITUD!$H$363)&lt;&gt;COUNTIF(SOL·LICITUD!$H$5:'SOL·LICITUD'!$H$363,SOL·LICITUD!$H$363)),"",SOL·LICITUD!$H$363)</f>
        <v/>
      </c>
      <c r="C377" s="38" t="str">
        <f>IF($B377="","",INDEX(SOL·LICITUD!$G$5:$G$504,MATCH($B377,SOL·LICITUD!$H$5:$H$504,0)))</f>
        <v/>
      </c>
      <c r="D377" s="38" t="str">
        <f>IF($B377="","",COUNTIF(SOL·LICITUD!$H$5:$H$504,$B377))</f>
        <v/>
      </c>
      <c r="E377" s="39" t="str">
        <f>IF($B377="","",SUMIF(SOL·LICITUD!$H$5:$H$504,$B377,SOL·LICITUD!$P$5:$P$504))</f>
        <v/>
      </c>
      <c r="F377" s="40" t="str">
        <f>IF($B377="","",COUNTIFS(SOL·LICITUD!$H$5:$H$504,$B377,SOL·LICITUD!$U$5:$U$504,"B1"))</f>
        <v/>
      </c>
      <c r="G377" s="41" t="str">
        <f>IF($B377="","",SUMIFS(SOL·LICITUD!$P$5:$P$504,SOL·LICITUD!$H$5:$H$504,$B377,SOL·LICITUD!$U$5:$U$504,"B1"))</f>
        <v/>
      </c>
      <c r="H377" s="42" t="str">
        <f>IF($B377="","",COUNTIFS(SOL·LICITUD!$H$5:$H$504,$B377,SOL·LICITUD!$U$5:$U$504,"B2"))</f>
        <v/>
      </c>
      <c r="I377" s="43" t="str">
        <f>IF($B377="","",SUMIFS(SOL·LICITUD!$P$5:$P$504,SOL·LICITUD!$H$5:$H$504,$B377,SOL·LICITUD!$U$5:$U$504,"B2"))</f>
        <v/>
      </c>
      <c r="J377" s="44" t="str">
        <f>IF($B377="","",COUNTIFS(SOL·LICITUD!$H$5:$H$504,$B377,SOL·LICITUD!$U$5:$U$504,"Mitjà"))</f>
        <v/>
      </c>
      <c r="K377" s="45" t="str">
        <f>IF($B377="","",SUMIFS(SOL·LICITUD!$P$5:$P$504,SOL·LICITUD!$H$5:$H$504,$B377,SOL·LICITUD!$U$5:$U$504,"Mitjà"))</f>
        <v/>
      </c>
      <c r="L377" s="46" t="str">
        <f>IF($B377="","",COUNTIFS(SOL·LICITUD!$H$5:$H$504,$B377,SOL·LICITUD!$U$5:$U$504,"Alt"))</f>
        <v/>
      </c>
      <c r="M377" s="47" t="str">
        <f>IF($B377="","",SUMIFS(SOL·LICITUD!$P$5:$P$504,SOL·LICITUD!$H$5:$H$504,$B377,SOL·LICITUD!$U$5:$U$504,"Alt"))</f>
        <v/>
      </c>
    </row>
    <row r="378" spans="2:13" x14ac:dyDescent="0.25">
      <c r="B378" s="38" t="str">
        <f>IF(OR(SOL·LICITUD!$H$364="",COUNTIF(SOL·LICITUD!$H$5:$H$504,SOL·LICITUD!$H$364)&lt;&gt;COUNTIF(SOL·LICITUD!$H$5:'SOL·LICITUD'!$H$364,SOL·LICITUD!$H$364)),"",SOL·LICITUD!$H$364)</f>
        <v/>
      </c>
      <c r="C378" s="38" t="str">
        <f>IF($B378="","",INDEX(SOL·LICITUD!$G$5:$G$504,MATCH($B378,SOL·LICITUD!$H$5:$H$504,0)))</f>
        <v/>
      </c>
      <c r="D378" s="38" t="str">
        <f>IF($B378="","",COUNTIF(SOL·LICITUD!$H$5:$H$504,$B378))</f>
        <v/>
      </c>
      <c r="E378" s="39" t="str">
        <f>IF($B378="","",SUMIF(SOL·LICITUD!$H$5:$H$504,$B378,SOL·LICITUD!$P$5:$P$504))</f>
        <v/>
      </c>
      <c r="F378" s="40" t="str">
        <f>IF($B378="","",COUNTIFS(SOL·LICITUD!$H$5:$H$504,$B378,SOL·LICITUD!$U$5:$U$504,"B1"))</f>
        <v/>
      </c>
      <c r="G378" s="41" t="str">
        <f>IF($B378="","",SUMIFS(SOL·LICITUD!$P$5:$P$504,SOL·LICITUD!$H$5:$H$504,$B378,SOL·LICITUD!$U$5:$U$504,"B1"))</f>
        <v/>
      </c>
      <c r="H378" s="42" t="str">
        <f>IF($B378="","",COUNTIFS(SOL·LICITUD!$H$5:$H$504,$B378,SOL·LICITUD!$U$5:$U$504,"B2"))</f>
        <v/>
      </c>
      <c r="I378" s="43" t="str">
        <f>IF($B378="","",SUMIFS(SOL·LICITUD!$P$5:$P$504,SOL·LICITUD!$H$5:$H$504,$B378,SOL·LICITUD!$U$5:$U$504,"B2"))</f>
        <v/>
      </c>
      <c r="J378" s="44" t="str">
        <f>IF($B378="","",COUNTIFS(SOL·LICITUD!$H$5:$H$504,$B378,SOL·LICITUD!$U$5:$U$504,"Mitjà"))</f>
        <v/>
      </c>
      <c r="K378" s="45" t="str">
        <f>IF($B378="","",SUMIFS(SOL·LICITUD!$P$5:$P$504,SOL·LICITUD!$H$5:$H$504,$B378,SOL·LICITUD!$U$5:$U$504,"Mitjà"))</f>
        <v/>
      </c>
      <c r="L378" s="46" t="str">
        <f>IF($B378="","",COUNTIFS(SOL·LICITUD!$H$5:$H$504,$B378,SOL·LICITUD!$U$5:$U$504,"Alt"))</f>
        <v/>
      </c>
      <c r="M378" s="47" t="str">
        <f>IF($B378="","",SUMIFS(SOL·LICITUD!$P$5:$P$504,SOL·LICITUD!$H$5:$H$504,$B378,SOL·LICITUD!$U$5:$U$504,"Alt"))</f>
        <v/>
      </c>
    </row>
    <row r="379" spans="2:13" x14ac:dyDescent="0.25">
      <c r="B379" s="38" t="str">
        <f>IF(OR(SOL·LICITUD!$H$365="",COUNTIF(SOL·LICITUD!$H$5:$H$504,SOL·LICITUD!$H$365)&lt;&gt;COUNTIF(SOL·LICITUD!$H$5:'SOL·LICITUD'!$H$365,SOL·LICITUD!$H$365)),"",SOL·LICITUD!$H$365)</f>
        <v/>
      </c>
      <c r="C379" s="38" t="str">
        <f>IF($B379="","",INDEX(SOL·LICITUD!$G$5:$G$504,MATCH($B379,SOL·LICITUD!$H$5:$H$504,0)))</f>
        <v/>
      </c>
      <c r="D379" s="38" t="str">
        <f>IF($B379="","",COUNTIF(SOL·LICITUD!$H$5:$H$504,$B379))</f>
        <v/>
      </c>
      <c r="E379" s="39" t="str">
        <f>IF($B379="","",SUMIF(SOL·LICITUD!$H$5:$H$504,$B379,SOL·LICITUD!$P$5:$P$504))</f>
        <v/>
      </c>
      <c r="F379" s="40" t="str">
        <f>IF($B379="","",COUNTIFS(SOL·LICITUD!$H$5:$H$504,$B379,SOL·LICITUD!$U$5:$U$504,"B1"))</f>
        <v/>
      </c>
      <c r="G379" s="41" t="str">
        <f>IF($B379="","",SUMIFS(SOL·LICITUD!$P$5:$P$504,SOL·LICITUD!$H$5:$H$504,$B379,SOL·LICITUD!$U$5:$U$504,"B1"))</f>
        <v/>
      </c>
      <c r="H379" s="42" t="str">
        <f>IF($B379="","",COUNTIFS(SOL·LICITUD!$H$5:$H$504,$B379,SOL·LICITUD!$U$5:$U$504,"B2"))</f>
        <v/>
      </c>
      <c r="I379" s="43" t="str">
        <f>IF($B379="","",SUMIFS(SOL·LICITUD!$P$5:$P$504,SOL·LICITUD!$H$5:$H$504,$B379,SOL·LICITUD!$U$5:$U$504,"B2"))</f>
        <v/>
      </c>
      <c r="J379" s="44" t="str">
        <f>IF($B379="","",COUNTIFS(SOL·LICITUD!$H$5:$H$504,$B379,SOL·LICITUD!$U$5:$U$504,"Mitjà"))</f>
        <v/>
      </c>
      <c r="K379" s="45" t="str">
        <f>IF($B379="","",SUMIFS(SOL·LICITUD!$P$5:$P$504,SOL·LICITUD!$H$5:$H$504,$B379,SOL·LICITUD!$U$5:$U$504,"Mitjà"))</f>
        <v/>
      </c>
      <c r="L379" s="46" t="str">
        <f>IF($B379="","",COUNTIFS(SOL·LICITUD!$H$5:$H$504,$B379,SOL·LICITUD!$U$5:$U$504,"Alt"))</f>
        <v/>
      </c>
      <c r="M379" s="47" t="str">
        <f>IF($B379="","",SUMIFS(SOL·LICITUD!$P$5:$P$504,SOL·LICITUD!$H$5:$H$504,$B379,SOL·LICITUD!$U$5:$U$504,"Alt"))</f>
        <v/>
      </c>
    </row>
    <row r="380" spans="2:13" x14ac:dyDescent="0.25">
      <c r="B380" s="38" t="str">
        <f>IF(OR(SOL·LICITUD!$H$366="",COUNTIF(SOL·LICITUD!$H$5:$H$504,SOL·LICITUD!$H$366)&lt;&gt;COUNTIF(SOL·LICITUD!$H$5:'SOL·LICITUD'!$H$366,SOL·LICITUD!$H$366)),"",SOL·LICITUD!$H$366)</f>
        <v/>
      </c>
      <c r="C380" s="38" t="str">
        <f>IF($B380="","",INDEX(SOL·LICITUD!$G$5:$G$504,MATCH($B380,SOL·LICITUD!$H$5:$H$504,0)))</f>
        <v/>
      </c>
      <c r="D380" s="38" t="str">
        <f>IF($B380="","",COUNTIF(SOL·LICITUD!$H$5:$H$504,$B380))</f>
        <v/>
      </c>
      <c r="E380" s="39" t="str">
        <f>IF($B380="","",SUMIF(SOL·LICITUD!$H$5:$H$504,$B380,SOL·LICITUD!$P$5:$P$504))</f>
        <v/>
      </c>
      <c r="F380" s="40" t="str">
        <f>IF($B380="","",COUNTIFS(SOL·LICITUD!$H$5:$H$504,$B380,SOL·LICITUD!$U$5:$U$504,"B1"))</f>
        <v/>
      </c>
      <c r="G380" s="41" t="str">
        <f>IF($B380="","",SUMIFS(SOL·LICITUD!$P$5:$P$504,SOL·LICITUD!$H$5:$H$504,$B380,SOL·LICITUD!$U$5:$U$504,"B1"))</f>
        <v/>
      </c>
      <c r="H380" s="42" t="str">
        <f>IF($B380="","",COUNTIFS(SOL·LICITUD!$H$5:$H$504,$B380,SOL·LICITUD!$U$5:$U$504,"B2"))</f>
        <v/>
      </c>
      <c r="I380" s="43" t="str">
        <f>IF($B380="","",SUMIFS(SOL·LICITUD!$P$5:$P$504,SOL·LICITUD!$H$5:$H$504,$B380,SOL·LICITUD!$U$5:$U$504,"B2"))</f>
        <v/>
      </c>
      <c r="J380" s="44" t="str">
        <f>IF($B380="","",COUNTIFS(SOL·LICITUD!$H$5:$H$504,$B380,SOL·LICITUD!$U$5:$U$504,"Mitjà"))</f>
        <v/>
      </c>
      <c r="K380" s="45" t="str">
        <f>IF($B380="","",SUMIFS(SOL·LICITUD!$P$5:$P$504,SOL·LICITUD!$H$5:$H$504,$B380,SOL·LICITUD!$U$5:$U$504,"Mitjà"))</f>
        <v/>
      </c>
      <c r="L380" s="46" t="str">
        <f>IF($B380="","",COUNTIFS(SOL·LICITUD!$H$5:$H$504,$B380,SOL·LICITUD!$U$5:$U$504,"Alt"))</f>
        <v/>
      </c>
      <c r="M380" s="47" t="str">
        <f>IF($B380="","",SUMIFS(SOL·LICITUD!$P$5:$P$504,SOL·LICITUD!$H$5:$H$504,$B380,SOL·LICITUD!$U$5:$U$504,"Alt"))</f>
        <v/>
      </c>
    </row>
    <row r="381" spans="2:13" x14ac:dyDescent="0.25">
      <c r="B381" s="38" t="str">
        <f>IF(OR(SOL·LICITUD!$H$367="",COUNTIF(SOL·LICITUD!$H$5:$H$504,SOL·LICITUD!$H$367)&lt;&gt;COUNTIF(SOL·LICITUD!$H$5:'SOL·LICITUD'!$H$367,SOL·LICITUD!$H$367)),"",SOL·LICITUD!$H$367)</f>
        <v/>
      </c>
      <c r="C381" s="38" t="str">
        <f>IF($B381="","",INDEX(SOL·LICITUD!$G$5:$G$504,MATCH($B381,SOL·LICITUD!$H$5:$H$504,0)))</f>
        <v/>
      </c>
      <c r="D381" s="38" t="str">
        <f>IF($B381="","",COUNTIF(SOL·LICITUD!$H$5:$H$504,$B381))</f>
        <v/>
      </c>
      <c r="E381" s="39" t="str">
        <f>IF($B381="","",SUMIF(SOL·LICITUD!$H$5:$H$504,$B381,SOL·LICITUD!$P$5:$P$504))</f>
        <v/>
      </c>
      <c r="F381" s="40" t="str">
        <f>IF($B381="","",COUNTIFS(SOL·LICITUD!$H$5:$H$504,$B381,SOL·LICITUD!$U$5:$U$504,"B1"))</f>
        <v/>
      </c>
      <c r="G381" s="41" t="str">
        <f>IF($B381="","",SUMIFS(SOL·LICITUD!$P$5:$P$504,SOL·LICITUD!$H$5:$H$504,$B381,SOL·LICITUD!$U$5:$U$504,"B1"))</f>
        <v/>
      </c>
      <c r="H381" s="42" t="str">
        <f>IF($B381="","",COUNTIFS(SOL·LICITUD!$H$5:$H$504,$B381,SOL·LICITUD!$U$5:$U$504,"B2"))</f>
        <v/>
      </c>
      <c r="I381" s="43" t="str">
        <f>IF($B381="","",SUMIFS(SOL·LICITUD!$P$5:$P$504,SOL·LICITUD!$H$5:$H$504,$B381,SOL·LICITUD!$U$5:$U$504,"B2"))</f>
        <v/>
      </c>
      <c r="J381" s="44" t="str">
        <f>IF($B381="","",COUNTIFS(SOL·LICITUD!$H$5:$H$504,$B381,SOL·LICITUD!$U$5:$U$504,"Mitjà"))</f>
        <v/>
      </c>
      <c r="K381" s="45" t="str">
        <f>IF($B381="","",SUMIFS(SOL·LICITUD!$P$5:$P$504,SOL·LICITUD!$H$5:$H$504,$B381,SOL·LICITUD!$U$5:$U$504,"Mitjà"))</f>
        <v/>
      </c>
      <c r="L381" s="46" t="str">
        <f>IF($B381="","",COUNTIFS(SOL·LICITUD!$H$5:$H$504,$B381,SOL·LICITUD!$U$5:$U$504,"Alt"))</f>
        <v/>
      </c>
      <c r="M381" s="47" t="str">
        <f>IF($B381="","",SUMIFS(SOL·LICITUD!$P$5:$P$504,SOL·LICITUD!$H$5:$H$504,$B381,SOL·LICITUD!$U$5:$U$504,"Alt"))</f>
        <v/>
      </c>
    </row>
    <row r="382" spans="2:13" x14ac:dyDescent="0.25">
      <c r="B382" s="38" t="str">
        <f>IF(OR(SOL·LICITUD!$H$368="",COUNTIF(SOL·LICITUD!$H$5:$H$504,SOL·LICITUD!$H$368)&lt;&gt;COUNTIF(SOL·LICITUD!$H$5:'SOL·LICITUD'!$H$368,SOL·LICITUD!$H$368)),"",SOL·LICITUD!$H$368)</f>
        <v/>
      </c>
      <c r="C382" s="38" t="str">
        <f>IF($B382="","",INDEX(SOL·LICITUD!$G$5:$G$504,MATCH($B382,SOL·LICITUD!$H$5:$H$504,0)))</f>
        <v/>
      </c>
      <c r="D382" s="38" t="str">
        <f>IF($B382="","",COUNTIF(SOL·LICITUD!$H$5:$H$504,$B382))</f>
        <v/>
      </c>
      <c r="E382" s="39" t="str">
        <f>IF($B382="","",SUMIF(SOL·LICITUD!$H$5:$H$504,$B382,SOL·LICITUD!$P$5:$P$504))</f>
        <v/>
      </c>
      <c r="F382" s="40" t="str">
        <f>IF($B382="","",COUNTIFS(SOL·LICITUD!$H$5:$H$504,$B382,SOL·LICITUD!$U$5:$U$504,"B1"))</f>
        <v/>
      </c>
      <c r="G382" s="41" t="str">
        <f>IF($B382="","",SUMIFS(SOL·LICITUD!$P$5:$P$504,SOL·LICITUD!$H$5:$H$504,$B382,SOL·LICITUD!$U$5:$U$504,"B1"))</f>
        <v/>
      </c>
      <c r="H382" s="42" t="str">
        <f>IF($B382="","",COUNTIFS(SOL·LICITUD!$H$5:$H$504,$B382,SOL·LICITUD!$U$5:$U$504,"B2"))</f>
        <v/>
      </c>
      <c r="I382" s="43" t="str">
        <f>IF($B382="","",SUMIFS(SOL·LICITUD!$P$5:$P$504,SOL·LICITUD!$H$5:$H$504,$B382,SOL·LICITUD!$U$5:$U$504,"B2"))</f>
        <v/>
      </c>
      <c r="J382" s="44" t="str">
        <f>IF($B382="","",COUNTIFS(SOL·LICITUD!$H$5:$H$504,$B382,SOL·LICITUD!$U$5:$U$504,"Mitjà"))</f>
        <v/>
      </c>
      <c r="K382" s="45" t="str">
        <f>IF($B382="","",SUMIFS(SOL·LICITUD!$P$5:$P$504,SOL·LICITUD!$H$5:$H$504,$B382,SOL·LICITUD!$U$5:$U$504,"Mitjà"))</f>
        <v/>
      </c>
      <c r="L382" s="46" t="str">
        <f>IF($B382="","",COUNTIFS(SOL·LICITUD!$H$5:$H$504,$B382,SOL·LICITUD!$U$5:$U$504,"Alt"))</f>
        <v/>
      </c>
      <c r="M382" s="47" t="str">
        <f>IF($B382="","",SUMIFS(SOL·LICITUD!$P$5:$P$504,SOL·LICITUD!$H$5:$H$504,$B382,SOL·LICITUD!$U$5:$U$504,"Alt"))</f>
        <v/>
      </c>
    </row>
    <row r="383" spans="2:13" x14ac:dyDescent="0.25">
      <c r="B383" s="38" t="str">
        <f>IF(OR(SOL·LICITUD!$H$369="",COUNTIF(SOL·LICITUD!$H$5:$H$504,SOL·LICITUD!$H$369)&lt;&gt;COUNTIF(SOL·LICITUD!$H$5:'SOL·LICITUD'!$H$369,SOL·LICITUD!$H$369)),"",SOL·LICITUD!$H$369)</f>
        <v/>
      </c>
      <c r="C383" s="38" t="str">
        <f>IF($B383="","",INDEX(SOL·LICITUD!$G$5:$G$504,MATCH($B383,SOL·LICITUD!$H$5:$H$504,0)))</f>
        <v/>
      </c>
      <c r="D383" s="38" t="str">
        <f>IF($B383="","",COUNTIF(SOL·LICITUD!$H$5:$H$504,$B383))</f>
        <v/>
      </c>
      <c r="E383" s="39" t="str">
        <f>IF($B383="","",SUMIF(SOL·LICITUD!$H$5:$H$504,$B383,SOL·LICITUD!$P$5:$P$504))</f>
        <v/>
      </c>
      <c r="F383" s="40" t="str">
        <f>IF($B383="","",COUNTIFS(SOL·LICITUD!$H$5:$H$504,$B383,SOL·LICITUD!$U$5:$U$504,"B1"))</f>
        <v/>
      </c>
      <c r="G383" s="41" t="str">
        <f>IF($B383="","",SUMIFS(SOL·LICITUD!$P$5:$P$504,SOL·LICITUD!$H$5:$H$504,$B383,SOL·LICITUD!$U$5:$U$504,"B1"))</f>
        <v/>
      </c>
      <c r="H383" s="42" t="str">
        <f>IF($B383="","",COUNTIFS(SOL·LICITUD!$H$5:$H$504,$B383,SOL·LICITUD!$U$5:$U$504,"B2"))</f>
        <v/>
      </c>
      <c r="I383" s="43" t="str">
        <f>IF($B383="","",SUMIFS(SOL·LICITUD!$P$5:$P$504,SOL·LICITUD!$H$5:$H$504,$B383,SOL·LICITUD!$U$5:$U$504,"B2"))</f>
        <v/>
      </c>
      <c r="J383" s="44" t="str">
        <f>IF($B383="","",COUNTIFS(SOL·LICITUD!$H$5:$H$504,$B383,SOL·LICITUD!$U$5:$U$504,"Mitjà"))</f>
        <v/>
      </c>
      <c r="K383" s="45" t="str">
        <f>IF($B383="","",SUMIFS(SOL·LICITUD!$P$5:$P$504,SOL·LICITUD!$H$5:$H$504,$B383,SOL·LICITUD!$U$5:$U$504,"Mitjà"))</f>
        <v/>
      </c>
      <c r="L383" s="46" t="str">
        <f>IF($B383="","",COUNTIFS(SOL·LICITUD!$H$5:$H$504,$B383,SOL·LICITUD!$U$5:$U$504,"Alt"))</f>
        <v/>
      </c>
      <c r="M383" s="47" t="str">
        <f>IF($B383="","",SUMIFS(SOL·LICITUD!$P$5:$P$504,SOL·LICITUD!$H$5:$H$504,$B383,SOL·LICITUD!$U$5:$U$504,"Alt"))</f>
        <v/>
      </c>
    </row>
    <row r="384" spans="2:13" x14ac:dyDescent="0.25">
      <c r="B384" s="38" t="str">
        <f>IF(OR(SOL·LICITUD!$H$370="",COUNTIF(SOL·LICITUD!$H$5:$H$504,SOL·LICITUD!$H$370)&lt;&gt;COUNTIF(SOL·LICITUD!$H$5:'SOL·LICITUD'!$H$370,SOL·LICITUD!$H$370)),"",SOL·LICITUD!$H$370)</f>
        <v/>
      </c>
      <c r="C384" s="38" t="str">
        <f>IF($B384="","",INDEX(SOL·LICITUD!$G$5:$G$504,MATCH($B384,SOL·LICITUD!$H$5:$H$504,0)))</f>
        <v/>
      </c>
      <c r="D384" s="38" t="str">
        <f>IF($B384="","",COUNTIF(SOL·LICITUD!$H$5:$H$504,$B384))</f>
        <v/>
      </c>
      <c r="E384" s="39" t="str">
        <f>IF($B384="","",SUMIF(SOL·LICITUD!$H$5:$H$504,$B384,SOL·LICITUD!$P$5:$P$504))</f>
        <v/>
      </c>
      <c r="F384" s="40" t="str">
        <f>IF($B384="","",COUNTIFS(SOL·LICITUD!$H$5:$H$504,$B384,SOL·LICITUD!$U$5:$U$504,"B1"))</f>
        <v/>
      </c>
      <c r="G384" s="41" t="str">
        <f>IF($B384="","",SUMIFS(SOL·LICITUD!$P$5:$P$504,SOL·LICITUD!$H$5:$H$504,$B384,SOL·LICITUD!$U$5:$U$504,"B1"))</f>
        <v/>
      </c>
      <c r="H384" s="42" t="str">
        <f>IF($B384="","",COUNTIFS(SOL·LICITUD!$H$5:$H$504,$B384,SOL·LICITUD!$U$5:$U$504,"B2"))</f>
        <v/>
      </c>
      <c r="I384" s="43" t="str">
        <f>IF($B384="","",SUMIFS(SOL·LICITUD!$P$5:$P$504,SOL·LICITUD!$H$5:$H$504,$B384,SOL·LICITUD!$U$5:$U$504,"B2"))</f>
        <v/>
      </c>
      <c r="J384" s="44" t="str">
        <f>IF($B384="","",COUNTIFS(SOL·LICITUD!$H$5:$H$504,$B384,SOL·LICITUD!$U$5:$U$504,"Mitjà"))</f>
        <v/>
      </c>
      <c r="K384" s="45" t="str">
        <f>IF($B384="","",SUMIFS(SOL·LICITUD!$P$5:$P$504,SOL·LICITUD!$H$5:$H$504,$B384,SOL·LICITUD!$U$5:$U$504,"Mitjà"))</f>
        <v/>
      </c>
      <c r="L384" s="46" t="str">
        <f>IF($B384="","",COUNTIFS(SOL·LICITUD!$H$5:$H$504,$B384,SOL·LICITUD!$U$5:$U$504,"Alt"))</f>
        <v/>
      </c>
      <c r="M384" s="47" t="str">
        <f>IF($B384="","",SUMIFS(SOL·LICITUD!$P$5:$P$504,SOL·LICITUD!$H$5:$H$504,$B384,SOL·LICITUD!$U$5:$U$504,"Alt"))</f>
        <v/>
      </c>
    </row>
    <row r="385" spans="2:13" x14ac:dyDescent="0.25">
      <c r="B385" s="38" t="str">
        <f>IF(OR(SOL·LICITUD!$H$371="",COUNTIF(SOL·LICITUD!$H$5:$H$504,SOL·LICITUD!$H$371)&lt;&gt;COUNTIF(SOL·LICITUD!$H$5:'SOL·LICITUD'!$H$371,SOL·LICITUD!$H$371)),"",SOL·LICITUD!$H$371)</f>
        <v/>
      </c>
      <c r="C385" s="38" t="str">
        <f>IF($B385="","",INDEX(SOL·LICITUD!$G$5:$G$504,MATCH($B385,SOL·LICITUD!$H$5:$H$504,0)))</f>
        <v/>
      </c>
      <c r="D385" s="38" t="str">
        <f>IF($B385="","",COUNTIF(SOL·LICITUD!$H$5:$H$504,$B385))</f>
        <v/>
      </c>
      <c r="E385" s="39" t="str">
        <f>IF($B385="","",SUMIF(SOL·LICITUD!$H$5:$H$504,$B385,SOL·LICITUD!$P$5:$P$504))</f>
        <v/>
      </c>
      <c r="F385" s="40" t="str">
        <f>IF($B385="","",COUNTIFS(SOL·LICITUD!$H$5:$H$504,$B385,SOL·LICITUD!$U$5:$U$504,"B1"))</f>
        <v/>
      </c>
      <c r="G385" s="41" t="str">
        <f>IF($B385="","",SUMIFS(SOL·LICITUD!$P$5:$P$504,SOL·LICITUD!$H$5:$H$504,$B385,SOL·LICITUD!$U$5:$U$504,"B1"))</f>
        <v/>
      </c>
      <c r="H385" s="42" t="str">
        <f>IF($B385="","",COUNTIFS(SOL·LICITUD!$H$5:$H$504,$B385,SOL·LICITUD!$U$5:$U$504,"B2"))</f>
        <v/>
      </c>
      <c r="I385" s="43" t="str">
        <f>IF($B385="","",SUMIFS(SOL·LICITUD!$P$5:$P$504,SOL·LICITUD!$H$5:$H$504,$B385,SOL·LICITUD!$U$5:$U$504,"B2"))</f>
        <v/>
      </c>
      <c r="J385" s="44" t="str">
        <f>IF($B385="","",COUNTIFS(SOL·LICITUD!$H$5:$H$504,$B385,SOL·LICITUD!$U$5:$U$504,"Mitjà"))</f>
        <v/>
      </c>
      <c r="K385" s="45" t="str">
        <f>IF($B385="","",SUMIFS(SOL·LICITUD!$P$5:$P$504,SOL·LICITUD!$H$5:$H$504,$B385,SOL·LICITUD!$U$5:$U$504,"Mitjà"))</f>
        <v/>
      </c>
      <c r="L385" s="46" t="str">
        <f>IF($B385="","",COUNTIFS(SOL·LICITUD!$H$5:$H$504,$B385,SOL·LICITUD!$U$5:$U$504,"Alt"))</f>
        <v/>
      </c>
      <c r="M385" s="47" t="str">
        <f>IF($B385="","",SUMIFS(SOL·LICITUD!$P$5:$P$504,SOL·LICITUD!$H$5:$H$504,$B385,SOL·LICITUD!$U$5:$U$504,"Alt"))</f>
        <v/>
      </c>
    </row>
    <row r="386" spans="2:13" x14ac:dyDescent="0.25">
      <c r="B386" s="38" t="str">
        <f>IF(OR(SOL·LICITUD!$H$372="",COUNTIF(SOL·LICITUD!$H$5:$H$504,SOL·LICITUD!$H$372)&lt;&gt;COUNTIF(SOL·LICITUD!$H$5:'SOL·LICITUD'!$H$372,SOL·LICITUD!$H$372)),"",SOL·LICITUD!$H$372)</f>
        <v/>
      </c>
      <c r="C386" s="38" t="str">
        <f>IF($B386="","",INDEX(SOL·LICITUD!$G$5:$G$504,MATCH($B386,SOL·LICITUD!$H$5:$H$504,0)))</f>
        <v/>
      </c>
      <c r="D386" s="38" t="str">
        <f>IF($B386="","",COUNTIF(SOL·LICITUD!$H$5:$H$504,$B386))</f>
        <v/>
      </c>
      <c r="E386" s="39" t="str">
        <f>IF($B386="","",SUMIF(SOL·LICITUD!$H$5:$H$504,$B386,SOL·LICITUD!$P$5:$P$504))</f>
        <v/>
      </c>
      <c r="F386" s="40" t="str">
        <f>IF($B386="","",COUNTIFS(SOL·LICITUD!$H$5:$H$504,$B386,SOL·LICITUD!$U$5:$U$504,"B1"))</f>
        <v/>
      </c>
      <c r="G386" s="41" t="str">
        <f>IF($B386="","",SUMIFS(SOL·LICITUD!$P$5:$P$504,SOL·LICITUD!$H$5:$H$504,$B386,SOL·LICITUD!$U$5:$U$504,"B1"))</f>
        <v/>
      </c>
      <c r="H386" s="42" t="str">
        <f>IF($B386="","",COUNTIFS(SOL·LICITUD!$H$5:$H$504,$B386,SOL·LICITUD!$U$5:$U$504,"B2"))</f>
        <v/>
      </c>
      <c r="I386" s="43" t="str">
        <f>IF($B386="","",SUMIFS(SOL·LICITUD!$P$5:$P$504,SOL·LICITUD!$H$5:$H$504,$B386,SOL·LICITUD!$U$5:$U$504,"B2"))</f>
        <v/>
      </c>
      <c r="J386" s="44" t="str">
        <f>IF($B386="","",COUNTIFS(SOL·LICITUD!$H$5:$H$504,$B386,SOL·LICITUD!$U$5:$U$504,"Mitjà"))</f>
        <v/>
      </c>
      <c r="K386" s="45" t="str">
        <f>IF($B386="","",SUMIFS(SOL·LICITUD!$P$5:$P$504,SOL·LICITUD!$H$5:$H$504,$B386,SOL·LICITUD!$U$5:$U$504,"Mitjà"))</f>
        <v/>
      </c>
      <c r="L386" s="46" t="str">
        <f>IF($B386="","",COUNTIFS(SOL·LICITUD!$H$5:$H$504,$B386,SOL·LICITUD!$U$5:$U$504,"Alt"))</f>
        <v/>
      </c>
      <c r="M386" s="47" t="str">
        <f>IF($B386="","",SUMIFS(SOL·LICITUD!$P$5:$P$504,SOL·LICITUD!$H$5:$H$504,$B386,SOL·LICITUD!$U$5:$U$504,"Alt"))</f>
        <v/>
      </c>
    </row>
    <row r="387" spans="2:13" x14ac:dyDescent="0.25">
      <c r="B387" s="38" t="str">
        <f>IF(OR(SOL·LICITUD!$H$373="",COUNTIF(SOL·LICITUD!$H$5:$H$504,SOL·LICITUD!$H$373)&lt;&gt;COUNTIF(SOL·LICITUD!$H$5:'SOL·LICITUD'!$H$373,SOL·LICITUD!$H$373)),"",SOL·LICITUD!$H$373)</f>
        <v/>
      </c>
      <c r="C387" s="38" t="str">
        <f>IF($B387="","",INDEX(SOL·LICITUD!$G$5:$G$504,MATCH($B387,SOL·LICITUD!$H$5:$H$504,0)))</f>
        <v/>
      </c>
      <c r="D387" s="38" t="str">
        <f>IF($B387="","",COUNTIF(SOL·LICITUD!$H$5:$H$504,$B387))</f>
        <v/>
      </c>
      <c r="E387" s="39" t="str">
        <f>IF($B387="","",SUMIF(SOL·LICITUD!$H$5:$H$504,$B387,SOL·LICITUD!$P$5:$P$504))</f>
        <v/>
      </c>
      <c r="F387" s="40" t="str">
        <f>IF($B387="","",COUNTIFS(SOL·LICITUD!$H$5:$H$504,$B387,SOL·LICITUD!$U$5:$U$504,"B1"))</f>
        <v/>
      </c>
      <c r="G387" s="41" t="str">
        <f>IF($B387="","",SUMIFS(SOL·LICITUD!$P$5:$P$504,SOL·LICITUD!$H$5:$H$504,$B387,SOL·LICITUD!$U$5:$U$504,"B1"))</f>
        <v/>
      </c>
      <c r="H387" s="42" t="str">
        <f>IF($B387="","",COUNTIFS(SOL·LICITUD!$H$5:$H$504,$B387,SOL·LICITUD!$U$5:$U$504,"B2"))</f>
        <v/>
      </c>
      <c r="I387" s="43" t="str">
        <f>IF($B387="","",SUMIFS(SOL·LICITUD!$P$5:$P$504,SOL·LICITUD!$H$5:$H$504,$B387,SOL·LICITUD!$U$5:$U$504,"B2"))</f>
        <v/>
      </c>
      <c r="J387" s="44" t="str">
        <f>IF($B387="","",COUNTIFS(SOL·LICITUD!$H$5:$H$504,$B387,SOL·LICITUD!$U$5:$U$504,"Mitjà"))</f>
        <v/>
      </c>
      <c r="K387" s="45" t="str">
        <f>IF($B387="","",SUMIFS(SOL·LICITUD!$P$5:$P$504,SOL·LICITUD!$H$5:$H$504,$B387,SOL·LICITUD!$U$5:$U$504,"Mitjà"))</f>
        <v/>
      </c>
      <c r="L387" s="46" t="str">
        <f>IF($B387="","",COUNTIFS(SOL·LICITUD!$H$5:$H$504,$B387,SOL·LICITUD!$U$5:$U$504,"Alt"))</f>
        <v/>
      </c>
      <c r="M387" s="47" t="str">
        <f>IF($B387="","",SUMIFS(SOL·LICITUD!$P$5:$P$504,SOL·LICITUD!$H$5:$H$504,$B387,SOL·LICITUD!$U$5:$U$504,"Alt"))</f>
        <v/>
      </c>
    </row>
    <row r="388" spans="2:13" x14ac:dyDescent="0.25">
      <c r="B388" s="38" t="str">
        <f>IF(OR(SOL·LICITUD!$H$374="",COUNTIF(SOL·LICITUD!$H$5:$H$504,SOL·LICITUD!$H$374)&lt;&gt;COUNTIF(SOL·LICITUD!$H$5:'SOL·LICITUD'!$H$374,SOL·LICITUD!$H$374)),"",SOL·LICITUD!$H$374)</f>
        <v/>
      </c>
      <c r="C388" s="38" t="str">
        <f>IF($B388="","",INDEX(SOL·LICITUD!$G$5:$G$504,MATCH($B388,SOL·LICITUD!$H$5:$H$504,0)))</f>
        <v/>
      </c>
      <c r="D388" s="38" t="str">
        <f>IF($B388="","",COUNTIF(SOL·LICITUD!$H$5:$H$504,$B388))</f>
        <v/>
      </c>
      <c r="E388" s="39" t="str">
        <f>IF($B388="","",SUMIF(SOL·LICITUD!$H$5:$H$504,$B388,SOL·LICITUD!$P$5:$P$504))</f>
        <v/>
      </c>
      <c r="F388" s="40" t="str">
        <f>IF($B388="","",COUNTIFS(SOL·LICITUD!$H$5:$H$504,$B388,SOL·LICITUD!$U$5:$U$504,"B1"))</f>
        <v/>
      </c>
      <c r="G388" s="41" t="str">
        <f>IF($B388="","",SUMIFS(SOL·LICITUD!$P$5:$P$504,SOL·LICITUD!$H$5:$H$504,$B388,SOL·LICITUD!$U$5:$U$504,"B1"))</f>
        <v/>
      </c>
      <c r="H388" s="42" t="str">
        <f>IF($B388="","",COUNTIFS(SOL·LICITUD!$H$5:$H$504,$B388,SOL·LICITUD!$U$5:$U$504,"B2"))</f>
        <v/>
      </c>
      <c r="I388" s="43" t="str">
        <f>IF($B388="","",SUMIFS(SOL·LICITUD!$P$5:$P$504,SOL·LICITUD!$H$5:$H$504,$B388,SOL·LICITUD!$U$5:$U$504,"B2"))</f>
        <v/>
      </c>
      <c r="J388" s="44" t="str">
        <f>IF($B388="","",COUNTIFS(SOL·LICITUD!$H$5:$H$504,$B388,SOL·LICITUD!$U$5:$U$504,"Mitjà"))</f>
        <v/>
      </c>
      <c r="K388" s="45" t="str">
        <f>IF($B388="","",SUMIFS(SOL·LICITUD!$P$5:$P$504,SOL·LICITUD!$H$5:$H$504,$B388,SOL·LICITUD!$U$5:$U$504,"Mitjà"))</f>
        <v/>
      </c>
      <c r="L388" s="46" t="str">
        <f>IF($B388="","",COUNTIFS(SOL·LICITUD!$H$5:$H$504,$B388,SOL·LICITUD!$U$5:$U$504,"Alt"))</f>
        <v/>
      </c>
      <c r="M388" s="47" t="str">
        <f>IF($B388="","",SUMIFS(SOL·LICITUD!$P$5:$P$504,SOL·LICITUD!$H$5:$H$504,$B388,SOL·LICITUD!$U$5:$U$504,"Alt"))</f>
        <v/>
      </c>
    </row>
    <row r="389" spans="2:13" x14ac:dyDescent="0.25">
      <c r="B389" s="38" t="str">
        <f>IF(OR(SOL·LICITUD!$H$375="",COUNTIF(SOL·LICITUD!$H$5:$H$504,SOL·LICITUD!$H$375)&lt;&gt;COUNTIF(SOL·LICITUD!$H$5:'SOL·LICITUD'!$H$375,SOL·LICITUD!$H$375)),"",SOL·LICITUD!$H$375)</f>
        <v/>
      </c>
      <c r="C389" s="38" t="str">
        <f>IF($B389="","",INDEX(SOL·LICITUD!$G$5:$G$504,MATCH($B389,SOL·LICITUD!$H$5:$H$504,0)))</f>
        <v/>
      </c>
      <c r="D389" s="38" t="str">
        <f>IF($B389="","",COUNTIF(SOL·LICITUD!$H$5:$H$504,$B389))</f>
        <v/>
      </c>
      <c r="E389" s="39" t="str">
        <f>IF($B389="","",SUMIF(SOL·LICITUD!$H$5:$H$504,$B389,SOL·LICITUD!$P$5:$P$504))</f>
        <v/>
      </c>
      <c r="F389" s="40" t="str">
        <f>IF($B389="","",COUNTIFS(SOL·LICITUD!$H$5:$H$504,$B389,SOL·LICITUD!$U$5:$U$504,"B1"))</f>
        <v/>
      </c>
      <c r="G389" s="41" t="str">
        <f>IF($B389="","",SUMIFS(SOL·LICITUD!$P$5:$P$504,SOL·LICITUD!$H$5:$H$504,$B389,SOL·LICITUD!$U$5:$U$504,"B1"))</f>
        <v/>
      </c>
      <c r="H389" s="42" t="str">
        <f>IF($B389="","",COUNTIFS(SOL·LICITUD!$H$5:$H$504,$B389,SOL·LICITUD!$U$5:$U$504,"B2"))</f>
        <v/>
      </c>
      <c r="I389" s="43" t="str">
        <f>IF($B389="","",SUMIFS(SOL·LICITUD!$P$5:$P$504,SOL·LICITUD!$H$5:$H$504,$B389,SOL·LICITUD!$U$5:$U$504,"B2"))</f>
        <v/>
      </c>
      <c r="J389" s="44" t="str">
        <f>IF($B389="","",COUNTIFS(SOL·LICITUD!$H$5:$H$504,$B389,SOL·LICITUD!$U$5:$U$504,"Mitjà"))</f>
        <v/>
      </c>
      <c r="K389" s="45" t="str">
        <f>IF($B389="","",SUMIFS(SOL·LICITUD!$P$5:$P$504,SOL·LICITUD!$H$5:$H$504,$B389,SOL·LICITUD!$U$5:$U$504,"Mitjà"))</f>
        <v/>
      </c>
      <c r="L389" s="46" t="str">
        <f>IF($B389="","",COUNTIFS(SOL·LICITUD!$H$5:$H$504,$B389,SOL·LICITUD!$U$5:$U$504,"Alt"))</f>
        <v/>
      </c>
      <c r="M389" s="47" t="str">
        <f>IF($B389="","",SUMIFS(SOL·LICITUD!$P$5:$P$504,SOL·LICITUD!$H$5:$H$504,$B389,SOL·LICITUD!$U$5:$U$504,"Alt"))</f>
        <v/>
      </c>
    </row>
    <row r="390" spans="2:13" x14ac:dyDescent="0.25">
      <c r="B390" s="38" t="str">
        <f>IF(OR(SOL·LICITUD!$H$376="",COUNTIF(SOL·LICITUD!$H$5:$H$504,SOL·LICITUD!$H$376)&lt;&gt;COUNTIF(SOL·LICITUD!$H$5:'SOL·LICITUD'!$H$376,SOL·LICITUD!$H$376)),"",SOL·LICITUD!$H$376)</f>
        <v/>
      </c>
      <c r="C390" s="38" t="str">
        <f>IF($B390="","",INDEX(SOL·LICITUD!$G$5:$G$504,MATCH($B390,SOL·LICITUD!$H$5:$H$504,0)))</f>
        <v/>
      </c>
      <c r="D390" s="38" t="str">
        <f>IF($B390="","",COUNTIF(SOL·LICITUD!$H$5:$H$504,$B390))</f>
        <v/>
      </c>
      <c r="E390" s="39" t="str">
        <f>IF($B390="","",SUMIF(SOL·LICITUD!$H$5:$H$504,$B390,SOL·LICITUD!$P$5:$P$504))</f>
        <v/>
      </c>
      <c r="F390" s="40" t="str">
        <f>IF($B390="","",COUNTIFS(SOL·LICITUD!$H$5:$H$504,$B390,SOL·LICITUD!$U$5:$U$504,"B1"))</f>
        <v/>
      </c>
      <c r="G390" s="41" t="str">
        <f>IF($B390="","",SUMIFS(SOL·LICITUD!$P$5:$P$504,SOL·LICITUD!$H$5:$H$504,$B390,SOL·LICITUD!$U$5:$U$504,"B1"))</f>
        <v/>
      </c>
      <c r="H390" s="42" t="str">
        <f>IF($B390="","",COUNTIFS(SOL·LICITUD!$H$5:$H$504,$B390,SOL·LICITUD!$U$5:$U$504,"B2"))</f>
        <v/>
      </c>
      <c r="I390" s="43" t="str">
        <f>IF($B390="","",SUMIFS(SOL·LICITUD!$P$5:$P$504,SOL·LICITUD!$H$5:$H$504,$B390,SOL·LICITUD!$U$5:$U$504,"B2"))</f>
        <v/>
      </c>
      <c r="J390" s="44" t="str">
        <f>IF($B390="","",COUNTIFS(SOL·LICITUD!$H$5:$H$504,$B390,SOL·LICITUD!$U$5:$U$504,"Mitjà"))</f>
        <v/>
      </c>
      <c r="K390" s="45" t="str">
        <f>IF($B390="","",SUMIFS(SOL·LICITUD!$P$5:$P$504,SOL·LICITUD!$H$5:$H$504,$B390,SOL·LICITUD!$U$5:$U$504,"Mitjà"))</f>
        <v/>
      </c>
      <c r="L390" s="46" t="str">
        <f>IF($B390="","",COUNTIFS(SOL·LICITUD!$H$5:$H$504,$B390,SOL·LICITUD!$U$5:$U$504,"Alt"))</f>
        <v/>
      </c>
      <c r="M390" s="47" t="str">
        <f>IF($B390="","",SUMIFS(SOL·LICITUD!$P$5:$P$504,SOL·LICITUD!$H$5:$H$504,$B390,SOL·LICITUD!$U$5:$U$504,"Alt"))</f>
        <v/>
      </c>
    </row>
    <row r="391" spans="2:13" x14ac:dyDescent="0.25">
      <c r="B391" s="38" t="str">
        <f>IF(OR(SOL·LICITUD!$H$377="",COUNTIF(SOL·LICITUD!$H$5:$H$504,SOL·LICITUD!$H$377)&lt;&gt;COUNTIF(SOL·LICITUD!$H$5:'SOL·LICITUD'!$H$377,SOL·LICITUD!$H$377)),"",SOL·LICITUD!$H$377)</f>
        <v/>
      </c>
      <c r="C391" s="38" t="str">
        <f>IF($B391="","",INDEX(SOL·LICITUD!$G$5:$G$504,MATCH($B391,SOL·LICITUD!$H$5:$H$504,0)))</f>
        <v/>
      </c>
      <c r="D391" s="38" t="str">
        <f>IF($B391="","",COUNTIF(SOL·LICITUD!$H$5:$H$504,$B391))</f>
        <v/>
      </c>
      <c r="E391" s="39" t="str">
        <f>IF($B391="","",SUMIF(SOL·LICITUD!$H$5:$H$504,$B391,SOL·LICITUD!$P$5:$P$504))</f>
        <v/>
      </c>
      <c r="F391" s="40" t="str">
        <f>IF($B391="","",COUNTIFS(SOL·LICITUD!$H$5:$H$504,$B391,SOL·LICITUD!$U$5:$U$504,"B1"))</f>
        <v/>
      </c>
      <c r="G391" s="41" t="str">
        <f>IF($B391="","",SUMIFS(SOL·LICITUD!$P$5:$P$504,SOL·LICITUD!$H$5:$H$504,$B391,SOL·LICITUD!$U$5:$U$504,"B1"))</f>
        <v/>
      </c>
      <c r="H391" s="42" t="str">
        <f>IF($B391="","",COUNTIFS(SOL·LICITUD!$H$5:$H$504,$B391,SOL·LICITUD!$U$5:$U$504,"B2"))</f>
        <v/>
      </c>
      <c r="I391" s="43" t="str">
        <f>IF($B391="","",SUMIFS(SOL·LICITUD!$P$5:$P$504,SOL·LICITUD!$H$5:$H$504,$B391,SOL·LICITUD!$U$5:$U$504,"B2"))</f>
        <v/>
      </c>
      <c r="J391" s="44" t="str">
        <f>IF($B391="","",COUNTIFS(SOL·LICITUD!$H$5:$H$504,$B391,SOL·LICITUD!$U$5:$U$504,"Mitjà"))</f>
        <v/>
      </c>
      <c r="K391" s="45" t="str">
        <f>IF($B391="","",SUMIFS(SOL·LICITUD!$P$5:$P$504,SOL·LICITUD!$H$5:$H$504,$B391,SOL·LICITUD!$U$5:$U$504,"Mitjà"))</f>
        <v/>
      </c>
      <c r="L391" s="46" t="str">
        <f>IF($B391="","",COUNTIFS(SOL·LICITUD!$H$5:$H$504,$B391,SOL·LICITUD!$U$5:$U$504,"Alt"))</f>
        <v/>
      </c>
      <c r="M391" s="47" t="str">
        <f>IF($B391="","",SUMIFS(SOL·LICITUD!$P$5:$P$504,SOL·LICITUD!$H$5:$H$504,$B391,SOL·LICITUD!$U$5:$U$504,"Alt"))</f>
        <v/>
      </c>
    </row>
    <row r="392" spans="2:13" x14ac:dyDescent="0.25">
      <c r="B392" s="38" t="str">
        <f>IF(OR(SOL·LICITUD!$H$378="",COUNTIF(SOL·LICITUD!$H$5:$H$504,SOL·LICITUD!$H$378)&lt;&gt;COUNTIF(SOL·LICITUD!$H$5:'SOL·LICITUD'!$H$378,SOL·LICITUD!$H$378)),"",SOL·LICITUD!$H$378)</f>
        <v/>
      </c>
      <c r="C392" s="38" t="str">
        <f>IF($B392="","",INDEX(SOL·LICITUD!$G$5:$G$504,MATCH($B392,SOL·LICITUD!$H$5:$H$504,0)))</f>
        <v/>
      </c>
      <c r="D392" s="38" t="str">
        <f>IF($B392="","",COUNTIF(SOL·LICITUD!$H$5:$H$504,$B392))</f>
        <v/>
      </c>
      <c r="E392" s="39" t="str">
        <f>IF($B392="","",SUMIF(SOL·LICITUD!$H$5:$H$504,$B392,SOL·LICITUD!$P$5:$P$504))</f>
        <v/>
      </c>
      <c r="F392" s="40" t="str">
        <f>IF($B392="","",COUNTIFS(SOL·LICITUD!$H$5:$H$504,$B392,SOL·LICITUD!$U$5:$U$504,"B1"))</f>
        <v/>
      </c>
      <c r="G392" s="41" t="str">
        <f>IF($B392="","",SUMIFS(SOL·LICITUD!$P$5:$P$504,SOL·LICITUD!$H$5:$H$504,$B392,SOL·LICITUD!$U$5:$U$504,"B1"))</f>
        <v/>
      </c>
      <c r="H392" s="42" t="str">
        <f>IF($B392="","",COUNTIFS(SOL·LICITUD!$H$5:$H$504,$B392,SOL·LICITUD!$U$5:$U$504,"B2"))</f>
        <v/>
      </c>
      <c r="I392" s="43" t="str">
        <f>IF($B392="","",SUMIFS(SOL·LICITUD!$P$5:$P$504,SOL·LICITUD!$H$5:$H$504,$B392,SOL·LICITUD!$U$5:$U$504,"B2"))</f>
        <v/>
      </c>
      <c r="J392" s="44" t="str">
        <f>IF($B392="","",COUNTIFS(SOL·LICITUD!$H$5:$H$504,$B392,SOL·LICITUD!$U$5:$U$504,"Mitjà"))</f>
        <v/>
      </c>
      <c r="K392" s="45" t="str">
        <f>IF($B392="","",SUMIFS(SOL·LICITUD!$P$5:$P$504,SOL·LICITUD!$H$5:$H$504,$B392,SOL·LICITUD!$U$5:$U$504,"Mitjà"))</f>
        <v/>
      </c>
      <c r="L392" s="46" t="str">
        <f>IF($B392="","",COUNTIFS(SOL·LICITUD!$H$5:$H$504,$B392,SOL·LICITUD!$U$5:$U$504,"Alt"))</f>
        <v/>
      </c>
      <c r="M392" s="47" t="str">
        <f>IF($B392="","",SUMIFS(SOL·LICITUD!$P$5:$P$504,SOL·LICITUD!$H$5:$H$504,$B392,SOL·LICITUD!$U$5:$U$504,"Alt"))</f>
        <v/>
      </c>
    </row>
    <row r="393" spans="2:13" x14ac:dyDescent="0.25">
      <c r="B393" s="38" t="str">
        <f>IF(OR(SOL·LICITUD!$H$379="",COUNTIF(SOL·LICITUD!$H$5:$H$504,SOL·LICITUD!$H$379)&lt;&gt;COUNTIF(SOL·LICITUD!$H$5:'SOL·LICITUD'!$H$379,SOL·LICITUD!$H$379)),"",SOL·LICITUD!$H$379)</f>
        <v/>
      </c>
      <c r="C393" s="38" t="str">
        <f>IF($B393="","",INDEX(SOL·LICITUD!$G$5:$G$504,MATCH($B393,SOL·LICITUD!$H$5:$H$504,0)))</f>
        <v/>
      </c>
      <c r="D393" s="38" t="str">
        <f>IF($B393="","",COUNTIF(SOL·LICITUD!$H$5:$H$504,$B393))</f>
        <v/>
      </c>
      <c r="E393" s="39" t="str">
        <f>IF($B393="","",SUMIF(SOL·LICITUD!$H$5:$H$504,$B393,SOL·LICITUD!$P$5:$P$504))</f>
        <v/>
      </c>
      <c r="F393" s="40" t="str">
        <f>IF($B393="","",COUNTIFS(SOL·LICITUD!$H$5:$H$504,$B393,SOL·LICITUD!$U$5:$U$504,"B1"))</f>
        <v/>
      </c>
      <c r="G393" s="41" t="str">
        <f>IF($B393="","",SUMIFS(SOL·LICITUD!$P$5:$P$504,SOL·LICITUD!$H$5:$H$504,$B393,SOL·LICITUD!$U$5:$U$504,"B1"))</f>
        <v/>
      </c>
      <c r="H393" s="42" t="str">
        <f>IF($B393="","",COUNTIFS(SOL·LICITUD!$H$5:$H$504,$B393,SOL·LICITUD!$U$5:$U$504,"B2"))</f>
        <v/>
      </c>
      <c r="I393" s="43" t="str">
        <f>IF($B393="","",SUMIFS(SOL·LICITUD!$P$5:$P$504,SOL·LICITUD!$H$5:$H$504,$B393,SOL·LICITUD!$U$5:$U$504,"B2"))</f>
        <v/>
      </c>
      <c r="J393" s="44" t="str">
        <f>IF($B393="","",COUNTIFS(SOL·LICITUD!$H$5:$H$504,$B393,SOL·LICITUD!$U$5:$U$504,"Mitjà"))</f>
        <v/>
      </c>
      <c r="K393" s="45" t="str">
        <f>IF($B393="","",SUMIFS(SOL·LICITUD!$P$5:$P$504,SOL·LICITUD!$H$5:$H$504,$B393,SOL·LICITUD!$U$5:$U$504,"Mitjà"))</f>
        <v/>
      </c>
      <c r="L393" s="46" t="str">
        <f>IF($B393="","",COUNTIFS(SOL·LICITUD!$H$5:$H$504,$B393,SOL·LICITUD!$U$5:$U$504,"Alt"))</f>
        <v/>
      </c>
      <c r="M393" s="47" t="str">
        <f>IF($B393="","",SUMIFS(SOL·LICITUD!$P$5:$P$504,SOL·LICITUD!$H$5:$H$504,$B393,SOL·LICITUD!$U$5:$U$504,"Alt"))</f>
        <v/>
      </c>
    </row>
    <row r="394" spans="2:13" x14ac:dyDescent="0.25">
      <c r="B394" s="38" t="str">
        <f>IF(OR(SOL·LICITUD!$H$380="",COUNTIF(SOL·LICITUD!$H$5:$H$504,SOL·LICITUD!$H$380)&lt;&gt;COUNTIF(SOL·LICITUD!$H$5:'SOL·LICITUD'!$H$380,SOL·LICITUD!$H$380)),"",SOL·LICITUD!$H$380)</f>
        <v/>
      </c>
      <c r="C394" s="38" t="str">
        <f>IF($B394="","",INDEX(SOL·LICITUD!$G$5:$G$504,MATCH($B394,SOL·LICITUD!$H$5:$H$504,0)))</f>
        <v/>
      </c>
      <c r="D394" s="38" t="str">
        <f>IF($B394="","",COUNTIF(SOL·LICITUD!$H$5:$H$504,$B394))</f>
        <v/>
      </c>
      <c r="E394" s="39" t="str">
        <f>IF($B394="","",SUMIF(SOL·LICITUD!$H$5:$H$504,$B394,SOL·LICITUD!$P$5:$P$504))</f>
        <v/>
      </c>
      <c r="F394" s="40" t="str">
        <f>IF($B394="","",COUNTIFS(SOL·LICITUD!$H$5:$H$504,$B394,SOL·LICITUD!$U$5:$U$504,"B1"))</f>
        <v/>
      </c>
      <c r="G394" s="41" t="str">
        <f>IF($B394="","",SUMIFS(SOL·LICITUD!$P$5:$P$504,SOL·LICITUD!$H$5:$H$504,$B394,SOL·LICITUD!$U$5:$U$504,"B1"))</f>
        <v/>
      </c>
      <c r="H394" s="42" t="str">
        <f>IF($B394="","",COUNTIFS(SOL·LICITUD!$H$5:$H$504,$B394,SOL·LICITUD!$U$5:$U$504,"B2"))</f>
        <v/>
      </c>
      <c r="I394" s="43" t="str">
        <f>IF($B394="","",SUMIFS(SOL·LICITUD!$P$5:$P$504,SOL·LICITUD!$H$5:$H$504,$B394,SOL·LICITUD!$U$5:$U$504,"B2"))</f>
        <v/>
      </c>
      <c r="J394" s="44" t="str">
        <f>IF($B394="","",COUNTIFS(SOL·LICITUD!$H$5:$H$504,$B394,SOL·LICITUD!$U$5:$U$504,"Mitjà"))</f>
        <v/>
      </c>
      <c r="K394" s="45" t="str">
        <f>IF($B394="","",SUMIFS(SOL·LICITUD!$P$5:$P$504,SOL·LICITUD!$H$5:$H$504,$B394,SOL·LICITUD!$U$5:$U$504,"Mitjà"))</f>
        <v/>
      </c>
      <c r="L394" s="46" t="str">
        <f>IF($B394="","",COUNTIFS(SOL·LICITUD!$H$5:$H$504,$B394,SOL·LICITUD!$U$5:$U$504,"Alt"))</f>
        <v/>
      </c>
      <c r="M394" s="47" t="str">
        <f>IF($B394="","",SUMIFS(SOL·LICITUD!$P$5:$P$504,SOL·LICITUD!$H$5:$H$504,$B394,SOL·LICITUD!$U$5:$U$504,"Alt"))</f>
        <v/>
      </c>
    </row>
    <row r="395" spans="2:13" x14ac:dyDescent="0.25">
      <c r="B395" s="38" t="str">
        <f>IF(OR(SOL·LICITUD!$H$381="",COUNTIF(SOL·LICITUD!$H$5:$H$504,SOL·LICITUD!$H$381)&lt;&gt;COUNTIF(SOL·LICITUD!$H$5:'SOL·LICITUD'!$H$381,SOL·LICITUD!$H$381)),"",SOL·LICITUD!$H$381)</f>
        <v/>
      </c>
      <c r="C395" s="38" t="str">
        <f>IF($B395="","",INDEX(SOL·LICITUD!$G$5:$G$504,MATCH($B395,SOL·LICITUD!$H$5:$H$504,0)))</f>
        <v/>
      </c>
      <c r="D395" s="38" t="str">
        <f>IF($B395="","",COUNTIF(SOL·LICITUD!$H$5:$H$504,$B395))</f>
        <v/>
      </c>
      <c r="E395" s="39" t="str">
        <f>IF($B395="","",SUMIF(SOL·LICITUD!$H$5:$H$504,$B395,SOL·LICITUD!$P$5:$P$504))</f>
        <v/>
      </c>
      <c r="F395" s="40" t="str">
        <f>IF($B395="","",COUNTIFS(SOL·LICITUD!$H$5:$H$504,$B395,SOL·LICITUD!$U$5:$U$504,"B1"))</f>
        <v/>
      </c>
      <c r="G395" s="41" t="str">
        <f>IF($B395="","",SUMIFS(SOL·LICITUD!$P$5:$P$504,SOL·LICITUD!$H$5:$H$504,$B395,SOL·LICITUD!$U$5:$U$504,"B1"))</f>
        <v/>
      </c>
      <c r="H395" s="42" t="str">
        <f>IF($B395="","",COUNTIFS(SOL·LICITUD!$H$5:$H$504,$B395,SOL·LICITUD!$U$5:$U$504,"B2"))</f>
        <v/>
      </c>
      <c r="I395" s="43" t="str">
        <f>IF($B395="","",SUMIFS(SOL·LICITUD!$P$5:$P$504,SOL·LICITUD!$H$5:$H$504,$B395,SOL·LICITUD!$U$5:$U$504,"B2"))</f>
        <v/>
      </c>
      <c r="J395" s="44" t="str">
        <f>IF($B395="","",COUNTIFS(SOL·LICITUD!$H$5:$H$504,$B395,SOL·LICITUD!$U$5:$U$504,"Mitjà"))</f>
        <v/>
      </c>
      <c r="K395" s="45" t="str">
        <f>IF($B395="","",SUMIFS(SOL·LICITUD!$P$5:$P$504,SOL·LICITUD!$H$5:$H$504,$B395,SOL·LICITUD!$U$5:$U$504,"Mitjà"))</f>
        <v/>
      </c>
      <c r="L395" s="46" t="str">
        <f>IF($B395="","",COUNTIFS(SOL·LICITUD!$H$5:$H$504,$B395,SOL·LICITUD!$U$5:$U$504,"Alt"))</f>
        <v/>
      </c>
      <c r="M395" s="47" t="str">
        <f>IF($B395="","",SUMIFS(SOL·LICITUD!$P$5:$P$504,SOL·LICITUD!$H$5:$H$504,$B395,SOL·LICITUD!$U$5:$U$504,"Alt"))</f>
        <v/>
      </c>
    </row>
    <row r="396" spans="2:13" x14ac:dyDescent="0.25">
      <c r="B396" s="38" t="str">
        <f>IF(OR(SOL·LICITUD!$H$382="",COUNTIF(SOL·LICITUD!$H$5:$H$504,SOL·LICITUD!$H$382)&lt;&gt;COUNTIF(SOL·LICITUD!$H$5:'SOL·LICITUD'!$H$382,SOL·LICITUD!$H$382)),"",SOL·LICITUD!$H$382)</f>
        <v/>
      </c>
      <c r="C396" s="38" t="str">
        <f>IF($B396="","",INDEX(SOL·LICITUD!$G$5:$G$504,MATCH($B396,SOL·LICITUD!$H$5:$H$504,0)))</f>
        <v/>
      </c>
      <c r="D396" s="38" t="str">
        <f>IF($B396="","",COUNTIF(SOL·LICITUD!$H$5:$H$504,$B396))</f>
        <v/>
      </c>
      <c r="E396" s="39" t="str">
        <f>IF($B396="","",SUMIF(SOL·LICITUD!$H$5:$H$504,$B396,SOL·LICITUD!$P$5:$P$504))</f>
        <v/>
      </c>
      <c r="F396" s="40" t="str">
        <f>IF($B396="","",COUNTIFS(SOL·LICITUD!$H$5:$H$504,$B396,SOL·LICITUD!$U$5:$U$504,"B1"))</f>
        <v/>
      </c>
      <c r="G396" s="41" t="str">
        <f>IF($B396="","",SUMIFS(SOL·LICITUD!$P$5:$P$504,SOL·LICITUD!$H$5:$H$504,$B396,SOL·LICITUD!$U$5:$U$504,"B1"))</f>
        <v/>
      </c>
      <c r="H396" s="42" t="str">
        <f>IF($B396="","",COUNTIFS(SOL·LICITUD!$H$5:$H$504,$B396,SOL·LICITUD!$U$5:$U$504,"B2"))</f>
        <v/>
      </c>
      <c r="I396" s="43" t="str">
        <f>IF($B396="","",SUMIFS(SOL·LICITUD!$P$5:$P$504,SOL·LICITUD!$H$5:$H$504,$B396,SOL·LICITUD!$U$5:$U$504,"B2"))</f>
        <v/>
      </c>
      <c r="J396" s="44" t="str">
        <f>IF($B396="","",COUNTIFS(SOL·LICITUD!$H$5:$H$504,$B396,SOL·LICITUD!$U$5:$U$504,"Mitjà"))</f>
        <v/>
      </c>
      <c r="K396" s="45" t="str">
        <f>IF($B396="","",SUMIFS(SOL·LICITUD!$P$5:$P$504,SOL·LICITUD!$H$5:$H$504,$B396,SOL·LICITUD!$U$5:$U$504,"Mitjà"))</f>
        <v/>
      </c>
      <c r="L396" s="46" t="str">
        <f>IF($B396="","",COUNTIFS(SOL·LICITUD!$H$5:$H$504,$B396,SOL·LICITUD!$U$5:$U$504,"Alt"))</f>
        <v/>
      </c>
      <c r="M396" s="47" t="str">
        <f>IF($B396="","",SUMIFS(SOL·LICITUD!$P$5:$P$504,SOL·LICITUD!$H$5:$H$504,$B396,SOL·LICITUD!$U$5:$U$504,"Alt"))</f>
        <v/>
      </c>
    </row>
    <row r="397" spans="2:13" x14ac:dyDescent="0.25">
      <c r="B397" s="38" t="str">
        <f>IF(OR(SOL·LICITUD!$H$383="",COUNTIF(SOL·LICITUD!$H$5:$H$504,SOL·LICITUD!$H$383)&lt;&gt;COUNTIF(SOL·LICITUD!$H$5:'SOL·LICITUD'!$H$383,SOL·LICITUD!$H$383)),"",SOL·LICITUD!$H$383)</f>
        <v/>
      </c>
      <c r="C397" s="38" t="str">
        <f>IF($B397="","",INDEX(SOL·LICITUD!$G$5:$G$504,MATCH($B397,SOL·LICITUD!$H$5:$H$504,0)))</f>
        <v/>
      </c>
      <c r="D397" s="38" t="str">
        <f>IF($B397="","",COUNTIF(SOL·LICITUD!$H$5:$H$504,$B397))</f>
        <v/>
      </c>
      <c r="E397" s="39" t="str">
        <f>IF($B397="","",SUMIF(SOL·LICITUD!$H$5:$H$504,$B397,SOL·LICITUD!$P$5:$P$504))</f>
        <v/>
      </c>
      <c r="F397" s="40" t="str">
        <f>IF($B397="","",COUNTIFS(SOL·LICITUD!$H$5:$H$504,$B397,SOL·LICITUD!$U$5:$U$504,"B1"))</f>
        <v/>
      </c>
      <c r="G397" s="41" t="str">
        <f>IF($B397="","",SUMIFS(SOL·LICITUD!$P$5:$P$504,SOL·LICITUD!$H$5:$H$504,$B397,SOL·LICITUD!$U$5:$U$504,"B1"))</f>
        <v/>
      </c>
      <c r="H397" s="42" t="str">
        <f>IF($B397="","",COUNTIFS(SOL·LICITUD!$H$5:$H$504,$B397,SOL·LICITUD!$U$5:$U$504,"B2"))</f>
        <v/>
      </c>
      <c r="I397" s="43" t="str">
        <f>IF($B397="","",SUMIFS(SOL·LICITUD!$P$5:$P$504,SOL·LICITUD!$H$5:$H$504,$B397,SOL·LICITUD!$U$5:$U$504,"B2"))</f>
        <v/>
      </c>
      <c r="J397" s="44" t="str">
        <f>IF($B397="","",COUNTIFS(SOL·LICITUD!$H$5:$H$504,$B397,SOL·LICITUD!$U$5:$U$504,"Mitjà"))</f>
        <v/>
      </c>
      <c r="K397" s="45" t="str">
        <f>IF($B397="","",SUMIFS(SOL·LICITUD!$P$5:$P$504,SOL·LICITUD!$H$5:$H$504,$B397,SOL·LICITUD!$U$5:$U$504,"Mitjà"))</f>
        <v/>
      </c>
      <c r="L397" s="46" t="str">
        <f>IF($B397="","",COUNTIFS(SOL·LICITUD!$H$5:$H$504,$B397,SOL·LICITUD!$U$5:$U$504,"Alt"))</f>
        <v/>
      </c>
      <c r="M397" s="47" t="str">
        <f>IF($B397="","",SUMIFS(SOL·LICITUD!$P$5:$P$504,SOL·LICITUD!$H$5:$H$504,$B397,SOL·LICITUD!$U$5:$U$504,"Alt"))</f>
        <v/>
      </c>
    </row>
    <row r="398" spans="2:13" x14ac:dyDescent="0.25">
      <c r="B398" s="38" t="str">
        <f>IF(OR(SOL·LICITUD!$H$384="",COUNTIF(SOL·LICITUD!$H$5:$H$504,SOL·LICITUD!$H$384)&lt;&gt;COUNTIF(SOL·LICITUD!$H$5:'SOL·LICITUD'!$H$384,SOL·LICITUD!$H$384)),"",SOL·LICITUD!$H$384)</f>
        <v/>
      </c>
      <c r="C398" s="38" t="str">
        <f>IF($B398="","",INDEX(SOL·LICITUD!$G$5:$G$504,MATCH($B398,SOL·LICITUD!$H$5:$H$504,0)))</f>
        <v/>
      </c>
      <c r="D398" s="38" t="str">
        <f>IF($B398="","",COUNTIF(SOL·LICITUD!$H$5:$H$504,$B398))</f>
        <v/>
      </c>
      <c r="E398" s="39" t="str">
        <f>IF($B398="","",SUMIF(SOL·LICITUD!$H$5:$H$504,$B398,SOL·LICITUD!$P$5:$P$504))</f>
        <v/>
      </c>
      <c r="F398" s="40" t="str">
        <f>IF($B398="","",COUNTIFS(SOL·LICITUD!$H$5:$H$504,$B398,SOL·LICITUD!$U$5:$U$504,"B1"))</f>
        <v/>
      </c>
      <c r="G398" s="41" t="str">
        <f>IF($B398="","",SUMIFS(SOL·LICITUD!$P$5:$P$504,SOL·LICITUD!$H$5:$H$504,$B398,SOL·LICITUD!$U$5:$U$504,"B1"))</f>
        <v/>
      </c>
      <c r="H398" s="42" t="str">
        <f>IF($B398="","",COUNTIFS(SOL·LICITUD!$H$5:$H$504,$B398,SOL·LICITUD!$U$5:$U$504,"B2"))</f>
        <v/>
      </c>
      <c r="I398" s="43" t="str">
        <f>IF($B398="","",SUMIFS(SOL·LICITUD!$P$5:$P$504,SOL·LICITUD!$H$5:$H$504,$B398,SOL·LICITUD!$U$5:$U$504,"B2"))</f>
        <v/>
      </c>
      <c r="J398" s="44" t="str">
        <f>IF($B398="","",COUNTIFS(SOL·LICITUD!$H$5:$H$504,$B398,SOL·LICITUD!$U$5:$U$504,"Mitjà"))</f>
        <v/>
      </c>
      <c r="K398" s="45" t="str">
        <f>IF($B398="","",SUMIFS(SOL·LICITUD!$P$5:$P$504,SOL·LICITUD!$H$5:$H$504,$B398,SOL·LICITUD!$U$5:$U$504,"Mitjà"))</f>
        <v/>
      </c>
      <c r="L398" s="46" t="str">
        <f>IF($B398="","",COUNTIFS(SOL·LICITUD!$H$5:$H$504,$B398,SOL·LICITUD!$U$5:$U$504,"Alt"))</f>
        <v/>
      </c>
      <c r="M398" s="47" t="str">
        <f>IF($B398="","",SUMIFS(SOL·LICITUD!$P$5:$P$504,SOL·LICITUD!$H$5:$H$504,$B398,SOL·LICITUD!$U$5:$U$504,"Alt"))</f>
        <v/>
      </c>
    </row>
    <row r="399" spans="2:13" x14ac:dyDescent="0.25">
      <c r="B399" s="38" t="str">
        <f>IF(OR(SOL·LICITUD!$H$385="",COUNTIF(SOL·LICITUD!$H$5:$H$504,SOL·LICITUD!$H$385)&lt;&gt;COUNTIF(SOL·LICITUD!$H$5:'SOL·LICITUD'!$H$385,SOL·LICITUD!$H$385)),"",SOL·LICITUD!$H$385)</f>
        <v/>
      </c>
      <c r="C399" s="38" t="str">
        <f>IF($B399="","",INDEX(SOL·LICITUD!$G$5:$G$504,MATCH($B399,SOL·LICITUD!$H$5:$H$504,0)))</f>
        <v/>
      </c>
      <c r="D399" s="38" t="str">
        <f>IF($B399="","",COUNTIF(SOL·LICITUD!$H$5:$H$504,$B399))</f>
        <v/>
      </c>
      <c r="E399" s="39" t="str">
        <f>IF($B399="","",SUMIF(SOL·LICITUD!$H$5:$H$504,$B399,SOL·LICITUD!$P$5:$P$504))</f>
        <v/>
      </c>
      <c r="F399" s="40" t="str">
        <f>IF($B399="","",COUNTIFS(SOL·LICITUD!$H$5:$H$504,$B399,SOL·LICITUD!$U$5:$U$504,"B1"))</f>
        <v/>
      </c>
      <c r="G399" s="41" t="str">
        <f>IF($B399="","",SUMIFS(SOL·LICITUD!$P$5:$P$504,SOL·LICITUD!$H$5:$H$504,$B399,SOL·LICITUD!$U$5:$U$504,"B1"))</f>
        <v/>
      </c>
      <c r="H399" s="42" t="str">
        <f>IF($B399="","",COUNTIFS(SOL·LICITUD!$H$5:$H$504,$B399,SOL·LICITUD!$U$5:$U$504,"B2"))</f>
        <v/>
      </c>
      <c r="I399" s="43" t="str">
        <f>IF($B399="","",SUMIFS(SOL·LICITUD!$P$5:$P$504,SOL·LICITUD!$H$5:$H$504,$B399,SOL·LICITUD!$U$5:$U$504,"B2"))</f>
        <v/>
      </c>
      <c r="J399" s="44" t="str">
        <f>IF($B399="","",COUNTIFS(SOL·LICITUD!$H$5:$H$504,$B399,SOL·LICITUD!$U$5:$U$504,"Mitjà"))</f>
        <v/>
      </c>
      <c r="K399" s="45" t="str">
        <f>IF($B399="","",SUMIFS(SOL·LICITUD!$P$5:$P$504,SOL·LICITUD!$H$5:$H$504,$B399,SOL·LICITUD!$U$5:$U$504,"Mitjà"))</f>
        <v/>
      </c>
      <c r="L399" s="46" t="str">
        <f>IF($B399="","",COUNTIFS(SOL·LICITUD!$H$5:$H$504,$B399,SOL·LICITUD!$U$5:$U$504,"Alt"))</f>
        <v/>
      </c>
      <c r="M399" s="47" t="str">
        <f>IF($B399="","",SUMIFS(SOL·LICITUD!$P$5:$P$504,SOL·LICITUD!$H$5:$H$504,$B399,SOL·LICITUD!$U$5:$U$504,"Alt"))</f>
        <v/>
      </c>
    </row>
    <row r="400" spans="2:13" x14ac:dyDescent="0.25">
      <c r="B400" s="38" t="str">
        <f>IF(OR(SOL·LICITUD!$H$386="",COUNTIF(SOL·LICITUD!$H$5:$H$504,SOL·LICITUD!$H$386)&lt;&gt;COUNTIF(SOL·LICITUD!$H$5:'SOL·LICITUD'!$H$386,SOL·LICITUD!$H$386)),"",SOL·LICITUD!$H$386)</f>
        <v/>
      </c>
      <c r="C400" s="38" t="str">
        <f>IF($B400="","",INDEX(SOL·LICITUD!$G$5:$G$504,MATCH($B400,SOL·LICITUD!$H$5:$H$504,0)))</f>
        <v/>
      </c>
      <c r="D400" s="38" t="str">
        <f>IF($B400="","",COUNTIF(SOL·LICITUD!$H$5:$H$504,$B400))</f>
        <v/>
      </c>
      <c r="E400" s="39" t="str">
        <f>IF($B400="","",SUMIF(SOL·LICITUD!$H$5:$H$504,$B400,SOL·LICITUD!$P$5:$P$504))</f>
        <v/>
      </c>
      <c r="F400" s="40" t="str">
        <f>IF($B400="","",COUNTIFS(SOL·LICITUD!$H$5:$H$504,$B400,SOL·LICITUD!$U$5:$U$504,"B1"))</f>
        <v/>
      </c>
      <c r="G400" s="41" t="str">
        <f>IF($B400="","",SUMIFS(SOL·LICITUD!$P$5:$P$504,SOL·LICITUD!$H$5:$H$504,$B400,SOL·LICITUD!$U$5:$U$504,"B1"))</f>
        <v/>
      </c>
      <c r="H400" s="42" t="str">
        <f>IF($B400="","",COUNTIFS(SOL·LICITUD!$H$5:$H$504,$B400,SOL·LICITUD!$U$5:$U$504,"B2"))</f>
        <v/>
      </c>
      <c r="I400" s="43" t="str">
        <f>IF($B400="","",SUMIFS(SOL·LICITUD!$P$5:$P$504,SOL·LICITUD!$H$5:$H$504,$B400,SOL·LICITUD!$U$5:$U$504,"B2"))</f>
        <v/>
      </c>
      <c r="J400" s="44" t="str">
        <f>IF($B400="","",COUNTIFS(SOL·LICITUD!$H$5:$H$504,$B400,SOL·LICITUD!$U$5:$U$504,"Mitjà"))</f>
        <v/>
      </c>
      <c r="K400" s="45" t="str">
        <f>IF($B400="","",SUMIFS(SOL·LICITUD!$P$5:$P$504,SOL·LICITUD!$H$5:$H$504,$B400,SOL·LICITUD!$U$5:$U$504,"Mitjà"))</f>
        <v/>
      </c>
      <c r="L400" s="46" t="str">
        <f>IF($B400="","",COUNTIFS(SOL·LICITUD!$H$5:$H$504,$B400,SOL·LICITUD!$U$5:$U$504,"Alt"))</f>
        <v/>
      </c>
      <c r="M400" s="47" t="str">
        <f>IF($B400="","",SUMIFS(SOL·LICITUD!$P$5:$P$504,SOL·LICITUD!$H$5:$H$504,$B400,SOL·LICITUD!$U$5:$U$504,"Alt"))</f>
        <v/>
      </c>
    </row>
    <row r="401" spans="2:13" x14ac:dyDescent="0.25">
      <c r="B401" s="38" t="str">
        <f>IF(OR(SOL·LICITUD!$H$387="",COUNTIF(SOL·LICITUD!$H$5:$H$504,SOL·LICITUD!$H$387)&lt;&gt;COUNTIF(SOL·LICITUD!$H$5:'SOL·LICITUD'!$H$387,SOL·LICITUD!$H$387)),"",SOL·LICITUD!$H$387)</f>
        <v/>
      </c>
      <c r="C401" s="38" t="str">
        <f>IF($B401="","",INDEX(SOL·LICITUD!$G$5:$G$504,MATCH($B401,SOL·LICITUD!$H$5:$H$504,0)))</f>
        <v/>
      </c>
      <c r="D401" s="38" t="str">
        <f>IF($B401="","",COUNTIF(SOL·LICITUD!$H$5:$H$504,$B401))</f>
        <v/>
      </c>
      <c r="E401" s="39" t="str">
        <f>IF($B401="","",SUMIF(SOL·LICITUD!$H$5:$H$504,$B401,SOL·LICITUD!$P$5:$P$504))</f>
        <v/>
      </c>
      <c r="F401" s="40" t="str">
        <f>IF($B401="","",COUNTIFS(SOL·LICITUD!$H$5:$H$504,$B401,SOL·LICITUD!$U$5:$U$504,"B1"))</f>
        <v/>
      </c>
      <c r="G401" s="41" t="str">
        <f>IF($B401="","",SUMIFS(SOL·LICITUD!$P$5:$P$504,SOL·LICITUD!$H$5:$H$504,$B401,SOL·LICITUD!$U$5:$U$504,"B1"))</f>
        <v/>
      </c>
      <c r="H401" s="42" t="str">
        <f>IF($B401="","",COUNTIFS(SOL·LICITUD!$H$5:$H$504,$B401,SOL·LICITUD!$U$5:$U$504,"B2"))</f>
        <v/>
      </c>
      <c r="I401" s="43" t="str">
        <f>IF($B401="","",SUMIFS(SOL·LICITUD!$P$5:$P$504,SOL·LICITUD!$H$5:$H$504,$B401,SOL·LICITUD!$U$5:$U$504,"B2"))</f>
        <v/>
      </c>
      <c r="J401" s="44" t="str">
        <f>IF($B401="","",COUNTIFS(SOL·LICITUD!$H$5:$H$504,$B401,SOL·LICITUD!$U$5:$U$504,"Mitjà"))</f>
        <v/>
      </c>
      <c r="K401" s="45" t="str">
        <f>IF($B401="","",SUMIFS(SOL·LICITUD!$P$5:$P$504,SOL·LICITUD!$H$5:$H$504,$B401,SOL·LICITUD!$U$5:$U$504,"Mitjà"))</f>
        <v/>
      </c>
      <c r="L401" s="46" t="str">
        <f>IF($B401="","",COUNTIFS(SOL·LICITUD!$H$5:$H$504,$B401,SOL·LICITUD!$U$5:$U$504,"Alt"))</f>
        <v/>
      </c>
      <c r="M401" s="47" t="str">
        <f>IF($B401="","",SUMIFS(SOL·LICITUD!$P$5:$P$504,SOL·LICITUD!$H$5:$H$504,$B401,SOL·LICITUD!$U$5:$U$504,"Alt"))</f>
        <v/>
      </c>
    </row>
    <row r="402" spans="2:13" x14ac:dyDescent="0.25">
      <c r="B402" s="38" t="str">
        <f>IF(OR(SOL·LICITUD!$H$388="",COUNTIF(SOL·LICITUD!$H$5:$H$504,SOL·LICITUD!$H$388)&lt;&gt;COUNTIF(SOL·LICITUD!$H$5:'SOL·LICITUD'!$H$388,SOL·LICITUD!$H$388)),"",SOL·LICITUD!$H$388)</f>
        <v/>
      </c>
      <c r="C402" s="38" t="str">
        <f>IF($B402="","",INDEX(SOL·LICITUD!$G$5:$G$504,MATCH($B402,SOL·LICITUD!$H$5:$H$504,0)))</f>
        <v/>
      </c>
      <c r="D402" s="38" t="str">
        <f>IF($B402="","",COUNTIF(SOL·LICITUD!$H$5:$H$504,$B402))</f>
        <v/>
      </c>
      <c r="E402" s="39" t="str">
        <f>IF($B402="","",SUMIF(SOL·LICITUD!$H$5:$H$504,$B402,SOL·LICITUD!$P$5:$P$504))</f>
        <v/>
      </c>
      <c r="F402" s="40" t="str">
        <f>IF($B402="","",COUNTIFS(SOL·LICITUD!$H$5:$H$504,$B402,SOL·LICITUD!$U$5:$U$504,"B1"))</f>
        <v/>
      </c>
      <c r="G402" s="41" t="str">
        <f>IF($B402="","",SUMIFS(SOL·LICITUD!$P$5:$P$504,SOL·LICITUD!$H$5:$H$504,$B402,SOL·LICITUD!$U$5:$U$504,"B1"))</f>
        <v/>
      </c>
      <c r="H402" s="42" t="str">
        <f>IF($B402="","",COUNTIFS(SOL·LICITUD!$H$5:$H$504,$B402,SOL·LICITUD!$U$5:$U$504,"B2"))</f>
        <v/>
      </c>
      <c r="I402" s="43" t="str">
        <f>IF($B402="","",SUMIFS(SOL·LICITUD!$P$5:$P$504,SOL·LICITUD!$H$5:$H$504,$B402,SOL·LICITUD!$U$5:$U$504,"B2"))</f>
        <v/>
      </c>
      <c r="J402" s="44" t="str">
        <f>IF($B402="","",COUNTIFS(SOL·LICITUD!$H$5:$H$504,$B402,SOL·LICITUD!$U$5:$U$504,"Mitjà"))</f>
        <v/>
      </c>
      <c r="K402" s="45" t="str">
        <f>IF($B402="","",SUMIFS(SOL·LICITUD!$P$5:$P$504,SOL·LICITUD!$H$5:$H$504,$B402,SOL·LICITUD!$U$5:$U$504,"Mitjà"))</f>
        <v/>
      </c>
      <c r="L402" s="46" t="str">
        <f>IF($B402="","",COUNTIFS(SOL·LICITUD!$H$5:$H$504,$B402,SOL·LICITUD!$U$5:$U$504,"Alt"))</f>
        <v/>
      </c>
      <c r="M402" s="47" t="str">
        <f>IF($B402="","",SUMIFS(SOL·LICITUD!$P$5:$P$504,SOL·LICITUD!$H$5:$H$504,$B402,SOL·LICITUD!$U$5:$U$504,"Alt"))</f>
        <v/>
      </c>
    </row>
    <row r="403" spans="2:13" x14ac:dyDescent="0.25">
      <c r="B403" s="38" t="str">
        <f>IF(OR(SOL·LICITUD!$H$389="",COUNTIF(SOL·LICITUD!$H$5:$H$504,SOL·LICITUD!$H$389)&lt;&gt;COUNTIF(SOL·LICITUD!$H$5:'SOL·LICITUD'!$H$389,SOL·LICITUD!$H$389)),"",SOL·LICITUD!$H$389)</f>
        <v/>
      </c>
      <c r="C403" s="38" t="str">
        <f>IF($B403="","",INDEX(SOL·LICITUD!$G$5:$G$504,MATCH($B403,SOL·LICITUD!$H$5:$H$504,0)))</f>
        <v/>
      </c>
      <c r="D403" s="38" t="str">
        <f>IF($B403="","",COUNTIF(SOL·LICITUD!$H$5:$H$504,$B403))</f>
        <v/>
      </c>
      <c r="E403" s="39" t="str">
        <f>IF($B403="","",SUMIF(SOL·LICITUD!$H$5:$H$504,$B403,SOL·LICITUD!$P$5:$P$504))</f>
        <v/>
      </c>
      <c r="F403" s="40" t="str">
        <f>IF($B403="","",COUNTIFS(SOL·LICITUD!$H$5:$H$504,$B403,SOL·LICITUD!$U$5:$U$504,"B1"))</f>
        <v/>
      </c>
      <c r="G403" s="41" t="str">
        <f>IF($B403="","",SUMIFS(SOL·LICITUD!$P$5:$P$504,SOL·LICITUD!$H$5:$H$504,$B403,SOL·LICITUD!$U$5:$U$504,"B1"))</f>
        <v/>
      </c>
      <c r="H403" s="42" t="str">
        <f>IF($B403="","",COUNTIFS(SOL·LICITUD!$H$5:$H$504,$B403,SOL·LICITUD!$U$5:$U$504,"B2"))</f>
        <v/>
      </c>
      <c r="I403" s="43" t="str">
        <f>IF($B403="","",SUMIFS(SOL·LICITUD!$P$5:$P$504,SOL·LICITUD!$H$5:$H$504,$B403,SOL·LICITUD!$U$5:$U$504,"B2"))</f>
        <v/>
      </c>
      <c r="J403" s="44" t="str">
        <f>IF($B403="","",COUNTIFS(SOL·LICITUD!$H$5:$H$504,$B403,SOL·LICITUD!$U$5:$U$504,"Mitjà"))</f>
        <v/>
      </c>
      <c r="K403" s="45" t="str">
        <f>IF($B403="","",SUMIFS(SOL·LICITUD!$P$5:$P$504,SOL·LICITUD!$H$5:$H$504,$B403,SOL·LICITUD!$U$5:$U$504,"Mitjà"))</f>
        <v/>
      </c>
      <c r="L403" s="46" t="str">
        <f>IF($B403="","",COUNTIFS(SOL·LICITUD!$H$5:$H$504,$B403,SOL·LICITUD!$U$5:$U$504,"Alt"))</f>
        <v/>
      </c>
      <c r="M403" s="47" t="str">
        <f>IF($B403="","",SUMIFS(SOL·LICITUD!$P$5:$P$504,SOL·LICITUD!$H$5:$H$504,$B403,SOL·LICITUD!$U$5:$U$504,"Alt"))</f>
        <v/>
      </c>
    </row>
    <row r="404" spans="2:13" x14ac:dyDescent="0.25">
      <c r="B404" s="38" t="str">
        <f>IF(OR(SOL·LICITUD!$H$390="",COUNTIF(SOL·LICITUD!$H$5:$H$504,SOL·LICITUD!$H$390)&lt;&gt;COUNTIF(SOL·LICITUD!$H$5:'SOL·LICITUD'!$H$390,SOL·LICITUD!$H$390)),"",SOL·LICITUD!$H$390)</f>
        <v/>
      </c>
      <c r="C404" s="38" t="str">
        <f>IF($B404="","",INDEX(SOL·LICITUD!$G$5:$G$504,MATCH($B404,SOL·LICITUD!$H$5:$H$504,0)))</f>
        <v/>
      </c>
      <c r="D404" s="38" t="str">
        <f>IF($B404="","",COUNTIF(SOL·LICITUD!$H$5:$H$504,$B404))</f>
        <v/>
      </c>
      <c r="E404" s="39" t="str">
        <f>IF($B404="","",SUMIF(SOL·LICITUD!$H$5:$H$504,$B404,SOL·LICITUD!$P$5:$P$504))</f>
        <v/>
      </c>
      <c r="F404" s="40" t="str">
        <f>IF($B404="","",COUNTIFS(SOL·LICITUD!$H$5:$H$504,$B404,SOL·LICITUD!$U$5:$U$504,"B1"))</f>
        <v/>
      </c>
      <c r="G404" s="41" t="str">
        <f>IF($B404="","",SUMIFS(SOL·LICITUD!$P$5:$P$504,SOL·LICITUD!$H$5:$H$504,$B404,SOL·LICITUD!$U$5:$U$504,"B1"))</f>
        <v/>
      </c>
      <c r="H404" s="42" t="str">
        <f>IF($B404="","",COUNTIFS(SOL·LICITUD!$H$5:$H$504,$B404,SOL·LICITUD!$U$5:$U$504,"B2"))</f>
        <v/>
      </c>
      <c r="I404" s="43" t="str">
        <f>IF($B404="","",SUMIFS(SOL·LICITUD!$P$5:$P$504,SOL·LICITUD!$H$5:$H$504,$B404,SOL·LICITUD!$U$5:$U$504,"B2"))</f>
        <v/>
      </c>
      <c r="J404" s="44" t="str">
        <f>IF($B404="","",COUNTIFS(SOL·LICITUD!$H$5:$H$504,$B404,SOL·LICITUD!$U$5:$U$504,"Mitjà"))</f>
        <v/>
      </c>
      <c r="K404" s="45" t="str">
        <f>IF($B404="","",SUMIFS(SOL·LICITUD!$P$5:$P$504,SOL·LICITUD!$H$5:$H$504,$B404,SOL·LICITUD!$U$5:$U$504,"Mitjà"))</f>
        <v/>
      </c>
      <c r="L404" s="46" t="str">
        <f>IF($B404="","",COUNTIFS(SOL·LICITUD!$H$5:$H$504,$B404,SOL·LICITUD!$U$5:$U$504,"Alt"))</f>
        <v/>
      </c>
      <c r="M404" s="47" t="str">
        <f>IF($B404="","",SUMIFS(SOL·LICITUD!$P$5:$P$504,SOL·LICITUD!$H$5:$H$504,$B404,SOL·LICITUD!$U$5:$U$504,"Alt"))</f>
        <v/>
      </c>
    </row>
    <row r="405" spans="2:13" x14ac:dyDescent="0.25">
      <c r="B405" s="38" t="str">
        <f>IF(OR(SOL·LICITUD!$H$391="",COUNTIF(SOL·LICITUD!$H$5:$H$504,SOL·LICITUD!$H$391)&lt;&gt;COUNTIF(SOL·LICITUD!$H$5:'SOL·LICITUD'!$H$391,SOL·LICITUD!$H$391)),"",SOL·LICITUD!$H$391)</f>
        <v/>
      </c>
      <c r="C405" s="38" t="str">
        <f>IF($B405="","",INDEX(SOL·LICITUD!$G$5:$G$504,MATCH($B405,SOL·LICITUD!$H$5:$H$504,0)))</f>
        <v/>
      </c>
      <c r="D405" s="38" t="str">
        <f>IF($B405="","",COUNTIF(SOL·LICITUD!$H$5:$H$504,$B405))</f>
        <v/>
      </c>
      <c r="E405" s="39" t="str">
        <f>IF($B405="","",SUMIF(SOL·LICITUD!$H$5:$H$504,$B405,SOL·LICITUD!$P$5:$P$504))</f>
        <v/>
      </c>
      <c r="F405" s="40" t="str">
        <f>IF($B405="","",COUNTIFS(SOL·LICITUD!$H$5:$H$504,$B405,SOL·LICITUD!$U$5:$U$504,"B1"))</f>
        <v/>
      </c>
      <c r="G405" s="41" t="str">
        <f>IF($B405="","",SUMIFS(SOL·LICITUD!$P$5:$P$504,SOL·LICITUD!$H$5:$H$504,$B405,SOL·LICITUD!$U$5:$U$504,"B1"))</f>
        <v/>
      </c>
      <c r="H405" s="42" t="str">
        <f>IF($B405="","",COUNTIFS(SOL·LICITUD!$H$5:$H$504,$B405,SOL·LICITUD!$U$5:$U$504,"B2"))</f>
        <v/>
      </c>
      <c r="I405" s="43" t="str">
        <f>IF($B405="","",SUMIFS(SOL·LICITUD!$P$5:$P$504,SOL·LICITUD!$H$5:$H$504,$B405,SOL·LICITUD!$U$5:$U$504,"B2"))</f>
        <v/>
      </c>
      <c r="J405" s="44" t="str">
        <f>IF($B405="","",COUNTIFS(SOL·LICITUD!$H$5:$H$504,$B405,SOL·LICITUD!$U$5:$U$504,"Mitjà"))</f>
        <v/>
      </c>
      <c r="K405" s="45" t="str">
        <f>IF($B405="","",SUMIFS(SOL·LICITUD!$P$5:$P$504,SOL·LICITUD!$H$5:$H$504,$B405,SOL·LICITUD!$U$5:$U$504,"Mitjà"))</f>
        <v/>
      </c>
      <c r="L405" s="46" t="str">
        <f>IF($B405="","",COUNTIFS(SOL·LICITUD!$H$5:$H$504,$B405,SOL·LICITUD!$U$5:$U$504,"Alt"))</f>
        <v/>
      </c>
      <c r="M405" s="47" t="str">
        <f>IF($B405="","",SUMIFS(SOL·LICITUD!$P$5:$P$504,SOL·LICITUD!$H$5:$H$504,$B405,SOL·LICITUD!$U$5:$U$504,"Alt"))</f>
        <v/>
      </c>
    </row>
    <row r="406" spans="2:13" x14ac:dyDescent="0.25">
      <c r="B406" s="38" t="str">
        <f>IF(OR(SOL·LICITUD!$H$392="",COUNTIF(SOL·LICITUD!$H$5:$H$504,SOL·LICITUD!$H$392)&lt;&gt;COUNTIF(SOL·LICITUD!$H$5:'SOL·LICITUD'!$H$392,SOL·LICITUD!$H$392)),"",SOL·LICITUD!$H$392)</f>
        <v/>
      </c>
      <c r="C406" s="38" t="str">
        <f>IF($B406="","",INDEX(SOL·LICITUD!$G$5:$G$504,MATCH($B406,SOL·LICITUD!$H$5:$H$504,0)))</f>
        <v/>
      </c>
      <c r="D406" s="38" t="str">
        <f>IF($B406="","",COUNTIF(SOL·LICITUD!$H$5:$H$504,$B406))</f>
        <v/>
      </c>
      <c r="E406" s="39" t="str">
        <f>IF($B406="","",SUMIF(SOL·LICITUD!$H$5:$H$504,$B406,SOL·LICITUD!$P$5:$P$504))</f>
        <v/>
      </c>
      <c r="F406" s="40" t="str">
        <f>IF($B406="","",COUNTIFS(SOL·LICITUD!$H$5:$H$504,$B406,SOL·LICITUD!$U$5:$U$504,"B1"))</f>
        <v/>
      </c>
      <c r="G406" s="41" t="str">
        <f>IF($B406="","",SUMIFS(SOL·LICITUD!$P$5:$P$504,SOL·LICITUD!$H$5:$H$504,$B406,SOL·LICITUD!$U$5:$U$504,"B1"))</f>
        <v/>
      </c>
      <c r="H406" s="42" t="str">
        <f>IF($B406="","",COUNTIFS(SOL·LICITUD!$H$5:$H$504,$B406,SOL·LICITUD!$U$5:$U$504,"B2"))</f>
        <v/>
      </c>
      <c r="I406" s="43" t="str">
        <f>IF($B406="","",SUMIFS(SOL·LICITUD!$P$5:$P$504,SOL·LICITUD!$H$5:$H$504,$B406,SOL·LICITUD!$U$5:$U$504,"B2"))</f>
        <v/>
      </c>
      <c r="J406" s="44" t="str">
        <f>IF($B406="","",COUNTIFS(SOL·LICITUD!$H$5:$H$504,$B406,SOL·LICITUD!$U$5:$U$504,"Mitjà"))</f>
        <v/>
      </c>
      <c r="K406" s="45" t="str">
        <f>IF($B406="","",SUMIFS(SOL·LICITUD!$P$5:$P$504,SOL·LICITUD!$H$5:$H$504,$B406,SOL·LICITUD!$U$5:$U$504,"Mitjà"))</f>
        <v/>
      </c>
      <c r="L406" s="46" t="str">
        <f>IF($B406="","",COUNTIFS(SOL·LICITUD!$H$5:$H$504,$B406,SOL·LICITUD!$U$5:$U$504,"Alt"))</f>
        <v/>
      </c>
      <c r="M406" s="47" t="str">
        <f>IF($B406="","",SUMIFS(SOL·LICITUD!$P$5:$P$504,SOL·LICITUD!$H$5:$H$504,$B406,SOL·LICITUD!$U$5:$U$504,"Alt"))</f>
        <v/>
      </c>
    </row>
    <row r="407" spans="2:13" x14ac:dyDescent="0.25">
      <c r="B407" s="38" t="str">
        <f>IF(OR(SOL·LICITUD!$H$393="",COUNTIF(SOL·LICITUD!$H$5:$H$504,SOL·LICITUD!$H$393)&lt;&gt;COUNTIF(SOL·LICITUD!$H$5:'SOL·LICITUD'!$H$393,SOL·LICITUD!$H$393)),"",SOL·LICITUD!$H$393)</f>
        <v/>
      </c>
      <c r="C407" s="38" t="str">
        <f>IF($B407="","",INDEX(SOL·LICITUD!$G$5:$G$504,MATCH($B407,SOL·LICITUD!$H$5:$H$504,0)))</f>
        <v/>
      </c>
      <c r="D407" s="38" t="str">
        <f>IF($B407="","",COUNTIF(SOL·LICITUD!$H$5:$H$504,$B407))</f>
        <v/>
      </c>
      <c r="E407" s="39" t="str">
        <f>IF($B407="","",SUMIF(SOL·LICITUD!$H$5:$H$504,$B407,SOL·LICITUD!$P$5:$P$504))</f>
        <v/>
      </c>
      <c r="F407" s="40" t="str">
        <f>IF($B407="","",COUNTIFS(SOL·LICITUD!$H$5:$H$504,$B407,SOL·LICITUD!$U$5:$U$504,"B1"))</f>
        <v/>
      </c>
      <c r="G407" s="41" t="str">
        <f>IF($B407="","",SUMIFS(SOL·LICITUD!$P$5:$P$504,SOL·LICITUD!$H$5:$H$504,$B407,SOL·LICITUD!$U$5:$U$504,"B1"))</f>
        <v/>
      </c>
      <c r="H407" s="42" t="str">
        <f>IF($B407="","",COUNTIFS(SOL·LICITUD!$H$5:$H$504,$B407,SOL·LICITUD!$U$5:$U$504,"B2"))</f>
        <v/>
      </c>
      <c r="I407" s="43" t="str">
        <f>IF($B407="","",SUMIFS(SOL·LICITUD!$P$5:$P$504,SOL·LICITUD!$H$5:$H$504,$B407,SOL·LICITUD!$U$5:$U$504,"B2"))</f>
        <v/>
      </c>
      <c r="J407" s="44" t="str">
        <f>IF($B407="","",COUNTIFS(SOL·LICITUD!$H$5:$H$504,$B407,SOL·LICITUD!$U$5:$U$504,"Mitjà"))</f>
        <v/>
      </c>
      <c r="K407" s="45" t="str">
        <f>IF($B407="","",SUMIFS(SOL·LICITUD!$P$5:$P$504,SOL·LICITUD!$H$5:$H$504,$B407,SOL·LICITUD!$U$5:$U$504,"Mitjà"))</f>
        <v/>
      </c>
      <c r="L407" s="46" t="str">
        <f>IF($B407="","",COUNTIFS(SOL·LICITUD!$H$5:$H$504,$B407,SOL·LICITUD!$U$5:$U$504,"Alt"))</f>
        <v/>
      </c>
      <c r="M407" s="47" t="str">
        <f>IF($B407="","",SUMIFS(SOL·LICITUD!$P$5:$P$504,SOL·LICITUD!$H$5:$H$504,$B407,SOL·LICITUD!$U$5:$U$504,"Alt"))</f>
        <v/>
      </c>
    </row>
    <row r="408" spans="2:13" x14ac:dyDescent="0.25">
      <c r="B408" s="38" t="str">
        <f>IF(OR(SOL·LICITUD!$H$394="",COUNTIF(SOL·LICITUD!$H$5:$H$504,SOL·LICITUD!$H$394)&lt;&gt;COUNTIF(SOL·LICITUD!$H$5:'SOL·LICITUD'!$H$394,SOL·LICITUD!$H$394)),"",SOL·LICITUD!$H$394)</f>
        <v/>
      </c>
      <c r="C408" s="38" t="str">
        <f>IF($B408="","",INDEX(SOL·LICITUD!$G$5:$G$504,MATCH($B408,SOL·LICITUD!$H$5:$H$504,0)))</f>
        <v/>
      </c>
      <c r="D408" s="38" t="str">
        <f>IF($B408="","",COUNTIF(SOL·LICITUD!$H$5:$H$504,$B408))</f>
        <v/>
      </c>
      <c r="E408" s="39" t="str">
        <f>IF($B408="","",SUMIF(SOL·LICITUD!$H$5:$H$504,$B408,SOL·LICITUD!$P$5:$P$504))</f>
        <v/>
      </c>
      <c r="F408" s="40" t="str">
        <f>IF($B408="","",COUNTIFS(SOL·LICITUD!$H$5:$H$504,$B408,SOL·LICITUD!$U$5:$U$504,"B1"))</f>
        <v/>
      </c>
      <c r="G408" s="41" t="str">
        <f>IF($B408="","",SUMIFS(SOL·LICITUD!$P$5:$P$504,SOL·LICITUD!$H$5:$H$504,$B408,SOL·LICITUD!$U$5:$U$504,"B1"))</f>
        <v/>
      </c>
      <c r="H408" s="42" t="str">
        <f>IF($B408="","",COUNTIFS(SOL·LICITUD!$H$5:$H$504,$B408,SOL·LICITUD!$U$5:$U$504,"B2"))</f>
        <v/>
      </c>
      <c r="I408" s="43" t="str">
        <f>IF($B408="","",SUMIFS(SOL·LICITUD!$P$5:$P$504,SOL·LICITUD!$H$5:$H$504,$B408,SOL·LICITUD!$U$5:$U$504,"B2"))</f>
        <v/>
      </c>
      <c r="J408" s="44" t="str">
        <f>IF($B408="","",COUNTIFS(SOL·LICITUD!$H$5:$H$504,$B408,SOL·LICITUD!$U$5:$U$504,"Mitjà"))</f>
        <v/>
      </c>
      <c r="K408" s="45" t="str">
        <f>IF($B408="","",SUMIFS(SOL·LICITUD!$P$5:$P$504,SOL·LICITUD!$H$5:$H$504,$B408,SOL·LICITUD!$U$5:$U$504,"Mitjà"))</f>
        <v/>
      </c>
      <c r="L408" s="46" t="str">
        <f>IF($B408="","",COUNTIFS(SOL·LICITUD!$H$5:$H$504,$B408,SOL·LICITUD!$U$5:$U$504,"Alt"))</f>
        <v/>
      </c>
      <c r="M408" s="47" t="str">
        <f>IF($B408="","",SUMIFS(SOL·LICITUD!$P$5:$P$504,SOL·LICITUD!$H$5:$H$504,$B408,SOL·LICITUD!$U$5:$U$504,"Alt"))</f>
        <v/>
      </c>
    </row>
    <row r="409" spans="2:13" x14ac:dyDescent="0.25">
      <c r="B409" s="38" t="str">
        <f>IF(OR(SOL·LICITUD!$H$395="",COUNTIF(SOL·LICITUD!$H$5:$H$504,SOL·LICITUD!$H$395)&lt;&gt;COUNTIF(SOL·LICITUD!$H$5:'SOL·LICITUD'!$H$395,SOL·LICITUD!$H$395)),"",SOL·LICITUD!$H$395)</f>
        <v/>
      </c>
      <c r="C409" s="38" t="str">
        <f>IF($B409="","",INDEX(SOL·LICITUD!$G$5:$G$504,MATCH($B409,SOL·LICITUD!$H$5:$H$504,0)))</f>
        <v/>
      </c>
      <c r="D409" s="38" t="str">
        <f>IF($B409="","",COUNTIF(SOL·LICITUD!$H$5:$H$504,$B409))</f>
        <v/>
      </c>
      <c r="E409" s="39" t="str">
        <f>IF($B409="","",SUMIF(SOL·LICITUD!$H$5:$H$504,$B409,SOL·LICITUD!$P$5:$P$504))</f>
        <v/>
      </c>
      <c r="F409" s="40" t="str">
        <f>IF($B409="","",COUNTIFS(SOL·LICITUD!$H$5:$H$504,$B409,SOL·LICITUD!$U$5:$U$504,"B1"))</f>
        <v/>
      </c>
      <c r="G409" s="41" t="str">
        <f>IF($B409="","",SUMIFS(SOL·LICITUD!$P$5:$P$504,SOL·LICITUD!$H$5:$H$504,$B409,SOL·LICITUD!$U$5:$U$504,"B1"))</f>
        <v/>
      </c>
      <c r="H409" s="42" t="str">
        <f>IF($B409="","",COUNTIFS(SOL·LICITUD!$H$5:$H$504,$B409,SOL·LICITUD!$U$5:$U$504,"B2"))</f>
        <v/>
      </c>
      <c r="I409" s="43" t="str">
        <f>IF($B409="","",SUMIFS(SOL·LICITUD!$P$5:$P$504,SOL·LICITUD!$H$5:$H$504,$B409,SOL·LICITUD!$U$5:$U$504,"B2"))</f>
        <v/>
      </c>
      <c r="J409" s="44" t="str">
        <f>IF($B409="","",COUNTIFS(SOL·LICITUD!$H$5:$H$504,$B409,SOL·LICITUD!$U$5:$U$504,"Mitjà"))</f>
        <v/>
      </c>
      <c r="K409" s="45" t="str">
        <f>IF($B409="","",SUMIFS(SOL·LICITUD!$P$5:$P$504,SOL·LICITUD!$H$5:$H$504,$B409,SOL·LICITUD!$U$5:$U$504,"Mitjà"))</f>
        <v/>
      </c>
      <c r="L409" s="46" t="str">
        <f>IF($B409="","",COUNTIFS(SOL·LICITUD!$H$5:$H$504,$B409,SOL·LICITUD!$U$5:$U$504,"Alt"))</f>
        <v/>
      </c>
      <c r="M409" s="47" t="str">
        <f>IF($B409="","",SUMIFS(SOL·LICITUD!$P$5:$P$504,SOL·LICITUD!$H$5:$H$504,$B409,SOL·LICITUD!$U$5:$U$504,"Alt"))</f>
        <v/>
      </c>
    </row>
    <row r="410" spans="2:13" x14ac:dyDescent="0.25">
      <c r="B410" s="38" t="str">
        <f>IF(OR(SOL·LICITUD!$H$396="",COUNTIF(SOL·LICITUD!$H$5:$H$504,SOL·LICITUD!$H$396)&lt;&gt;COUNTIF(SOL·LICITUD!$H$5:'SOL·LICITUD'!$H$396,SOL·LICITUD!$H$396)),"",SOL·LICITUD!$H$396)</f>
        <v/>
      </c>
      <c r="C410" s="38" t="str">
        <f>IF($B410="","",INDEX(SOL·LICITUD!$G$5:$G$504,MATCH($B410,SOL·LICITUD!$H$5:$H$504,0)))</f>
        <v/>
      </c>
      <c r="D410" s="38" t="str">
        <f>IF($B410="","",COUNTIF(SOL·LICITUD!$H$5:$H$504,$B410))</f>
        <v/>
      </c>
      <c r="E410" s="39" t="str">
        <f>IF($B410="","",SUMIF(SOL·LICITUD!$H$5:$H$504,$B410,SOL·LICITUD!$P$5:$P$504))</f>
        <v/>
      </c>
      <c r="F410" s="40" t="str">
        <f>IF($B410="","",COUNTIFS(SOL·LICITUD!$H$5:$H$504,$B410,SOL·LICITUD!$U$5:$U$504,"B1"))</f>
        <v/>
      </c>
      <c r="G410" s="41" t="str">
        <f>IF($B410="","",SUMIFS(SOL·LICITUD!$P$5:$P$504,SOL·LICITUD!$H$5:$H$504,$B410,SOL·LICITUD!$U$5:$U$504,"B1"))</f>
        <v/>
      </c>
      <c r="H410" s="42" t="str">
        <f>IF($B410="","",COUNTIFS(SOL·LICITUD!$H$5:$H$504,$B410,SOL·LICITUD!$U$5:$U$504,"B2"))</f>
        <v/>
      </c>
      <c r="I410" s="43" t="str">
        <f>IF($B410="","",SUMIFS(SOL·LICITUD!$P$5:$P$504,SOL·LICITUD!$H$5:$H$504,$B410,SOL·LICITUD!$U$5:$U$504,"B2"))</f>
        <v/>
      </c>
      <c r="J410" s="44" t="str">
        <f>IF($B410="","",COUNTIFS(SOL·LICITUD!$H$5:$H$504,$B410,SOL·LICITUD!$U$5:$U$504,"Mitjà"))</f>
        <v/>
      </c>
      <c r="K410" s="45" t="str">
        <f>IF($B410="","",SUMIFS(SOL·LICITUD!$P$5:$P$504,SOL·LICITUD!$H$5:$H$504,$B410,SOL·LICITUD!$U$5:$U$504,"Mitjà"))</f>
        <v/>
      </c>
      <c r="L410" s="46" t="str">
        <f>IF($B410="","",COUNTIFS(SOL·LICITUD!$H$5:$H$504,$B410,SOL·LICITUD!$U$5:$U$504,"Alt"))</f>
        <v/>
      </c>
      <c r="M410" s="47" t="str">
        <f>IF($B410="","",SUMIFS(SOL·LICITUD!$P$5:$P$504,SOL·LICITUD!$H$5:$H$504,$B410,SOL·LICITUD!$U$5:$U$504,"Alt"))</f>
        <v/>
      </c>
    </row>
    <row r="411" spans="2:13" x14ac:dyDescent="0.25">
      <c r="B411" s="38" t="str">
        <f>IF(OR(SOL·LICITUD!$H$397="",COUNTIF(SOL·LICITUD!$H$5:$H$504,SOL·LICITUD!$H$397)&lt;&gt;COUNTIF(SOL·LICITUD!$H$5:'SOL·LICITUD'!$H$397,SOL·LICITUD!$H$397)),"",SOL·LICITUD!$H$397)</f>
        <v/>
      </c>
      <c r="C411" s="38" t="str">
        <f>IF($B411="","",INDEX(SOL·LICITUD!$G$5:$G$504,MATCH($B411,SOL·LICITUD!$H$5:$H$504,0)))</f>
        <v/>
      </c>
      <c r="D411" s="38" t="str">
        <f>IF($B411="","",COUNTIF(SOL·LICITUD!$H$5:$H$504,$B411))</f>
        <v/>
      </c>
      <c r="E411" s="39" t="str">
        <f>IF($B411="","",SUMIF(SOL·LICITUD!$H$5:$H$504,$B411,SOL·LICITUD!$P$5:$P$504))</f>
        <v/>
      </c>
      <c r="F411" s="40" t="str">
        <f>IF($B411="","",COUNTIFS(SOL·LICITUD!$H$5:$H$504,$B411,SOL·LICITUD!$U$5:$U$504,"B1"))</f>
        <v/>
      </c>
      <c r="G411" s="41" t="str">
        <f>IF($B411="","",SUMIFS(SOL·LICITUD!$P$5:$P$504,SOL·LICITUD!$H$5:$H$504,$B411,SOL·LICITUD!$U$5:$U$504,"B1"))</f>
        <v/>
      </c>
      <c r="H411" s="42" t="str">
        <f>IF($B411="","",COUNTIFS(SOL·LICITUD!$H$5:$H$504,$B411,SOL·LICITUD!$U$5:$U$504,"B2"))</f>
        <v/>
      </c>
      <c r="I411" s="43" t="str">
        <f>IF($B411="","",SUMIFS(SOL·LICITUD!$P$5:$P$504,SOL·LICITUD!$H$5:$H$504,$B411,SOL·LICITUD!$U$5:$U$504,"B2"))</f>
        <v/>
      </c>
      <c r="J411" s="44" t="str">
        <f>IF($B411="","",COUNTIFS(SOL·LICITUD!$H$5:$H$504,$B411,SOL·LICITUD!$U$5:$U$504,"Mitjà"))</f>
        <v/>
      </c>
      <c r="K411" s="45" t="str">
        <f>IF($B411="","",SUMIFS(SOL·LICITUD!$P$5:$P$504,SOL·LICITUD!$H$5:$H$504,$B411,SOL·LICITUD!$U$5:$U$504,"Mitjà"))</f>
        <v/>
      </c>
      <c r="L411" s="46" t="str">
        <f>IF($B411="","",COUNTIFS(SOL·LICITUD!$H$5:$H$504,$B411,SOL·LICITUD!$U$5:$U$504,"Alt"))</f>
        <v/>
      </c>
      <c r="M411" s="47" t="str">
        <f>IF($B411="","",SUMIFS(SOL·LICITUD!$P$5:$P$504,SOL·LICITUD!$H$5:$H$504,$B411,SOL·LICITUD!$U$5:$U$504,"Alt"))</f>
        <v/>
      </c>
    </row>
    <row r="412" spans="2:13" x14ac:dyDescent="0.25">
      <c r="B412" s="38" t="str">
        <f>IF(OR(SOL·LICITUD!$H$398="",COUNTIF(SOL·LICITUD!$H$5:$H$504,SOL·LICITUD!$H$398)&lt;&gt;COUNTIF(SOL·LICITUD!$H$5:'SOL·LICITUD'!$H$398,SOL·LICITUD!$H$398)),"",SOL·LICITUD!$H$398)</f>
        <v/>
      </c>
      <c r="C412" s="38" t="str">
        <f>IF($B412="","",INDEX(SOL·LICITUD!$G$5:$G$504,MATCH($B412,SOL·LICITUD!$H$5:$H$504,0)))</f>
        <v/>
      </c>
      <c r="D412" s="38" t="str">
        <f>IF($B412="","",COUNTIF(SOL·LICITUD!$H$5:$H$504,$B412))</f>
        <v/>
      </c>
      <c r="E412" s="39" t="str">
        <f>IF($B412="","",SUMIF(SOL·LICITUD!$H$5:$H$504,$B412,SOL·LICITUD!$P$5:$P$504))</f>
        <v/>
      </c>
      <c r="F412" s="40" t="str">
        <f>IF($B412="","",COUNTIFS(SOL·LICITUD!$H$5:$H$504,$B412,SOL·LICITUD!$U$5:$U$504,"B1"))</f>
        <v/>
      </c>
      <c r="G412" s="41" t="str">
        <f>IF($B412="","",SUMIFS(SOL·LICITUD!$P$5:$P$504,SOL·LICITUD!$H$5:$H$504,$B412,SOL·LICITUD!$U$5:$U$504,"B1"))</f>
        <v/>
      </c>
      <c r="H412" s="42" t="str">
        <f>IF($B412="","",COUNTIFS(SOL·LICITUD!$H$5:$H$504,$B412,SOL·LICITUD!$U$5:$U$504,"B2"))</f>
        <v/>
      </c>
      <c r="I412" s="43" t="str">
        <f>IF($B412="","",SUMIFS(SOL·LICITUD!$P$5:$P$504,SOL·LICITUD!$H$5:$H$504,$B412,SOL·LICITUD!$U$5:$U$504,"B2"))</f>
        <v/>
      </c>
      <c r="J412" s="44" t="str">
        <f>IF($B412="","",COUNTIFS(SOL·LICITUD!$H$5:$H$504,$B412,SOL·LICITUD!$U$5:$U$504,"Mitjà"))</f>
        <v/>
      </c>
      <c r="K412" s="45" t="str">
        <f>IF($B412="","",SUMIFS(SOL·LICITUD!$P$5:$P$504,SOL·LICITUD!$H$5:$H$504,$B412,SOL·LICITUD!$U$5:$U$504,"Mitjà"))</f>
        <v/>
      </c>
      <c r="L412" s="46" t="str">
        <f>IF($B412="","",COUNTIFS(SOL·LICITUD!$H$5:$H$504,$B412,SOL·LICITUD!$U$5:$U$504,"Alt"))</f>
        <v/>
      </c>
      <c r="M412" s="47" t="str">
        <f>IF($B412="","",SUMIFS(SOL·LICITUD!$P$5:$P$504,SOL·LICITUD!$H$5:$H$504,$B412,SOL·LICITUD!$U$5:$U$504,"Alt"))</f>
        <v/>
      </c>
    </row>
    <row r="413" spans="2:13" x14ac:dyDescent="0.25">
      <c r="B413" s="38" t="str">
        <f>IF(OR(SOL·LICITUD!$H$399="",COUNTIF(SOL·LICITUD!$H$5:$H$504,SOL·LICITUD!$H$399)&lt;&gt;COUNTIF(SOL·LICITUD!$H$5:'SOL·LICITUD'!$H$399,SOL·LICITUD!$H$399)),"",SOL·LICITUD!$H$399)</f>
        <v/>
      </c>
      <c r="C413" s="38" t="str">
        <f>IF($B413="","",INDEX(SOL·LICITUD!$G$5:$G$504,MATCH($B413,SOL·LICITUD!$H$5:$H$504,0)))</f>
        <v/>
      </c>
      <c r="D413" s="38" t="str">
        <f>IF($B413="","",COUNTIF(SOL·LICITUD!$H$5:$H$504,$B413))</f>
        <v/>
      </c>
      <c r="E413" s="39" t="str">
        <f>IF($B413="","",SUMIF(SOL·LICITUD!$H$5:$H$504,$B413,SOL·LICITUD!$P$5:$P$504))</f>
        <v/>
      </c>
      <c r="F413" s="40" t="str">
        <f>IF($B413="","",COUNTIFS(SOL·LICITUD!$H$5:$H$504,$B413,SOL·LICITUD!$U$5:$U$504,"B1"))</f>
        <v/>
      </c>
      <c r="G413" s="41" t="str">
        <f>IF($B413="","",SUMIFS(SOL·LICITUD!$P$5:$P$504,SOL·LICITUD!$H$5:$H$504,$B413,SOL·LICITUD!$U$5:$U$504,"B1"))</f>
        <v/>
      </c>
      <c r="H413" s="42" t="str">
        <f>IF($B413="","",COUNTIFS(SOL·LICITUD!$H$5:$H$504,$B413,SOL·LICITUD!$U$5:$U$504,"B2"))</f>
        <v/>
      </c>
      <c r="I413" s="43" t="str">
        <f>IF($B413="","",SUMIFS(SOL·LICITUD!$P$5:$P$504,SOL·LICITUD!$H$5:$H$504,$B413,SOL·LICITUD!$U$5:$U$504,"B2"))</f>
        <v/>
      </c>
      <c r="J413" s="44" t="str">
        <f>IF($B413="","",COUNTIFS(SOL·LICITUD!$H$5:$H$504,$B413,SOL·LICITUD!$U$5:$U$504,"Mitjà"))</f>
        <v/>
      </c>
      <c r="K413" s="45" t="str">
        <f>IF($B413="","",SUMIFS(SOL·LICITUD!$P$5:$P$504,SOL·LICITUD!$H$5:$H$504,$B413,SOL·LICITUD!$U$5:$U$504,"Mitjà"))</f>
        <v/>
      </c>
      <c r="L413" s="46" t="str">
        <f>IF($B413="","",COUNTIFS(SOL·LICITUD!$H$5:$H$504,$B413,SOL·LICITUD!$U$5:$U$504,"Alt"))</f>
        <v/>
      </c>
      <c r="M413" s="47" t="str">
        <f>IF($B413="","",SUMIFS(SOL·LICITUD!$P$5:$P$504,SOL·LICITUD!$H$5:$H$504,$B413,SOL·LICITUD!$U$5:$U$504,"Alt"))</f>
        <v/>
      </c>
    </row>
    <row r="414" spans="2:13" x14ac:dyDescent="0.25">
      <c r="B414" s="38" t="str">
        <f>IF(OR(SOL·LICITUD!$H$400="",COUNTIF(SOL·LICITUD!$H$5:$H$504,SOL·LICITUD!$H$400)&lt;&gt;COUNTIF(SOL·LICITUD!$H$5:'SOL·LICITUD'!$H$400,SOL·LICITUD!$H$400)),"",SOL·LICITUD!$H$400)</f>
        <v/>
      </c>
      <c r="C414" s="38" t="str">
        <f>IF($B414="","",INDEX(SOL·LICITUD!$G$5:$G$504,MATCH($B414,SOL·LICITUD!$H$5:$H$504,0)))</f>
        <v/>
      </c>
      <c r="D414" s="38" t="str">
        <f>IF($B414="","",COUNTIF(SOL·LICITUD!$H$5:$H$504,$B414))</f>
        <v/>
      </c>
      <c r="E414" s="39" t="str">
        <f>IF($B414="","",SUMIF(SOL·LICITUD!$H$5:$H$504,$B414,SOL·LICITUD!$P$5:$P$504))</f>
        <v/>
      </c>
      <c r="F414" s="40" t="str">
        <f>IF($B414="","",COUNTIFS(SOL·LICITUD!$H$5:$H$504,$B414,SOL·LICITUD!$U$5:$U$504,"B1"))</f>
        <v/>
      </c>
      <c r="G414" s="41" t="str">
        <f>IF($B414="","",SUMIFS(SOL·LICITUD!$P$5:$P$504,SOL·LICITUD!$H$5:$H$504,$B414,SOL·LICITUD!$U$5:$U$504,"B1"))</f>
        <v/>
      </c>
      <c r="H414" s="42" t="str">
        <f>IF($B414="","",COUNTIFS(SOL·LICITUD!$H$5:$H$504,$B414,SOL·LICITUD!$U$5:$U$504,"B2"))</f>
        <v/>
      </c>
      <c r="I414" s="43" t="str">
        <f>IF($B414="","",SUMIFS(SOL·LICITUD!$P$5:$P$504,SOL·LICITUD!$H$5:$H$504,$B414,SOL·LICITUD!$U$5:$U$504,"B2"))</f>
        <v/>
      </c>
      <c r="J414" s="44" t="str">
        <f>IF($B414="","",COUNTIFS(SOL·LICITUD!$H$5:$H$504,$B414,SOL·LICITUD!$U$5:$U$504,"Mitjà"))</f>
        <v/>
      </c>
      <c r="K414" s="45" t="str">
        <f>IF($B414="","",SUMIFS(SOL·LICITUD!$P$5:$P$504,SOL·LICITUD!$H$5:$H$504,$B414,SOL·LICITUD!$U$5:$U$504,"Mitjà"))</f>
        <v/>
      </c>
      <c r="L414" s="46" t="str">
        <f>IF($B414="","",COUNTIFS(SOL·LICITUD!$H$5:$H$504,$B414,SOL·LICITUD!$U$5:$U$504,"Alt"))</f>
        <v/>
      </c>
      <c r="M414" s="47" t="str">
        <f>IF($B414="","",SUMIFS(SOL·LICITUD!$P$5:$P$504,SOL·LICITUD!$H$5:$H$504,$B414,SOL·LICITUD!$U$5:$U$504,"Alt"))</f>
        <v/>
      </c>
    </row>
    <row r="415" spans="2:13" x14ac:dyDescent="0.25">
      <c r="B415" s="38" t="str">
        <f>IF(OR(SOL·LICITUD!$H$401="",COUNTIF(SOL·LICITUD!$H$5:$H$504,SOL·LICITUD!$H$401)&lt;&gt;COUNTIF(SOL·LICITUD!$H$5:'SOL·LICITUD'!$H$401,SOL·LICITUD!$H$401)),"",SOL·LICITUD!$H$401)</f>
        <v/>
      </c>
      <c r="C415" s="38" t="str">
        <f>IF($B415="","",INDEX(SOL·LICITUD!$G$5:$G$504,MATCH($B415,SOL·LICITUD!$H$5:$H$504,0)))</f>
        <v/>
      </c>
      <c r="D415" s="38" t="str">
        <f>IF($B415="","",COUNTIF(SOL·LICITUD!$H$5:$H$504,$B415))</f>
        <v/>
      </c>
      <c r="E415" s="39" t="str">
        <f>IF($B415="","",SUMIF(SOL·LICITUD!$H$5:$H$504,$B415,SOL·LICITUD!$P$5:$P$504))</f>
        <v/>
      </c>
      <c r="F415" s="40" t="str">
        <f>IF($B415="","",COUNTIFS(SOL·LICITUD!$H$5:$H$504,$B415,SOL·LICITUD!$U$5:$U$504,"B1"))</f>
        <v/>
      </c>
      <c r="G415" s="41" t="str">
        <f>IF($B415="","",SUMIFS(SOL·LICITUD!$P$5:$P$504,SOL·LICITUD!$H$5:$H$504,$B415,SOL·LICITUD!$U$5:$U$504,"B1"))</f>
        <v/>
      </c>
      <c r="H415" s="42" t="str">
        <f>IF($B415="","",COUNTIFS(SOL·LICITUD!$H$5:$H$504,$B415,SOL·LICITUD!$U$5:$U$504,"B2"))</f>
        <v/>
      </c>
      <c r="I415" s="43" t="str">
        <f>IF($B415="","",SUMIFS(SOL·LICITUD!$P$5:$P$504,SOL·LICITUD!$H$5:$H$504,$B415,SOL·LICITUD!$U$5:$U$504,"B2"))</f>
        <v/>
      </c>
      <c r="J415" s="44" t="str">
        <f>IF($B415="","",COUNTIFS(SOL·LICITUD!$H$5:$H$504,$B415,SOL·LICITUD!$U$5:$U$504,"Mitjà"))</f>
        <v/>
      </c>
      <c r="K415" s="45" t="str">
        <f>IF($B415="","",SUMIFS(SOL·LICITUD!$P$5:$P$504,SOL·LICITUD!$H$5:$H$504,$B415,SOL·LICITUD!$U$5:$U$504,"Mitjà"))</f>
        <v/>
      </c>
      <c r="L415" s="46" t="str">
        <f>IF($B415="","",COUNTIFS(SOL·LICITUD!$H$5:$H$504,$B415,SOL·LICITUD!$U$5:$U$504,"Alt"))</f>
        <v/>
      </c>
      <c r="M415" s="47" t="str">
        <f>IF($B415="","",SUMIFS(SOL·LICITUD!$P$5:$P$504,SOL·LICITUD!$H$5:$H$504,$B415,SOL·LICITUD!$U$5:$U$504,"Alt"))</f>
        <v/>
      </c>
    </row>
    <row r="416" spans="2:13" x14ac:dyDescent="0.25">
      <c r="B416" s="38" t="str">
        <f>IF(OR(SOL·LICITUD!$H$402="",COUNTIF(SOL·LICITUD!$H$5:$H$504,SOL·LICITUD!$H$402)&lt;&gt;COUNTIF(SOL·LICITUD!$H$5:'SOL·LICITUD'!$H$402,SOL·LICITUD!$H$402)),"",SOL·LICITUD!$H$402)</f>
        <v/>
      </c>
      <c r="C416" s="38" t="str">
        <f>IF($B416="","",INDEX(SOL·LICITUD!$G$5:$G$504,MATCH($B416,SOL·LICITUD!$H$5:$H$504,0)))</f>
        <v/>
      </c>
      <c r="D416" s="38" t="str">
        <f>IF($B416="","",COUNTIF(SOL·LICITUD!$H$5:$H$504,$B416))</f>
        <v/>
      </c>
      <c r="E416" s="39" t="str">
        <f>IF($B416="","",SUMIF(SOL·LICITUD!$H$5:$H$504,$B416,SOL·LICITUD!$P$5:$P$504))</f>
        <v/>
      </c>
      <c r="F416" s="40" t="str">
        <f>IF($B416="","",COUNTIFS(SOL·LICITUD!$H$5:$H$504,$B416,SOL·LICITUD!$U$5:$U$504,"B1"))</f>
        <v/>
      </c>
      <c r="G416" s="41" t="str">
        <f>IF($B416="","",SUMIFS(SOL·LICITUD!$P$5:$P$504,SOL·LICITUD!$H$5:$H$504,$B416,SOL·LICITUD!$U$5:$U$504,"B1"))</f>
        <v/>
      </c>
      <c r="H416" s="42" t="str">
        <f>IF($B416="","",COUNTIFS(SOL·LICITUD!$H$5:$H$504,$B416,SOL·LICITUD!$U$5:$U$504,"B2"))</f>
        <v/>
      </c>
      <c r="I416" s="43" t="str">
        <f>IF($B416="","",SUMIFS(SOL·LICITUD!$P$5:$P$504,SOL·LICITUD!$H$5:$H$504,$B416,SOL·LICITUD!$U$5:$U$504,"B2"))</f>
        <v/>
      </c>
      <c r="J416" s="44" t="str">
        <f>IF($B416="","",COUNTIFS(SOL·LICITUD!$H$5:$H$504,$B416,SOL·LICITUD!$U$5:$U$504,"Mitjà"))</f>
        <v/>
      </c>
      <c r="K416" s="45" t="str">
        <f>IF($B416="","",SUMIFS(SOL·LICITUD!$P$5:$P$504,SOL·LICITUD!$H$5:$H$504,$B416,SOL·LICITUD!$U$5:$U$504,"Mitjà"))</f>
        <v/>
      </c>
      <c r="L416" s="46" t="str">
        <f>IF($B416="","",COUNTIFS(SOL·LICITUD!$H$5:$H$504,$B416,SOL·LICITUD!$U$5:$U$504,"Alt"))</f>
        <v/>
      </c>
      <c r="M416" s="47" t="str">
        <f>IF($B416="","",SUMIFS(SOL·LICITUD!$P$5:$P$504,SOL·LICITUD!$H$5:$H$504,$B416,SOL·LICITUD!$U$5:$U$504,"Alt"))</f>
        <v/>
      </c>
    </row>
    <row r="417" spans="2:13" x14ac:dyDescent="0.25">
      <c r="B417" s="38" t="str">
        <f>IF(OR(SOL·LICITUD!$H$403="",COUNTIF(SOL·LICITUD!$H$5:$H$504,SOL·LICITUD!$H$403)&lt;&gt;COUNTIF(SOL·LICITUD!$H$5:'SOL·LICITUD'!$H$403,SOL·LICITUD!$H$403)),"",SOL·LICITUD!$H$403)</f>
        <v/>
      </c>
      <c r="C417" s="38" t="str">
        <f>IF($B417="","",INDEX(SOL·LICITUD!$G$5:$G$504,MATCH($B417,SOL·LICITUD!$H$5:$H$504,0)))</f>
        <v/>
      </c>
      <c r="D417" s="38" t="str">
        <f>IF($B417="","",COUNTIF(SOL·LICITUD!$H$5:$H$504,$B417))</f>
        <v/>
      </c>
      <c r="E417" s="39" t="str">
        <f>IF($B417="","",SUMIF(SOL·LICITUD!$H$5:$H$504,$B417,SOL·LICITUD!$P$5:$P$504))</f>
        <v/>
      </c>
      <c r="F417" s="40" t="str">
        <f>IF($B417="","",COUNTIFS(SOL·LICITUD!$H$5:$H$504,$B417,SOL·LICITUD!$U$5:$U$504,"B1"))</f>
        <v/>
      </c>
      <c r="G417" s="41" t="str">
        <f>IF($B417="","",SUMIFS(SOL·LICITUD!$P$5:$P$504,SOL·LICITUD!$H$5:$H$504,$B417,SOL·LICITUD!$U$5:$U$504,"B1"))</f>
        <v/>
      </c>
      <c r="H417" s="42" t="str">
        <f>IF($B417="","",COUNTIFS(SOL·LICITUD!$H$5:$H$504,$B417,SOL·LICITUD!$U$5:$U$504,"B2"))</f>
        <v/>
      </c>
      <c r="I417" s="43" t="str">
        <f>IF($B417="","",SUMIFS(SOL·LICITUD!$P$5:$P$504,SOL·LICITUD!$H$5:$H$504,$B417,SOL·LICITUD!$U$5:$U$504,"B2"))</f>
        <v/>
      </c>
      <c r="J417" s="44" t="str">
        <f>IF($B417="","",COUNTIFS(SOL·LICITUD!$H$5:$H$504,$B417,SOL·LICITUD!$U$5:$U$504,"Mitjà"))</f>
        <v/>
      </c>
      <c r="K417" s="45" t="str">
        <f>IF($B417="","",SUMIFS(SOL·LICITUD!$P$5:$P$504,SOL·LICITUD!$H$5:$H$504,$B417,SOL·LICITUD!$U$5:$U$504,"Mitjà"))</f>
        <v/>
      </c>
      <c r="L417" s="46" t="str">
        <f>IF($B417="","",COUNTIFS(SOL·LICITUD!$H$5:$H$504,$B417,SOL·LICITUD!$U$5:$U$504,"Alt"))</f>
        <v/>
      </c>
      <c r="M417" s="47" t="str">
        <f>IF($B417="","",SUMIFS(SOL·LICITUD!$P$5:$P$504,SOL·LICITUD!$H$5:$H$504,$B417,SOL·LICITUD!$U$5:$U$504,"Alt"))</f>
        <v/>
      </c>
    </row>
    <row r="418" spans="2:13" x14ac:dyDescent="0.25">
      <c r="B418" s="38" t="str">
        <f>IF(OR(SOL·LICITUD!$H$404="",COUNTIF(SOL·LICITUD!$H$5:$H$504,SOL·LICITUD!$H$404)&lt;&gt;COUNTIF(SOL·LICITUD!$H$5:'SOL·LICITUD'!$H$404,SOL·LICITUD!$H$404)),"",SOL·LICITUD!$H$404)</f>
        <v/>
      </c>
      <c r="C418" s="38" t="str">
        <f>IF($B418="","",INDEX(SOL·LICITUD!$G$5:$G$504,MATCH($B418,SOL·LICITUD!$H$5:$H$504,0)))</f>
        <v/>
      </c>
      <c r="D418" s="38" t="str">
        <f>IF($B418="","",COUNTIF(SOL·LICITUD!$H$5:$H$504,$B418))</f>
        <v/>
      </c>
      <c r="E418" s="39" t="str">
        <f>IF($B418="","",SUMIF(SOL·LICITUD!$H$5:$H$504,$B418,SOL·LICITUD!$P$5:$P$504))</f>
        <v/>
      </c>
      <c r="F418" s="40" t="str">
        <f>IF($B418="","",COUNTIFS(SOL·LICITUD!$H$5:$H$504,$B418,SOL·LICITUD!$U$5:$U$504,"B1"))</f>
        <v/>
      </c>
      <c r="G418" s="41" t="str">
        <f>IF($B418="","",SUMIFS(SOL·LICITUD!$P$5:$P$504,SOL·LICITUD!$H$5:$H$504,$B418,SOL·LICITUD!$U$5:$U$504,"B1"))</f>
        <v/>
      </c>
      <c r="H418" s="42" t="str">
        <f>IF($B418="","",COUNTIFS(SOL·LICITUD!$H$5:$H$504,$B418,SOL·LICITUD!$U$5:$U$504,"B2"))</f>
        <v/>
      </c>
      <c r="I418" s="43" t="str">
        <f>IF($B418="","",SUMIFS(SOL·LICITUD!$P$5:$P$504,SOL·LICITUD!$H$5:$H$504,$B418,SOL·LICITUD!$U$5:$U$504,"B2"))</f>
        <v/>
      </c>
      <c r="J418" s="44" t="str">
        <f>IF($B418="","",COUNTIFS(SOL·LICITUD!$H$5:$H$504,$B418,SOL·LICITUD!$U$5:$U$504,"Mitjà"))</f>
        <v/>
      </c>
      <c r="K418" s="45" t="str">
        <f>IF($B418="","",SUMIFS(SOL·LICITUD!$P$5:$P$504,SOL·LICITUD!$H$5:$H$504,$B418,SOL·LICITUD!$U$5:$U$504,"Mitjà"))</f>
        <v/>
      </c>
      <c r="L418" s="46" t="str">
        <f>IF($B418="","",COUNTIFS(SOL·LICITUD!$H$5:$H$504,$B418,SOL·LICITUD!$U$5:$U$504,"Alt"))</f>
        <v/>
      </c>
      <c r="M418" s="47" t="str">
        <f>IF($B418="","",SUMIFS(SOL·LICITUD!$P$5:$P$504,SOL·LICITUD!$H$5:$H$504,$B418,SOL·LICITUD!$U$5:$U$504,"Alt"))</f>
        <v/>
      </c>
    </row>
    <row r="419" spans="2:13" x14ac:dyDescent="0.25">
      <c r="B419" s="38" t="str">
        <f>IF(OR(SOL·LICITUD!$H$405="",COUNTIF(SOL·LICITUD!$H$5:$H$504,SOL·LICITUD!$H$405)&lt;&gt;COUNTIF(SOL·LICITUD!$H$5:'SOL·LICITUD'!$H$405,SOL·LICITUD!$H$405)),"",SOL·LICITUD!$H$405)</f>
        <v/>
      </c>
      <c r="C419" s="38" t="str">
        <f>IF($B419="","",INDEX(SOL·LICITUD!$G$5:$G$504,MATCH($B419,SOL·LICITUD!$H$5:$H$504,0)))</f>
        <v/>
      </c>
      <c r="D419" s="38" t="str">
        <f>IF($B419="","",COUNTIF(SOL·LICITUD!$H$5:$H$504,$B419))</f>
        <v/>
      </c>
      <c r="E419" s="39" t="str">
        <f>IF($B419="","",SUMIF(SOL·LICITUD!$H$5:$H$504,$B419,SOL·LICITUD!$P$5:$P$504))</f>
        <v/>
      </c>
      <c r="F419" s="40" t="str">
        <f>IF($B419="","",COUNTIFS(SOL·LICITUD!$H$5:$H$504,$B419,SOL·LICITUD!$U$5:$U$504,"B1"))</f>
        <v/>
      </c>
      <c r="G419" s="41" t="str">
        <f>IF($B419="","",SUMIFS(SOL·LICITUD!$P$5:$P$504,SOL·LICITUD!$H$5:$H$504,$B419,SOL·LICITUD!$U$5:$U$504,"B1"))</f>
        <v/>
      </c>
      <c r="H419" s="42" t="str">
        <f>IF($B419="","",COUNTIFS(SOL·LICITUD!$H$5:$H$504,$B419,SOL·LICITUD!$U$5:$U$504,"B2"))</f>
        <v/>
      </c>
      <c r="I419" s="43" t="str">
        <f>IF($B419="","",SUMIFS(SOL·LICITUD!$P$5:$P$504,SOL·LICITUD!$H$5:$H$504,$B419,SOL·LICITUD!$U$5:$U$504,"B2"))</f>
        <v/>
      </c>
      <c r="J419" s="44" t="str">
        <f>IF($B419="","",COUNTIFS(SOL·LICITUD!$H$5:$H$504,$B419,SOL·LICITUD!$U$5:$U$504,"Mitjà"))</f>
        <v/>
      </c>
      <c r="K419" s="45" t="str">
        <f>IF($B419="","",SUMIFS(SOL·LICITUD!$P$5:$P$504,SOL·LICITUD!$H$5:$H$504,$B419,SOL·LICITUD!$U$5:$U$504,"Mitjà"))</f>
        <v/>
      </c>
      <c r="L419" s="46" t="str">
        <f>IF($B419="","",COUNTIFS(SOL·LICITUD!$H$5:$H$504,$B419,SOL·LICITUD!$U$5:$U$504,"Alt"))</f>
        <v/>
      </c>
      <c r="M419" s="47" t="str">
        <f>IF($B419="","",SUMIFS(SOL·LICITUD!$P$5:$P$504,SOL·LICITUD!$H$5:$H$504,$B419,SOL·LICITUD!$U$5:$U$504,"Alt"))</f>
        <v/>
      </c>
    </row>
    <row r="420" spans="2:13" x14ac:dyDescent="0.25">
      <c r="B420" s="38" t="str">
        <f>IF(OR(SOL·LICITUD!$H$406="",COUNTIF(SOL·LICITUD!$H$5:$H$504,SOL·LICITUD!$H$406)&lt;&gt;COUNTIF(SOL·LICITUD!$H$5:'SOL·LICITUD'!$H$406,SOL·LICITUD!$H$406)),"",SOL·LICITUD!$H$406)</f>
        <v/>
      </c>
      <c r="C420" s="38" t="str">
        <f>IF($B420="","",INDEX(SOL·LICITUD!$G$5:$G$504,MATCH($B420,SOL·LICITUD!$H$5:$H$504,0)))</f>
        <v/>
      </c>
      <c r="D420" s="38" t="str">
        <f>IF($B420="","",COUNTIF(SOL·LICITUD!$H$5:$H$504,$B420))</f>
        <v/>
      </c>
      <c r="E420" s="39" t="str">
        <f>IF($B420="","",SUMIF(SOL·LICITUD!$H$5:$H$504,$B420,SOL·LICITUD!$P$5:$P$504))</f>
        <v/>
      </c>
      <c r="F420" s="40" t="str">
        <f>IF($B420="","",COUNTIFS(SOL·LICITUD!$H$5:$H$504,$B420,SOL·LICITUD!$U$5:$U$504,"B1"))</f>
        <v/>
      </c>
      <c r="G420" s="41" t="str">
        <f>IF($B420="","",SUMIFS(SOL·LICITUD!$P$5:$P$504,SOL·LICITUD!$H$5:$H$504,$B420,SOL·LICITUD!$U$5:$U$504,"B1"))</f>
        <v/>
      </c>
      <c r="H420" s="42" t="str">
        <f>IF($B420="","",COUNTIFS(SOL·LICITUD!$H$5:$H$504,$B420,SOL·LICITUD!$U$5:$U$504,"B2"))</f>
        <v/>
      </c>
      <c r="I420" s="43" t="str">
        <f>IF($B420="","",SUMIFS(SOL·LICITUD!$P$5:$P$504,SOL·LICITUD!$H$5:$H$504,$B420,SOL·LICITUD!$U$5:$U$504,"B2"))</f>
        <v/>
      </c>
      <c r="J420" s="44" t="str">
        <f>IF($B420="","",COUNTIFS(SOL·LICITUD!$H$5:$H$504,$B420,SOL·LICITUD!$U$5:$U$504,"Mitjà"))</f>
        <v/>
      </c>
      <c r="K420" s="45" t="str">
        <f>IF($B420="","",SUMIFS(SOL·LICITUD!$P$5:$P$504,SOL·LICITUD!$H$5:$H$504,$B420,SOL·LICITUD!$U$5:$U$504,"Mitjà"))</f>
        <v/>
      </c>
      <c r="L420" s="46" t="str">
        <f>IF($B420="","",COUNTIFS(SOL·LICITUD!$H$5:$H$504,$B420,SOL·LICITUD!$U$5:$U$504,"Alt"))</f>
        <v/>
      </c>
      <c r="M420" s="47" t="str">
        <f>IF($B420="","",SUMIFS(SOL·LICITUD!$P$5:$P$504,SOL·LICITUD!$H$5:$H$504,$B420,SOL·LICITUD!$U$5:$U$504,"Alt"))</f>
        <v/>
      </c>
    </row>
    <row r="421" spans="2:13" x14ac:dyDescent="0.25">
      <c r="B421" s="38" t="str">
        <f>IF(OR(SOL·LICITUD!$H$407="",COUNTIF(SOL·LICITUD!$H$5:$H$504,SOL·LICITUD!$H$407)&lt;&gt;COUNTIF(SOL·LICITUD!$H$5:'SOL·LICITUD'!$H$407,SOL·LICITUD!$H$407)),"",SOL·LICITUD!$H$407)</f>
        <v/>
      </c>
      <c r="C421" s="38" t="str">
        <f>IF($B421="","",INDEX(SOL·LICITUD!$G$5:$G$504,MATCH($B421,SOL·LICITUD!$H$5:$H$504,0)))</f>
        <v/>
      </c>
      <c r="D421" s="38" t="str">
        <f>IF($B421="","",COUNTIF(SOL·LICITUD!$H$5:$H$504,$B421))</f>
        <v/>
      </c>
      <c r="E421" s="39" t="str">
        <f>IF($B421="","",SUMIF(SOL·LICITUD!$H$5:$H$504,$B421,SOL·LICITUD!$P$5:$P$504))</f>
        <v/>
      </c>
      <c r="F421" s="40" t="str">
        <f>IF($B421="","",COUNTIFS(SOL·LICITUD!$H$5:$H$504,$B421,SOL·LICITUD!$U$5:$U$504,"B1"))</f>
        <v/>
      </c>
      <c r="G421" s="41" t="str">
        <f>IF($B421="","",SUMIFS(SOL·LICITUD!$P$5:$P$504,SOL·LICITUD!$H$5:$H$504,$B421,SOL·LICITUD!$U$5:$U$504,"B1"))</f>
        <v/>
      </c>
      <c r="H421" s="42" t="str">
        <f>IF($B421="","",COUNTIFS(SOL·LICITUD!$H$5:$H$504,$B421,SOL·LICITUD!$U$5:$U$504,"B2"))</f>
        <v/>
      </c>
      <c r="I421" s="43" t="str">
        <f>IF($B421="","",SUMIFS(SOL·LICITUD!$P$5:$P$504,SOL·LICITUD!$H$5:$H$504,$B421,SOL·LICITUD!$U$5:$U$504,"B2"))</f>
        <v/>
      </c>
      <c r="J421" s="44" t="str">
        <f>IF($B421="","",COUNTIFS(SOL·LICITUD!$H$5:$H$504,$B421,SOL·LICITUD!$U$5:$U$504,"Mitjà"))</f>
        <v/>
      </c>
      <c r="K421" s="45" t="str">
        <f>IF($B421="","",SUMIFS(SOL·LICITUD!$P$5:$P$504,SOL·LICITUD!$H$5:$H$504,$B421,SOL·LICITUD!$U$5:$U$504,"Mitjà"))</f>
        <v/>
      </c>
      <c r="L421" s="46" t="str">
        <f>IF($B421="","",COUNTIFS(SOL·LICITUD!$H$5:$H$504,$B421,SOL·LICITUD!$U$5:$U$504,"Alt"))</f>
        <v/>
      </c>
      <c r="M421" s="47" t="str">
        <f>IF($B421="","",SUMIFS(SOL·LICITUD!$P$5:$P$504,SOL·LICITUD!$H$5:$H$504,$B421,SOL·LICITUD!$U$5:$U$504,"Alt"))</f>
        <v/>
      </c>
    </row>
    <row r="422" spans="2:13" x14ac:dyDescent="0.25">
      <c r="B422" s="38" t="str">
        <f>IF(OR(SOL·LICITUD!$H$408="",COUNTIF(SOL·LICITUD!$H$5:$H$504,SOL·LICITUD!$H$408)&lt;&gt;COUNTIF(SOL·LICITUD!$H$5:'SOL·LICITUD'!$H$408,SOL·LICITUD!$H$408)),"",SOL·LICITUD!$H$408)</f>
        <v/>
      </c>
      <c r="C422" s="38" t="str">
        <f>IF($B422="","",INDEX(SOL·LICITUD!$G$5:$G$504,MATCH($B422,SOL·LICITUD!$H$5:$H$504,0)))</f>
        <v/>
      </c>
      <c r="D422" s="38" t="str">
        <f>IF($B422="","",COUNTIF(SOL·LICITUD!$H$5:$H$504,$B422))</f>
        <v/>
      </c>
      <c r="E422" s="39" t="str">
        <f>IF($B422="","",SUMIF(SOL·LICITUD!$H$5:$H$504,$B422,SOL·LICITUD!$P$5:$P$504))</f>
        <v/>
      </c>
      <c r="F422" s="40" t="str">
        <f>IF($B422="","",COUNTIFS(SOL·LICITUD!$H$5:$H$504,$B422,SOL·LICITUD!$U$5:$U$504,"B1"))</f>
        <v/>
      </c>
      <c r="G422" s="41" t="str">
        <f>IF($B422="","",SUMIFS(SOL·LICITUD!$P$5:$P$504,SOL·LICITUD!$H$5:$H$504,$B422,SOL·LICITUD!$U$5:$U$504,"B1"))</f>
        <v/>
      </c>
      <c r="H422" s="42" t="str">
        <f>IF($B422="","",COUNTIFS(SOL·LICITUD!$H$5:$H$504,$B422,SOL·LICITUD!$U$5:$U$504,"B2"))</f>
        <v/>
      </c>
      <c r="I422" s="43" t="str">
        <f>IF($B422="","",SUMIFS(SOL·LICITUD!$P$5:$P$504,SOL·LICITUD!$H$5:$H$504,$B422,SOL·LICITUD!$U$5:$U$504,"B2"))</f>
        <v/>
      </c>
      <c r="J422" s="44" t="str">
        <f>IF($B422="","",COUNTIFS(SOL·LICITUD!$H$5:$H$504,$B422,SOL·LICITUD!$U$5:$U$504,"Mitjà"))</f>
        <v/>
      </c>
      <c r="K422" s="45" t="str">
        <f>IF($B422="","",SUMIFS(SOL·LICITUD!$P$5:$P$504,SOL·LICITUD!$H$5:$H$504,$B422,SOL·LICITUD!$U$5:$U$504,"Mitjà"))</f>
        <v/>
      </c>
      <c r="L422" s="46" t="str">
        <f>IF($B422="","",COUNTIFS(SOL·LICITUD!$H$5:$H$504,$B422,SOL·LICITUD!$U$5:$U$504,"Alt"))</f>
        <v/>
      </c>
      <c r="M422" s="47" t="str">
        <f>IF($B422="","",SUMIFS(SOL·LICITUD!$P$5:$P$504,SOL·LICITUD!$H$5:$H$504,$B422,SOL·LICITUD!$U$5:$U$504,"Alt"))</f>
        <v/>
      </c>
    </row>
    <row r="423" spans="2:13" x14ac:dyDescent="0.25">
      <c r="B423" s="38" t="str">
        <f>IF(OR(SOL·LICITUD!$H$409="",COUNTIF(SOL·LICITUD!$H$5:$H$504,SOL·LICITUD!$H$409)&lt;&gt;COUNTIF(SOL·LICITUD!$H$5:'SOL·LICITUD'!$H$409,SOL·LICITUD!$H$409)),"",SOL·LICITUD!$H$409)</f>
        <v/>
      </c>
      <c r="C423" s="38" t="str">
        <f>IF($B423="","",INDEX(SOL·LICITUD!$G$5:$G$504,MATCH($B423,SOL·LICITUD!$H$5:$H$504,0)))</f>
        <v/>
      </c>
      <c r="D423" s="38" t="str">
        <f>IF($B423="","",COUNTIF(SOL·LICITUD!$H$5:$H$504,$B423))</f>
        <v/>
      </c>
      <c r="E423" s="39" t="str">
        <f>IF($B423="","",SUMIF(SOL·LICITUD!$H$5:$H$504,$B423,SOL·LICITUD!$P$5:$P$504))</f>
        <v/>
      </c>
      <c r="F423" s="40" t="str">
        <f>IF($B423="","",COUNTIFS(SOL·LICITUD!$H$5:$H$504,$B423,SOL·LICITUD!$U$5:$U$504,"B1"))</f>
        <v/>
      </c>
      <c r="G423" s="41" t="str">
        <f>IF($B423="","",SUMIFS(SOL·LICITUD!$P$5:$P$504,SOL·LICITUD!$H$5:$H$504,$B423,SOL·LICITUD!$U$5:$U$504,"B1"))</f>
        <v/>
      </c>
      <c r="H423" s="42" t="str">
        <f>IF($B423="","",COUNTIFS(SOL·LICITUD!$H$5:$H$504,$B423,SOL·LICITUD!$U$5:$U$504,"B2"))</f>
        <v/>
      </c>
      <c r="I423" s="43" t="str">
        <f>IF($B423="","",SUMIFS(SOL·LICITUD!$P$5:$P$504,SOL·LICITUD!$H$5:$H$504,$B423,SOL·LICITUD!$U$5:$U$504,"B2"))</f>
        <v/>
      </c>
      <c r="J423" s="44" t="str">
        <f>IF($B423="","",COUNTIFS(SOL·LICITUD!$H$5:$H$504,$B423,SOL·LICITUD!$U$5:$U$504,"Mitjà"))</f>
        <v/>
      </c>
      <c r="K423" s="45" t="str">
        <f>IF($B423="","",SUMIFS(SOL·LICITUD!$P$5:$P$504,SOL·LICITUD!$H$5:$H$504,$B423,SOL·LICITUD!$U$5:$U$504,"Mitjà"))</f>
        <v/>
      </c>
      <c r="L423" s="46" t="str">
        <f>IF($B423="","",COUNTIFS(SOL·LICITUD!$H$5:$H$504,$B423,SOL·LICITUD!$U$5:$U$504,"Alt"))</f>
        <v/>
      </c>
      <c r="M423" s="47" t="str">
        <f>IF($B423="","",SUMIFS(SOL·LICITUD!$P$5:$P$504,SOL·LICITUD!$H$5:$H$504,$B423,SOL·LICITUD!$U$5:$U$504,"Alt"))</f>
        <v/>
      </c>
    </row>
    <row r="424" spans="2:13" x14ac:dyDescent="0.25">
      <c r="B424" s="38" t="str">
        <f>IF(OR(SOL·LICITUD!$H$410="",COUNTIF(SOL·LICITUD!$H$5:$H$504,SOL·LICITUD!$H$410)&lt;&gt;COUNTIF(SOL·LICITUD!$H$5:'SOL·LICITUD'!$H$410,SOL·LICITUD!$H$410)),"",SOL·LICITUD!$H$410)</f>
        <v/>
      </c>
      <c r="C424" s="38" t="str">
        <f>IF($B424="","",INDEX(SOL·LICITUD!$G$5:$G$504,MATCH($B424,SOL·LICITUD!$H$5:$H$504,0)))</f>
        <v/>
      </c>
      <c r="D424" s="38" t="str">
        <f>IF($B424="","",COUNTIF(SOL·LICITUD!$H$5:$H$504,$B424))</f>
        <v/>
      </c>
      <c r="E424" s="39" t="str">
        <f>IF($B424="","",SUMIF(SOL·LICITUD!$H$5:$H$504,$B424,SOL·LICITUD!$P$5:$P$504))</f>
        <v/>
      </c>
      <c r="F424" s="40" t="str">
        <f>IF($B424="","",COUNTIFS(SOL·LICITUD!$H$5:$H$504,$B424,SOL·LICITUD!$U$5:$U$504,"B1"))</f>
        <v/>
      </c>
      <c r="G424" s="41" t="str">
        <f>IF($B424="","",SUMIFS(SOL·LICITUD!$P$5:$P$504,SOL·LICITUD!$H$5:$H$504,$B424,SOL·LICITUD!$U$5:$U$504,"B1"))</f>
        <v/>
      </c>
      <c r="H424" s="42" t="str">
        <f>IF($B424="","",COUNTIFS(SOL·LICITUD!$H$5:$H$504,$B424,SOL·LICITUD!$U$5:$U$504,"B2"))</f>
        <v/>
      </c>
      <c r="I424" s="43" t="str">
        <f>IF($B424="","",SUMIFS(SOL·LICITUD!$P$5:$P$504,SOL·LICITUD!$H$5:$H$504,$B424,SOL·LICITUD!$U$5:$U$504,"B2"))</f>
        <v/>
      </c>
      <c r="J424" s="44" t="str">
        <f>IF($B424="","",COUNTIFS(SOL·LICITUD!$H$5:$H$504,$B424,SOL·LICITUD!$U$5:$U$504,"Mitjà"))</f>
        <v/>
      </c>
      <c r="K424" s="45" t="str">
        <f>IF($B424="","",SUMIFS(SOL·LICITUD!$P$5:$P$504,SOL·LICITUD!$H$5:$H$504,$B424,SOL·LICITUD!$U$5:$U$504,"Mitjà"))</f>
        <v/>
      </c>
      <c r="L424" s="46" t="str">
        <f>IF($B424="","",COUNTIFS(SOL·LICITUD!$H$5:$H$504,$B424,SOL·LICITUD!$U$5:$U$504,"Alt"))</f>
        <v/>
      </c>
      <c r="M424" s="47" t="str">
        <f>IF($B424="","",SUMIFS(SOL·LICITUD!$P$5:$P$504,SOL·LICITUD!$H$5:$H$504,$B424,SOL·LICITUD!$U$5:$U$504,"Alt"))</f>
        <v/>
      </c>
    </row>
    <row r="425" spans="2:13" x14ac:dyDescent="0.25">
      <c r="B425" s="38" t="str">
        <f>IF(OR(SOL·LICITUD!$H$411="",COUNTIF(SOL·LICITUD!$H$5:$H$504,SOL·LICITUD!$H$411)&lt;&gt;COUNTIF(SOL·LICITUD!$H$5:'SOL·LICITUD'!$H$411,SOL·LICITUD!$H$411)),"",SOL·LICITUD!$H$411)</f>
        <v/>
      </c>
      <c r="C425" s="38" t="str">
        <f>IF($B425="","",INDEX(SOL·LICITUD!$G$5:$G$504,MATCH($B425,SOL·LICITUD!$H$5:$H$504,0)))</f>
        <v/>
      </c>
      <c r="D425" s="38" t="str">
        <f>IF($B425="","",COUNTIF(SOL·LICITUD!$H$5:$H$504,$B425))</f>
        <v/>
      </c>
      <c r="E425" s="39" t="str">
        <f>IF($B425="","",SUMIF(SOL·LICITUD!$H$5:$H$504,$B425,SOL·LICITUD!$P$5:$P$504))</f>
        <v/>
      </c>
      <c r="F425" s="40" t="str">
        <f>IF($B425="","",COUNTIFS(SOL·LICITUD!$H$5:$H$504,$B425,SOL·LICITUD!$U$5:$U$504,"B1"))</f>
        <v/>
      </c>
      <c r="G425" s="41" t="str">
        <f>IF($B425="","",SUMIFS(SOL·LICITUD!$P$5:$P$504,SOL·LICITUD!$H$5:$H$504,$B425,SOL·LICITUD!$U$5:$U$504,"B1"))</f>
        <v/>
      </c>
      <c r="H425" s="42" t="str">
        <f>IF($B425="","",COUNTIFS(SOL·LICITUD!$H$5:$H$504,$B425,SOL·LICITUD!$U$5:$U$504,"B2"))</f>
        <v/>
      </c>
      <c r="I425" s="43" t="str">
        <f>IF($B425="","",SUMIFS(SOL·LICITUD!$P$5:$P$504,SOL·LICITUD!$H$5:$H$504,$B425,SOL·LICITUD!$U$5:$U$504,"B2"))</f>
        <v/>
      </c>
      <c r="J425" s="44" t="str">
        <f>IF($B425="","",COUNTIFS(SOL·LICITUD!$H$5:$H$504,$B425,SOL·LICITUD!$U$5:$U$504,"Mitjà"))</f>
        <v/>
      </c>
      <c r="K425" s="45" t="str">
        <f>IF($B425="","",SUMIFS(SOL·LICITUD!$P$5:$P$504,SOL·LICITUD!$H$5:$H$504,$B425,SOL·LICITUD!$U$5:$U$504,"Mitjà"))</f>
        <v/>
      </c>
      <c r="L425" s="46" t="str">
        <f>IF($B425="","",COUNTIFS(SOL·LICITUD!$H$5:$H$504,$B425,SOL·LICITUD!$U$5:$U$504,"Alt"))</f>
        <v/>
      </c>
      <c r="M425" s="47" t="str">
        <f>IF($B425="","",SUMIFS(SOL·LICITUD!$P$5:$P$504,SOL·LICITUD!$H$5:$H$504,$B425,SOL·LICITUD!$U$5:$U$504,"Alt"))</f>
        <v/>
      </c>
    </row>
    <row r="426" spans="2:13" x14ac:dyDescent="0.25">
      <c r="B426" s="38" t="str">
        <f>IF(OR(SOL·LICITUD!$H$412="",COUNTIF(SOL·LICITUD!$H$5:$H$504,SOL·LICITUD!$H$412)&lt;&gt;COUNTIF(SOL·LICITUD!$H$5:'SOL·LICITUD'!$H$412,SOL·LICITUD!$H$412)),"",SOL·LICITUD!$H$412)</f>
        <v/>
      </c>
      <c r="C426" s="38" t="str">
        <f>IF($B426="","",INDEX(SOL·LICITUD!$G$5:$G$504,MATCH($B426,SOL·LICITUD!$H$5:$H$504,0)))</f>
        <v/>
      </c>
      <c r="D426" s="38" t="str">
        <f>IF($B426="","",COUNTIF(SOL·LICITUD!$H$5:$H$504,$B426))</f>
        <v/>
      </c>
      <c r="E426" s="39" t="str">
        <f>IF($B426="","",SUMIF(SOL·LICITUD!$H$5:$H$504,$B426,SOL·LICITUD!$P$5:$P$504))</f>
        <v/>
      </c>
      <c r="F426" s="40" t="str">
        <f>IF($B426="","",COUNTIFS(SOL·LICITUD!$H$5:$H$504,$B426,SOL·LICITUD!$U$5:$U$504,"B1"))</f>
        <v/>
      </c>
      <c r="G426" s="41" t="str">
        <f>IF($B426="","",SUMIFS(SOL·LICITUD!$P$5:$P$504,SOL·LICITUD!$H$5:$H$504,$B426,SOL·LICITUD!$U$5:$U$504,"B1"))</f>
        <v/>
      </c>
      <c r="H426" s="42" t="str">
        <f>IF($B426="","",COUNTIFS(SOL·LICITUD!$H$5:$H$504,$B426,SOL·LICITUD!$U$5:$U$504,"B2"))</f>
        <v/>
      </c>
      <c r="I426" s="43" t="str">
        <f>IF($B426="","",SUMIFS(SOL·LICITUD!$P$5:$P$504,SOL·LICITUD!$H$5:$H$504,$B426,SOL·LICITUD!$U$5:$U$504,"B2"))</f>
        <v/>
      </c>
      <c r="J426" s="44" t="str">
        <f>IF($B426="","",COUNTIFS(SOL·LICITUD!$H$5:$H$504,$B426,SOL·LICITUD!$U$5:$U$504,"Mitjà"))</f>
        <v/>
      </c>
      <c r="K426" s="45" t="str">
        <f>IF($B426="","",SUMIFS(SOL·LICITUD!$P$5:$P$504,SOL·LICITUD!$H$5:$H$504,$B426,SOL·LICITUD!$U$5:$U$504,"Mitjà"))</f>
        <v/>
      </c>
      <c r="L426" s="46" t="str">
        <f>IF($B426="","",COUNTIFS(SOL·LICITUD!$H$5:$H$504,$B426,SOL·LICITUD!$U$5:$U$504,"Alt"))</f>
        <v/>
      </c>
      <c r="M426" s="47" t="str">
        <f>IF($B426="","",SUMIFS(SOL·LICITUD!$P$5:$P$504,SOL·LICITUD!$H$5:$H$504,$B426,SOL·LICITUD!$U$5:$U$504,"Alt"))</f>
        <v/>
      </c>
    </row>
    <row r="427" spans="2:13" x14ac:dyDescent="0.25">
      <c r="B427" s="38" t="str">
        <f>IF(OR(SOL·LICITUD!$H$413="",COUNTIF(SOL·LICITUD!$H$5:$H$504,SOL·LICITUD!$H$413)&lt;&gt;COUNTIF(SOL·LICITUD!$H$5:'SOL·LICITUD'!$H$413,SOL·LICITUD!$H$413)),"",SOL·LICITUD!$H$413)</f>
        <v/>
      </c>
      <c r="C427" s="38" t="str">
        <f>IF($B427="","",INDEX(SOL·LICITUD!$G$5:$G$504,MATCH($B427,SOL·LICITUD!$H$5:$H$504,0)))</f>
        <v/>
      </c>
      <c r="D427" s="38" t="str">
        <f>IF($B427="","",COUNTIF(SOL·LICITUD!$H$5:$H$504,$B427))</f>
        <v/>
      </c>
      <c r="E427" s="39" t="str">
        <f>IF($B427="","",SUMIF(SOL·LICITUD!$H$5:$H$504,$B427,SOL·LICITUD!$P$5:$P$504))</f>
        <v/>
      </c>
      <c r="F427" s="40" t="str">
        <f>IF($B427="","",COUNTIFS(SOL·LICITUD!$H$5:$H$504,$B427,SOL·LICITUD!$U$5:$U$504,"B1"))</f>
        <v/>
      </c>
      <c r="G427" s="41" t="str">
        <f>IF($B427="","",SUMIFS(SOL·LICITUD!$P$5:$P$504,SOL·LICITUD!$H$5:$H$504,$B427,SOL·LICITUD!$U$5:$U$504,"B1"))</f>
        <v/>
      </c>
      <c r="H427" s="42" t="str">
        <f>IF($B427="","",COUNTIFS(SOL·LICITUD!$H$5:$H$504,$B427,SOL·LICITUD!$U$5:$U$504,"B2"))</f>
        <v/>
      </c>
      <c r="I427" s="43" t="str">
        <f>IF($B427="","",SUMIFS(SOL·LICITUD!$P$5:$P$504,SOL·LICITUD!$H$5:$H$504,$B427,SOL·LICITUD!$U$5:$U$504,"B2"))</f>
        <v/>
      </c>
      <c r="J427" s="44" t="str">
        <f>IF($B427="","",COUNTIFS(SOL·LICITUD!$H$5:$H$504,$B427,SOL·LICITUD!$U$5:$U$504,"Mitjà"))</f>
        <v/>
      </c>
      <c r="K427" s="45" t="str">
        <f>IF($B427="","",SUMIFS(SOL·LICITUD!$P$5:$P$504,SOL·LICITUD!$H$5:$H$504,$B427,SOL·LICITUD!$U$5:$U$504,"Mitjà"))</f>
        <v/>
      </c>
      <c r="L427" s="46" t="str">
        <f>IF($B427="","",COUNTIFS(SOL·LICITUD!$H$5:$H$504,$B427,SOL·LICITUD!$U$5:$U$504,"Alt"))</f>
        <v/>
      </c>
      <c r="M427" s="47" t="str">
        <f>IF($B427="","",SUMIFS(SOL·LICITUD!$P$5:$P$504,SOL·LICITUD!$H$5:$H$504,$B427,SOL·LICITUD!$U$5:$U$504,"Alt"))</f>
        <v/>
      </c>
    </row>
    <row r="428" spans="2:13" x14ac:dyDescent="0.25">
      <c r="B428" s="38" t="str">
        <f>IF(OR(SOL·LICITUD!$H$414="",COUNTIF(SOL·LICITUD!$H$5:$H$504,SOL·LICITUD!$H$414)&lt;&gt;COUNTIF(SOL·LICITUD!$H$5:'SOL·LICITUD'!$H$414,SOL·LICITUD!$H$414)),"",SOL·LICITUD!$H$414)</f>
        <v/>
      </c>
      <c r="C428" s="38" t="str">
        <f>IF($B428="","",INDEX(SOL·LICITUD!$G$5:$G$504,MATCH($B428,SOL·LICITUD!$H$5:$H$504,0)))</f>
        <v/>
      </c>
      <c r="D428" s="38" t="str">
        <f>IF($B428="","",COUNTIF(SOL·LICITUD!$H$5:$H$504,$B428))</f>
        <v/>
      </c>
      <c r="E428" s="39" t="str">
        <f>IF($B428="","",SUMIF(SOL·LICITUD!$H$5:$H$504,$B428,SOL·LICITUD!$P$5:$P$504))</f>
        <v/>
      </c>
      <c r="F428" s="40" t="str">
        <f>IF($B428="","",COUNTIFS(SOL·LICITUD!$H$5:$H$504,$B428,SOL·LICITUD!$U$5:$U$504,"B1"))</f>
        <v/>
      </c>
      <c r="G428" s="41" t="str">
        <f>IF($B428="","",SUMIFS(SOL·LICITUD!$P$5:$P$504,SOL·LICITUD!$H$5:$H$504,$B428,SOL·LICITUD!$U$5:$U$504,"B1"))</f>
        <v/>
      </c>
      <c r="H428" s="42" t="str">
        <f>IF($B428="","",COUNTIFS(SOL·LICITUD!$H$5:$H$504,$B428,SOL·LICITUD!$U$5:$U$504,"B2"))</f>
        <v/>
      </c>
      <c r="I428" s="43" t="str">
        <f>IF($B428="","",SUMIFS(SOL·LICITUD!$P$5:$P$504,SOL·LICITUD!$H$5:$H$504,$B428,SOL·LICITUD!$U$5:$U$504,"B2"))</f>
        <v/>
      </c>
      <c r="J428" s="44" t="str">
        <f>IF($B428="","",COUNTIFS(SOL·LICITUD!$H$5:$H$504,$B428,SOL·LICITUD!$U$5:$U$504,"Mitjà"))</f>
        <v/>
      </c>
      <c r="K428" s="45" t="str">
        <f>IF($B428="","",SUMIFS(SOL·LICITUD!$P$5:$P$504,SOL·LICITUD!$H$5:$H$504,$B428,SOL·LICITUD!$U$5:$U$504,"Mitjà"))</f>
        <v/>
      </c>
      <c r="L428" s="46" t="str">
        <f>IF($B428="","",COUNTIFS(SOL·LICITUD!$H$5:$H$504,$B428,SOL·LICITUD!$U$5:$U$504,"Alt"))</f>
        <v/>
      </c>
      <c r="M428" s="47" t="str">
        <f>IF($B428="","",SUMIFS(SOL·LICITUD!$P$5:$P$504,SOL·LICITUD!$H$5:$H$504,$B428,SOL·LICITUD!$U$5:$U$504,"Alt"))</f>
        <v/>
      </c>
    </row>
    <row r="429" spans="2:13" x14ac:dyDescent="0.25">
      <c r="B429" s="38" t="str">
        <f>IF(OR(SOL·LICITUD!$H$415="",COUNTIF(SOL·LICITUD!$H$5:$H$504,SOL·LICITUD!$H$415)&lt;&gt;COUNTIF(SOL·LICITUD!$H$5:'SOL·LICITUD'!$H$415,SOL·LICITUD!$H$415)),"",SOL·LICITUD!$H$415)</f>
        <v/>
      </c>
      <c r="C429" s="38" t="str">
        <f>IF($B429="","",INDEX(SOL·LICITUD!$G$5:$G$504,MATCH($B429,SOL·LICITUD!$H$5:$H$504,0)))</f>
        <v/>
      </c>
      <c r="D429" s="38" t="str">
        <f>IF($B429="","",COUNTIF(SOL·LICITUD!$H$5:$H$504,$B429))</f>
        <v/>
      </c>
      <c r="E429" s="39" t="str">
        <f>IF($B429="","",SUMIF(SOL·LICITUD!$H$5:$H$504,$B429,SOL·LICITUD!$P$5:$P$504))</f>
        <v/>
      </c>
      <c r="F429" s="40" t="str">
        <f>IF($B429="","",COUNTIFS(SOL·LICITUD!$H$5:$H$504,$B429,SOL·LICITUD!$U$5:$U$504,"B1"))</f>
        <v/>
      </c>
      <c r="G429" s="41" t="str">
        <f>IF($B429="","",SUMIFS(SOL·LICITUD!$P$5:$P$504,SOL·LICITUD!$H$5:$H$504,$B429,SOL·LICITUD!$U$5:$U$504,"B1"))</f>
        <v/>
      </c>
      <c r="H429" s="42" t="str">
        <f>IF($B429="","",COUNTIFS(SOL·LICITUD!$H$5:$H$504,$B429,SOL·LICITUD!$U$5:$U$504,"B2"))</f>
        <v/>
      </c>
      <c r="I429" s="43" t="str">
        <f>IF($B429="","",SUMIFS(SOL·LICITUD!$P$5:$P$504,SOL·LICITUD!$H$5:$H$504,$B429,SOL·LICITUD!$U$5:$U$504,"B2"))</f>
        <v/>
      </c>
      <c r="J429" s="44" t="str">
        <f>IF($B429="","",COUNTIFS(SOL·LICITUD!$H$5:$H$504,$B429,SOL·LICITUD!$U$5:$U$504,"Mitjà"))</f>
        <v/>
      </c>
      <c r="K429" s="45" t="str">
        <f>IF($B429="","",SUMIFS(SOL·LICITUD!$P$5:$P$504,SOL·LICITUD!$H$5:$H$504,$B429,SOL·LICITUD!$U$5:$U$504,"Mitjà"))</f>
        <v/>
      </c>
      <c r="L429" s="46" t="str">
        <f>IF($B429="","",COUNTIFS(SOL·LICITUD!$H$5:$H$504,$B429,SOL·LICITUD!$U$5:$U$504,"Alt"))</f>
        <v/>
      </c>
      <c r="M429" s="47" t="str">
        <f>IF($B429="","",SUMIFS(SOL·LICITUD!$P$5:$P$504,SOL·LICITUD!$H$5:$H$504,$B429,SOL·LICITUD!$U$5:$U$504,"Alt"))</f>
        <v/>
      </c>
    </row>
    <row r="430" spans="2:13" x14ac:dyDescent="0.25">
      <c r="B430" s="38" t="str">
        <f>IF(OR(SOL·LICITUD!$H$416="",COUNTIF(SOL·LICITUD!$H$5:$H$504,SOL·LICITUD!$H$416)&lt;&gt;COUNTIF(SOL·LICITUD!$H$5:'SOL·LICITUD'!$H$416,SOL·LICITUD!$H$416)),"",SOL·LICITUD!$H$416)</f>
        <v/>
      </c>
      <c r="C430" s="38" t="str">
        <f>IF($B430="","",INDEX(SOL·LICITUD!$G$5:$G$504,MATCH($B430,SOL·LICITUD!$H$5:$H$504,0)))</f>
        <v/>
      </c>
      <c r="D430" s="38" t="str">
        <f>IF($B430="","",COUNTIF(SOL·LICITUD!$H$5:$H$504,$B430))</f>
        <v/>
      </c>
      <c r="E430" s="39" t="str">
        <f>IF($B430="","",SUMIF(SOL·LICITUD!$H$5:$H$504,$B430,SOL·LICITUD!$P$5:$P$504))</f>
        <v/>
      </c>
      <c r="F430" s="40" t="str">
        <f>IF($B430="","",COUNTIFS(SOL·LICITUD!$H$5:$H$504,$B430,SOL·LICITUD!$U$5:$U$504,"B1"))</f>
        <v/>
      </c>
      <c r="G430" s="41" t="str">
        <f>IF($B430="","",SUMIFS(SOL·LICITUD!$P$5:$P$504,SOL·LICITUD!$H$5:$H$504,$B430,SOL·LICITUD!$U$5:$U$504,"B1"))</f>
        <v/>
      </c>
      <c r="H430" s="42" t="str">
        <f>IF($B430="","",COUNTIFS(SOL·LICITUD!$H$5:$H$504,$B430,SOL·LICITUD!$U$5:$U$504,"B2"))</f>
        <v/>
      </c>
      <c r="I430" s="43" t="str">
        <f>IF($B430="","",SUMIFS(SOL·LICITUD!$P$5:$P$504,SOL·LICITUD!$H$5:$H$504,$B430,SOL·LICITUD!$U$5:$U$504,"B2"))</f>
        <v/>
      </c>
      <c r="J430" s="44" t="str">
        <f>IF($B430="","",COUNTIFS(SOL·LICITUD!$H$5:$H$504,$B430,SOL·LICITUD!$U$5:$U$504,"Mitjà"))</f>
        <v/>
      </c>
      <c r="K430" s="45" t="str">
        <f>IF($B430="","",SUMIFS(SOL·LICITUD!$P$5:$P$504,SOL·LICITUD!$H$5:$H$504,$B430,SOL·LICITUD!$U$5:$U$504,"Mitjà"))</f>
        <v/>
      </c>
      <c r="L430" s="46" t="str">
        <f>IF($B430="","",COUNTIFS(SOL·LICITUD!$H$5:$H$504,$B430,SOL·LICITUD!$U$5:$U$504,"Alt"))</f>
        <v/>
      </c>
      <c r="M430" s="47" t="str">
        <f>IF($B430="","",SUMIFS(SOL·LICITUD!$P$5:$P$504,SOL·LICITUD!$H$5:$H$504,$B430,SOL·LICITUD!$U$5:$U$504,"Alt"))</f>
        <v/>
      </c>
    </row>
    <row r="431" spans="2:13" x14ac:dyDescent="0.25">
      <c r="B431" s="38" t="str">
        <f>IF(OR(SOL·LICITUD!$H$417="",COUNTIF(SOL·LICITUD!$H$5:$H$504,SOL·LICITUD!$H$417)&lt;&gt;COUNTIF(SOL·LICITUD!$H$5:'SOL·LICITUD'!$H$417,SOL·LICITUD!$H$417)),"",SOL·LICITUD!$H$417)</f>
        <v/>
      </c>
      <c r="C431" s="38" t="str">
        <f>IF($B431="","",INDEX(SOL·LICITUD!$G$5:$G$504,MATCH($B431,SOL·LICITUD!$H$5:$H$504,0)))</f>
        <v/>
      </c>
      <c r="D431" s="38" t="str">
        <f>IF($B431="","",COUNTIF(SOL·LICITUD!$H$5:$H$504,$B431))</f>
        <v/>
      </c>
      <c r="E431" s="39" t="str">
        <f>IF($B431="","",SUMIF(SOL·LICITUD!$H$5:$H$504,$B431,SOL·LICITUD!$P$5:$P$504))</f>
        <v/>
      </c>
      <c r="F431" s="40" t="str">
        <f>IF($B431="","",COUNTIFS(SOL·LICITUD!$H$5:$H$504,$B431,SOL·LICITUD!$U$5:$U$504,"B1"))</f>
        <v/>
      </c>
      <c r="G431" s="41" t="str">
        <f>IF($B431="","",SUMIFS(SOL·LICITUD!$P$5:$P$504,SOL·LICITUD!$H$5:$H$504,$B431,SOL·LICITUD!$U$5:$U$504,"B1"))</f>
        <v/>
      </c>
      <c r="H431" s="42" t="str">
        <f>IF($B431="","",COUNTIFS(SOL·LICITUD!$H$5:$H$504,$B431,SOL·LICITUD!$U$5:$U$504,"B2"))</f>
        <v/>
      </c>
      <c r="I431" s="43" t="str">
        <f>IF($B431="","",SUMIFS(SOL·LICITUD!$P$5:$P$504,SOL·LICITUD!$H$5:$H$504,$B431,SOL·LICITUD!$U$5:$U$504,"B2"))</f>
        <v/>
      </c>
      <c r="J431" s="44" t="str">
        <f>IF($B431="","",COUNTIFS(SOL·LICITUD!$H$5:$H$504,$B431,SOL·LICITUD!$U$5:$U$504,"Mitjà"))</f>
        <v/>
      </c>
      <c r="K431" s="45" t="str">
        <f>IF($B431="","",SUMIFS(SOL·LICITUD!$P$5:$P$504,SOL·LICITUD!$H$5:$H$504,$B431,SOL·LICITUD!$U$5:$U$504,"Mitjà"))</f>
        <v/>
      </c>
      <c r="L431" s="46" t="str">
        <f>IF($B431="","",COUNTIFS(SOL·LICITUD!$H$5:$H$504,$B431,SOL·LICITUD!$U$5:$U$504,"Alt"))</f>
        <v/>
      </c>
      <c r="M431" s="47" t="str">
        <f>IF($B431="","",SUMIFS(SOL·LICITUD!$P$5:$P$504,SOL·LICITUD!$H$5:$H$504,$B431,SOL·LICITUD!$U$5:$U$504,"Alt"))</f>
        <v/>
      </c>
    </row>
    <row r="432" spans="2:13" x14ac:dyDescent="0.25">
      <c r="B432" s="38" t="str">
        <f>IF(OR(SOL·LICITUD!$H$418="",COUNTIF(SOL·LICITUD!$H$5:$H$504,SOL·LICITUD!$H$418)&lt;&gt;COUNTIF(SOL·LICITUD!$H$5:'SOL·LICITUD'!$H$418,SOL·LICITUD!$H$418)),"",SOL·LICITUD!$H$418)</f>
        <v/>
      </c>
      <c r="C432" s="38" t="str">
        <f>IF($B432="","",INDEX(SOL·LICITUD!$G$5:$G$504,MATCH($B432,SOL·LICITUD!$H$5:$H$504,0)))</f>
        <v/>
      </c>
      <c r="D432" s="38" t="str">
        <f>IF($B432="","",COUNTIF(SOL·LICITUD!$H$5:$H$504,$B432))</f>
        <v/>
      </c>
      <c r="E432" s="39" t="str">
        <f>IF($B432="","",SUMIF(SOL·LICITUD!$H$5:$H$504,$B432,SOL·LICITUD!$P$5:$P$504))</f>
        <v/>
      </c>
      <c r="F432" s="40" t="str">
        <f>IF($B432="","",COUNTIFS(SOL·LICITUD!$H$5:$H$504,$B432,SOL·LICITUD!$U$5:$U$504,"B1"))</f>
        <v/>
      </c>
      <c r="G432" s="41" t="str">
        <f>IF($B432="","",SUMIFS(SOL·LICITUD!$P$5:$P$504,SOL·LICITUD!$H$5:$H$504,$B432,SOL·LICITUD!$U$5:$U$504,"B1"))</f>
        <v/>
      </c>
      <c r="H432" s="42" t="str">
        <f>IF($B432="","",COUNTIFS(SOL·LICITUD!$H$5:$H$504,$B432,SOL·LICITUD!$U$5:$U$504,"B2"))</f>
        <v/>
      </c>
      <c r="I432" s="43" t="str">
        <f>IF($B432="","",SUMIFS(SOL·LICITUD!$P$5:$P$504,SOL·LICITUD!$H$5:$H$504,$B432,SOL·LICITUD!$U$5:$U$504,"B2"))</f>
        <v/>
      </c>
      <c r="J432" s="44" t="str">
        <f>IF($B432="","",COUNTIFS(SOL·LICITUD!$H$5:$H$504,$B432,SOL·LICITUD!$U$5:$U$504,"Mitjà"))</f>
        <v/>
      </c>
      <c r="K432" s="45" t="str">
        <f>IF($B432="","",SUMIFS(SOL·LICITUD!$P$5:$P$504,SOL·LICITUD!$H$5:$H$504,$B432,SOL·LICITUD!$U$5:$U$504,"Mitjà"))</f>
        <v/>
      </c>
      <c r="L432" s="46" t="str">
        <f>IF($B432="","",COUNTIFS(SOL·LICITUD!$H$5:$H$504,$B432,SOL·LICITUD!$U$5:$U$504,"Alt"))</f>
        <v/>
      </c>
      <c r="M432" s="47" t="str">
        <f>IF($B432="","",SUMIFS(SOL·LICITUD!$P$5:$P$504,SOL·LICITUD!$H$5:$H$504,$B432,SOL·LICITUD!$U$5:$U$504,"Alt"))</f>
        <v/>
      </c>
    </row>
    <row r="433" spans="2:13" x14ac:dyDescent="0.25">
      <c r="B433" s="38" t="str">
        <f>IF(OR(SOL·LICITUD!$H$419="",COUNTIF(SOL·LICITUD!$H$5:$H$504,SOL·LICITUD!$H$419)&lt;&gt;COUNTIF(SOL·LICITUD!$H$5:'SOL·LICITUD'!$H$419,SOL·LICITUD!$H$419)),"",SOL·LICITUD!$H$419)</f>
        <v/>
      </c>
      <c r="C433" s="38" t="str">
        <f>IF($B433="","",INDEX(SOL·LICITUD!$G$5:$G$504,MATCH($B433,SOL·LICITUD!$H$5:$H$504,0)))</f>
        <v/>
      </c>
      <c r="D433" s="38" t="str">
        <f>IF($B433="","",COUNTIF(SOL·LICITUD!$H$5:$H$504,$B433))</f>
        <v/>
      </c>
      <c r="E433" s="39" t="str">
        <f>IF($B433="","",SUMIF(SOL·LICITUD!$H$5:$H$504,$B433,SOL·LICITUD!$P$5:$P$504))</f>
        <v/>
      </c>
      <c r="F433" s="40" t="str">
        <f>IF($B433="","",COUNTIFS(SOL·LICITUD!$H$5:$H$504,$B433,SOL·LICITUD!$U$5:$U$504,"B1"))</f>
        <v/>
      </c>
      <c r="G433" s="41" t="str">
        <f>IF($B433="","",SUMIFS(SOL·LICITUD!$P$5:$P$504,SOL·LICITUD!$H$5:$H$504,$B433,SOL·LICITUD!$U$5:$U$504,"B1"))</f>
        <v/>
      </c>
      <c r="H433" s="42" t="str">
        <f>IF($B433="","",COUNTIFS(SOL·LICITUD!$H$5:$H$504,$B433,SOL·LICITUD!$U$5:$U$504,"B2"))</f>
        <v/>
      </c>
      <c r="I433" s="43" t="str">
        <f>IF($B433="","",SUMIFS(SOL·LICITUD!$P$5:$P$504,SOL·LICITUD!$H$5:$H$504,$B433,SOL·LICITUD!$U$5:$U$504,"B2"))</f>
        <v/>
      </c>
      <c r="J433" s="44" t="str">
        <f>IF($B433="","",COUNTIFS(SOL·LICITUD!$H$5:$H$504,$B433,SOL·LICITUD!$U$5:$U$504,"Mitjà"))</f>
        <v/>
      </c>
      <c r="K433" s="45" t="str">
        <f>IF($B433="","",SUMIFS(SOL·LICITUD!$P$5:$P$504,SOL·LICITUD!$H$5:$H$504,$B433,SOL·LICITUD!$U$5:$U$504,"Mitjà"))</f>
        <v/>
      </c>
      <c r="L433" s="46" t="str">
        <f>IF($B433="","",COUNTIFS(SOL·LICITUD!$H$5:$H$504,$B433,SOL·LICITUD!$U$5:$U$504,"Alt"))</f>
        <v/>
      </c>
      <c r="M433" s="47" t="str">
        <f>IF($B433="","",SUMIFS(SOL·LICITUD!$P$5:$P$504,SOL·LICITUD!$H$5:$H$504,$B433,SOL·LICITUD!$U$5:$U$504,"Alt"))</f>
        <v/>
      </c>
    </row>
    <row r="434" spans="2:13" x14ac:dyDescent="0.25">
      <c r="B434" s="38" t="str">
        <f>IF(OR(SOL·LICITUD!$H$420="",COUNTIF(SOL·LICITUD!$H$5:$H$504,SOL·LICITUD!$H$420)&lt;&gt;COUNTIF(SOL·LICITUD!$H$5:'SOL·LICITUD'!$H$420,SOL·LICITUD!$H$420)),"",SOL·LICITUD!$H$420)</f>
        <v/>
      </c>
      <c r="C434" s="38" t="str">
        <f>IF($B434="","",INDEX(SOL·LICITUD!$G$5:$G$504,MATCH($B434,SOL·LICITUD!$H$5:$H$504,0)))</f>
        <v/>
      </c>
      <c r="D434" s="38" t="str">
        <f>IF($B434="","",COUNTIF(SOL·LICITUD!$H$5:$H$504,$B434))</f>
        <v/>
      </c>
      <c r="E434" s="39" t="str">
        <f>IF($B434="","",SUMIF(SOL·LICITUD!$H$5:$H$504,$B434,SOL·LICITUD!$P$5:$P$504))</f>
        <v/>
      </c>
      <c r="F434" s="40" t="str">
        <f>IF($B434="","",COUNTIFS(SOL·LICITUD!$H$5:$H$504,$B434,SOL·LICITUD!$U$5:$U$504,"B1"))</f>
        <v/>
      </c>
      <c r="G434" s="41" t="str">
        <f>IF($B434="","",SUMIFS(SOL·LICITUD!$P$5:$P$504,SOL·LICITUD!$H$5:$H$504,$B434,SOL·LICITUD!$U$5:$U$504,"B1"))</f>
        <v/>
      </c>
      <c r="H434" s="42" t="str">
        <f>IF($B434="","",COUNTIFS(SOL·LICITUD!$H$5:$H$504,$B434,SOL·LICITUD!$U$5:$U$504,"B2"))</f>
        <v/>
      </c>
      <c r="I434" s="43" t="str">
        <f>IF($B434="","",SUMIFS(SOL·LICITUD!$P$5:$P$504,SOL·LICITUD!$H$5:$H$504,$B434,SOL·LICITUD!$U$5:$U$504,"B2"))</f>
        <v/>
      </c>
      <c r="J434" s="44" t="str">
        <f>IF($B434="","",COUNTIFS(SOL·LICITUD!$H$5:$H$504,$B434,SOL·LICITUD!$U$5:$U$504,"Mitjà"))</f>
        <v/>
      </c>
      <c r="K434" s="45" t="str">
        <f>IF($B434="","",SUMIFS(SOL·LICITUD!$P$5:$P$504,SOL·LICITUD!$H$5:$H$504,$B434,SOL·LICITUD!$U$5:$U$504,"Mitjà"))</f>
        <v/>
      </c>
      <c r="L434" s="46" t="str">
        <f>IF($B434="","",COUNTIFS(SOL·LICITUD!$H$5:$H$504,$B434,SOL·LICITUD!$U$5:$U$504,"Alt"))</f>
        <v/>
      </c>
      <c r="M434" s="47" t="str">
        <f>IF($B434="","",SUMIFS(SOL·LICITUD!$P$5:$P$504,SOL·LICITUD!$H$5:$H$504,$B434,SOL·LICITUD!$U$5:$U$504,"Alt"))</f>
        <v/>
      </c>
    </row>
    <row r="435" spans="2:13" x14ac:dyDescent="0.25">
      <c r="B435" s="38" t="str">
        <f>IF(OR(SOL·LICITUD!$H$421="",COUNTIF(SOL·LICITUD!$H$5:$H$504,SOL·LICITUD!$H$421)&lt;&gt;COUNTIF(SOL·LICITUD!$H$5:'SOL·LICITUD'!$H$421,SOL·LICITUD!$H$421)),"",SOL·LICITUD!$H$421)</f>
        <v/>
      </c>
      <c r="C435" s="38" t="str">
        <f>IF($B435="","",INDEX(SOL·LICITUD!$G$5:$G$504,MATCH($B435,SOL·LICITUD!$H$5:$H$504,0)))</f>
        <v/>
      </c>
      <c r="D435" s="38" t="str">
        <f>IF($B435="","",COUNTIF(SOL·LICITUD!$H$5:$H$504,$B435))</f>
        <v/>
      </c>
      <c r="E435" s="39" t="str">
        <f>IF($B435="","",SUMIF(SOL·LICITUD!$H$5:$H$504,$B435,SOL·LICITUD!$P$5:$P$504))</f>
        <v/>
      </c>
      <c r="F435" s="40" t="str">
        <f>IF($B435="","",COUNTIFS(SOL·LICITUD!$H$5:$H$504,$B435,SOL·LICITUD!$U$5:$U$504,"B1"))</f>
        <v/>
      </c>
      <c r="G435" s="41" t="str">
        <f>IF($B435="","",SUMIFS(SOL·LICITUD!$P$5:$P$504,SOL·LICITUD!$H$5:$H$504,$B435,SOL·LICITUD!$U$5:$U$504,"B1"))</f>
        <v/>
      </c>
      <c r="H435" s="42" t="str">
        <f>IF($B435="","",COUNTIFS(SOL·LICITUD!$H$5:$H$504,$B435,SOL·LICITUD!$U$5:$U$504,"B2"))</f>
        <v/>
      </c>
      <c r="I435" s="43" t="str">
        <f>IF($B435="","",SUMIFS(SOL·LICITUD!$P$5:$P$504,SOL·LICITUD!$H$5:$H$504,$B435,SOL·LICITUD!$U$5:$U$504,"B2"))</f>
        <v/>
      </c>
      <c r="J435" s="44" t="str">
        <f>IF($B435="","",COUNTIFS(SOL·LICITUD!$H$5:$H$504,$B435,SOL·LICITUD!$U$5:$U$504,"Mitjà"))</f>
        <v/>
      </c>
      <c r="K435" s="45" t="str">
        <f>IF($B435="","",SUMIFS(SOL·LICITUD!$P$5:$P$504,SOL·LICITUD!$H$5:$H$504,$B435,SOL·LICITUD!$U$5:$U$504,"Mitjà"))</f>
        <v/>
      </c>
      <c r="L435" s="46" t="str">
        <f>IF($B435="","",COUNTIFS(SOL·LICITUD!$H$5:$H$504,$B435,SOL·LICITUD!$U$5:$U$504,"Alt"))</f>
        <v/>
      </c>
      <c r="M435" s="47" t="str">
        <f>IF($B435="","",SUMIFS(SOL·LICITUD!$P$5:$P$504,SOL·LICITUD!$H$5:$H$504,$B435,SOL·LICITUD!$U$5:$U$504,"Alt"))</f>
        <v/>
      </c>
    </row>
    <row r="436" spans="2:13" x14ac:dyDescent="0.25">
      <c r="B436" s="38" t="str">
        <f>IF(OR(SOL·LICITUD!$H$422="",COUNTIF(SOL·LICITUD!$H$5:$H$504,SOL·LICITUD!$H$422)&lt;&gt;COUNTIF(SOL·LICITUD!$H$5:'SOL·LICITUD'!$H$422,SOL·LICITUD!$H$422)),"",SOL·LICITUD!$H$422)</f>
        <v/>
      </c>
      <c r="C436" s="38" t="str">
        <f>IF($B436="","",INDEX(SOL·LICITUD!$G$5:$G$504,MATCH($B436,SOL·LICITUD!$H$5:$H$504,0)))</f>
        <v/>
      </c>
      <c r="D436" s="38" t="str">
        <f>IF($B436="","",COUNTIF(SOL·LICITUD!$H$5:$H$504,$B436))</f>
        <v/>
      </c>
      <c r="E436" s="39" t="str">
        <f>IF($B436="","",SUMIF(SOL·LICITUD!$H$5:$H$504,$B436,SOL·LICITUD!$P$5:$P$504))</f>
        <v/>
      </c>
      <c r="F436" s="40" t="str">
        <f>IF($B436="","",COUNTIFS(SOL·LICITUD!$H$5:$H$504,$B436,SOL·LICITUD!$U$5:$U$504,"B1"))</f>
        <v/>
      </c>
      <c r="G436" s="41" t="str">
        <f>IF($B436="","",SUMIFS(SOL·LICITUD!$P$5:$P$504,SOL·LICITUD!$H$5:$H$504,$B436,SOL·LICITUD!$U$5:$U$504,"B1"))</f>
        <v/>
      </c>
      <c r="H436" s="42" t="str">
        <f>IF($B436="","",COUNTIFS(SOL·LICITUD!$H$5:$H$504,$B436,SOL·LICITUD!$U$5:$U$504,"B2"))</f>
        <v/>
      </c>
      <c r="I436" s="43" t="str">
        <f>IF($B436="","",SUMIFS(SOL·LICITUD!$P$5:$P$504,SOL·LICITUD!$H$5:$H$504,$B436,SOL·LICITUD!$U$5:$U$504,"B2"))</f>
        <v/>
      </c>
      <c r="J436" s="44" t="str">
        <f>IF($B436="","",COUNTIFS(SOL·LICITUD!$H$5:$H$504,$B436,SOL·LICITUD!$U$5:$U$504,"Mitjà"))</f>
        <v/>
      </c>
      <c r="K436" s="45" t="str">
        <f>IF($B436="","",SUMIFS(SOL·LICITUD!$P$5:$P$504,SOL·LICITUD!$H$5:$H$504,$B436,SOL·LICITUD!$U$5:$U$504,"Mitjà"))</f>
        <v/>
      </c>
      <c r="L436" s="46" t="str">
        <f>IF($B436="","",COUNTIFS(SOL·LICITUD!$H$5:$H$504,$B436,SOL·LICITUD!$U$5:$U$504,"Alt"))</f>
        <v/>
      </c>
      <c r="M436" s="47" t="str">
        <f>IF($B436="","",SUMIFS(SOL·LICITUD!$P$5:$P$504,SOL·LICITUD!$H$5:$H$504,$B436,SOL·LICITUD!$U$5:$U$504,"Alt"))</f>
        <v/>
      </c>
    </row>
    <row r="437" spans="2:13" x14ac:dyDescent="0.25">
      <c r="B437" s="38" t="str">
        <f>IF(OR(SOL·LICITUD!$H$423="",COUNTIF(SOL·LICITUD!$H$5:$H$504,SOL·LICITUD!$H$423)&lt;&gt;COUNTIF(SOL·LICITUD!$H$5:'SOL·LICITUD'!$H$423,SOL·LICITUD!$H$423)),"",SOL·LICITUD!$H$423)</f>
        <v/>
      </c>
      <c r="C437" s="38" t="str">
        <f>IF($B437="","",INDEX(SOL·LICITUD!$G$5:$G$504,MATCH($B437,SOL·LICITUD!$H$5:$H$504,0)))</f>
        <v/>
      </c>
      <c r="D437" s="38" t="str">
        <f>IF($B437="","",COUNTIF(SOL·LICITUD!$H$5:$H$504,$B437))</f>
        <v/>
      </c>
      <c r="E437" s="39" t="str">
        <f>IF($B437="","",SUMIF(SOL·LICITUD!$H$5:$H$504,$B437,SOL·LICITUD!$P$5:$P$504))</f>
        <v/>
      </c>
      <c r="F437" s="40" t="str">
        <f>IF($B437="","",COUNTIFS(SOL·LICITUD!$H$5:$H$504,$B437,SOL·LICITUD!$U$5:$U$504,"B1"))</f>
        <v/>
      </c>
      <c r="G437" s="41" t="str">
        <f>IF($B437="","",SUMIFS(SOL·LICITUD!$P$5:$P$504,SOL·LICITUD!$H$5:$H$504,$B437,SOL·LICITUD!$U$5:$U$504,"B1"))</f>
        <v/>
      </c>
      <c r="H437" s="42" t="str">
        <f>IF($B437="","",COUNTIFS(SOL·LICITUD!$H$5:$H$504,$B437,SOL·LICITUD!$U$5:$U$504,"B2"))</f>
        <v/>
      </c>
      <c r="I437" s="43" t="str">
        <f>IF($B437="","",SUMIFS(SOL·LICITUD!$P$5:$P$504,SOL·LICITUD!$H$5:$H$504,$B437,SOL·LICITUD!$U$5:$U$504,"B2"))</f>
        <v/>
      </c>
      <c r="J437" s="44" t="str">
        <f>IF($B437="","",COUNTIFS(SOL·LICITUD!$H$5:$H$504,$B437,SOL·LICITUD!$U$5:$U$504,"Mitjà"))</f>
        <v/>
      </c>
      <c r="K437" s="45" t="str">
        <f>IF($B437="","",SUMIFS(SOL·LICITUD!$P$5:$P$504,SOL·LICITUD!$H$5:$H$504,$B437,SOL·LICITUD!$U$5:$U$504,"Mitjà"))</f>
        <v/>
      </c>
      <c r="L437" s="46" t="str">
        <f>IF($B437="","",COUNTIFS(SOL·LICITUD!$H$5:$H$504,$B437,SOL·LICITUD!$U$5:$U$504,"Alt"))</f>
        <v/>
      </c>
      <c r="M437" s="47" t="str">
        <f>IF($B437="","",SUMIFS(SOL·LICITUD!$P$5:$P$504,SOL·LICITUD!$H$5:$H$504,$B437,SOL·LICITUD!$U$5:$U$504,"Alt"))</f>
        <v/>
      </c>
    </row>
    <row r="438" spans="2:13" x14ac:dyDescent="0.25">
      <c r="B438" s="38" t="str">
        <f>IF(OR(SOL·LICITUD!$H$424="",COUNTIF(SOL·LICITUD!$H$5:$H$504,SOL·LICITUD!$H$424)&lt;&gt;COUNTIF(SOL·LICITUD!$H$5:'SOL·LICITUD'!$H$424,SOL·LICITUD!$H$424)),"",SOL·LICITUD!$H$424)</f>
        <v/>
      </c>
      <c r="C438" s="38" t="str">
        <f>IF($B438="","",INDEX(SOL·LICITUD!$G$5:$G$504,MATCH($B438,SOL·LICITUD!$H$5:$H$504,0)))</f>
        <v/>
      </c>
      <c r="D438" s="38" t="str">
        <f>IF($B438="","",COUNTIF(SOL·LICITUD!$H$5:$H$504,$B438))</f>
        <v/>
      </c>
      <c r="E438" s="39" t="str">
        <f>IF($B438="","",SUMIF(SOL·LICITUD!$H$5:$H$504,$B438,SOL·LICITUD!$P$5:$P$504))</f>
        <v/>
      </c>
      <c r="F438" s="40" t="str">
        <f>IF($B438="","",COUNTIFS(SOL·LICITUD!$H$5:$H$504,$B438,SOL·LICITUD!$U$5:$U$504,"B1"))</f>
        <v/>
      </c>
      <c r="G438" s="41" t="str">
        <f>IF($B438="","",SUMIFS(SOL·LICITUD!$P$5:$P$504,SOL·LICITUD!$H$5:$H$504,$B438,SOL·LICITUD!$U$5:$U$504,"B1"))</f>
        <v/>
      </c>
      <c r="H438" s="42" t="str">
        <f>IF($B438="","",COUNTIFS(SOL·LICITUD!$H$5:$H$504,$B438,SOL·LICITUD!$U$5:$U$504,"B2"))</f>
        <v/>
      </c>
      <c r="I438" s="43" t="str">
        <f>IF($B438="","",SUMIFS(SOL·LICITUD!$P$5:$P$504,SOL·LICITUD!$H$5:$H$504,$B438,SOL·LICITUD!$U$5:$U$504,"B2"))</f>
        <v/>
      </c>
      <c r="J438" s="44" t="str">
        <f>IF($B438="","",COUNTIFS(SOL·LICITUD!$H$5:$H$504,$B438,SOL·LICITUD!$U$5:$U$504,"Mitjà"))</f>
        <v/>
      </c>
      <c r="K438" s="45" t="str">
        <f>IF($B438="","",SUMIFS(SOL·LICITUD!$P$5:$P$504,SOL·LICITUD!$H$5:$H$504,$B438,SOL·LICITUD!$U$5:$U$504,"Mitjà"))</f>
        <v/>
      </c>
      <c r="L438" s="46" t="str">
        <f>IF($B438="","",COUNTIFS(SOL·LICITUD!$H$5:$H$504,$B438,SOL·LICITUD!$U$5:$U$504,"Alt"))</f>
        <v/>
      </c>
      <c r="M438" s="47" t="str">
        <f>IF($B438="","",SUMIFS(SOL·LICITUD!$P$5:$P$504,SOL·LICITUD!$H$5:$H$504,$B438,SOL·LICITUD!$U$5:$U$504,"Alt"))</f>
        <v/>
      </c>
    </row>
    <row r="439" spans="2:13" x14ac:dyDescent="0.25">
      <c r="B439" s="38" t="str">
        <f>IF(OR(SOL·LICITUD!$H$425="",COUNTIF(SOL·LICITUD!$H$5:$H$504,SOL·LICITUD!$H$425)&lt;&gt;COUNTIF(SOL·LICITUD!$H$5:'SOL·LICITUD'!$H$425,SOL·LICITUD!$H$425)),"",SOL·LICITUD!$H$425)</f>
        <v/>
      </c>
      <c r="C439" s="38" t="str">
        <f>IF($B439="","",INDEX(SOL·LICITUD!$G$5:$G$504,MATCH($B439,SOL·LICITUD!$H$5:$H$504,0)))</f>
        <v/>
      </c>
      <c r="D439" s="38" t="str">
        <f>IF($B439="","",COUNTIF(SOL·LICITUD!$H$5:$H$504,$B439))</f>
        <v/>
      </c>
      <c r="E439" s="39" t="str">
        <f>IF($B439="","",SUMIF(SOL·LICITUD!$H$5:$H$504,$B439,SOL·LICITUD!$P$5:$P$504))</f>
        <v/>
      </c>
      <c r="F439" s="40" t="str">
        <f>IF($B439="","",COUNTIFS(SOL·LICITUD!$H$5:$H$504,$B439,SOL·LICITUD!$U$5:$U$504,"B1"))</f>
        <v/>
      </c>
      <c r="G439" s="41" t="str">
        <f>IF($B439="","",SUMIFS(SOL·LICITUD!$P$5:$P$504,SOL·LICITUD!$H$5:$H$504,$B439,SOL·LICITUD!$U$5:$U$504,"B1"))</f>
        <v/>
      </c>
      <c r="H439" s="42" t="str">
        <f>IF($B439="","",COUNTIFS(SOL·LICITUD!$H$5:$H$504,$B439,SOL·LICITUD!$U$5:$U$504,"B2"))</f>
        <v/>
      </c>
      <c r="I439" s="43" t="str">
        <f>IF($B439="","",SUMIFS(SOL·LICITUD!$P$5:$P$504,SOL·LICITUD!$H$5:$H$504,$B439,SOL·LICITUD!$U$5:$U$504,"B2"))</f>
        <v/>
      </c>
      <c r="J439" s="44" t="str">
        <f>IF($B439="","",COUNTIFS(SOL·LICITUD!$H$5:$H$504,$B439,SOL·LICITUD!$U$5:$U$504,"Mitjà"))</f>
        <v/>
      </c>
      <c r="K439" s="45" t="str">
        <f>IF($B439="","",SUMIFS(SOL·LICITUD!$P$5:$P$504,SOL·LICITUD!$H$5:$H$504,$B439,SOL·LICITUD!$U$5:$U$504,"Mitjà"))</f>
        <v/>
      </c>
      <c r="L439" s="46" t="str">
        <f>IF($B439="","",COUNTIFS(SOL·LICITUD!$H$5:$H$504,$B439,SOL·LICITUD!$U$5:$U$504,"Alt"))</f>
        <v/>
      </c>
      <c r="M439" s="47" t="str">
        <f>IF($B439="","",SUMIFS(SOL·LICITUD!$P$5:$P$504,SOL·LICITUD!$H$5:$H$504,$B439,SOL·LICITUD!$U$5:$U$504,"Alt"))</f>
        <v/>
      </c>
    </row>
    <row r="440" spans="2:13" x14ac:dyDescent="0.25">
      <c r="B440" s="38" t="str">
        <f>IF(OR(SOL·LICITUD!$H$426="",COUNTIF(SOL·LICITUD!$H$5:$H$504,SOL·LICITUD!$H$426)&lt;&gt;COUNTIF(SOL·LICITUD!$H$5:'SOL·LICITUD'!$H$426,SOL·LICITUD!$H$426)),"",SOL·LICITUD!$H$426)</f>
        <v/>
      </c>
      <c r="C440" s="38" t="str">
        <f>IF($B440="","",INDEX(SOL·LICITUD!$G$5:$G$504,MATCH($B440,SOL·LICITUD!$H$5:$H$504,0)))</f>
        <v/>
      </c>
      <c r="D440" s="38" t="str">
        <f>IF($B440="","",COUNTIF(SOL·LICITUD!$H$5:$H$504,$B440))</f>
        <v/>
      </c>
      <c r="E440" s="39" t="str">
        <f>IF($B440="","",SUMIF(SOL·LICITUD!$H$5:$H$504,$B440,SOL·LICITUD!$P$5:$P$504))</f>
        <v/>
      </c>
      <c r="F440" s="40" t="str">
        <f>IF($B440="","",COUNTIFS(SOL·LICITUD!$H$5:$H$504,$B440,SOL·LICITUD!$U$5:$U$504,"B1"))</f>
        <v/>
      </c>
      <c r="G440" s="41" t="str">
        <f>IF($B440="","",SUMIFS(SOL·LICITUD!$P$5:$P$504,SOL·LICITUD!$H$5:$H$504,$B440,SOL·LICITUD!$U$5:$U$504,"B1"))</f>
        <v/>
      </c>
      <c r="H440" s="42" t="str">
        <f>IF($B440="","",COUNTIFS(SOL·LICITUD!$H$5:$H$504,$B440,SOL·LICITUD!$U$5:$U$504,"B2"))</f>
        <v/>
      </c>
      <c r="I440" s="43" t="str">
        <f>IF($B440="","",SUMIFS(SOL·LICITUD!$P$5:$P$504,SOL·LICITUD!$H$5:$H$504,$B440,SOL·LICITUD!$U$5:$U$504,"B2"))</f>
        <v/>
      </c>
      <c r="J440" s="44" t="str">
        <f>IF($B440="","",COUNTIFS(SOL·LICITUD!$H$5:$H$504,$B440,SOL·LICITUD!$U$5:$U$504,"Mitjà"))</f>
        <v/>
      </c>
      <c r="K440" s="45" t="str">
        <f>IF($B440="","",SUMIFS(SOL·LICITUD!$P$5:$P$504,SOL·LICITUD!$H$5:$H$504,$B440,SOL·LICITUD!$U$5:$U$504,"Mitjà"))</f>
        <v/>
      </c>
      <c r="L440" s="46" t="str">
        <f>IF($B440="","",COUNTIFS(SOL·LICITUD!$H$5:$H$504,$B440,SOL·LICITUD!$U$5:$U$504,"Alt"))</f>
        <v/>
      </c>
      <c r="M440" s="47" t="str">
        <f>IF($B440="","",SUMIFS(SOL·LICITUD!$P$5:$P$504,SOL·LICITUD!$H$5:$H$504,$B440,SOL·LICITUD!$U$5:$U$504,"Alt"))</f>
        <v/>
      </c>
    </row>
    <row r="441" spans="2:13" x14ac:dyDescent="0.25">
      <c r="B441" s="38" t="str">
        <f>IF(OR(SOL·LICITUD!$H$427="",COUNTIF(SOL·LICITUD!$H$5:$H$504,SOL·LICITUD!$H$427)&lt;&gt;COUNTIF(SOL·LICITUD!$H$5:'SOL·LICITUD'!$H$427,SOL·LICITUD!$H$427)),"",SOL·LICITUD!$H$427)</f>
        <v/>
      </c>
      <c r="C441" s="38" t="str">
        <f>IF($B441="","",INDEX(SOL·LICITUD!$G$5:$G$504,MATCH($B441,SOL·LICITUD!$H$5:$H$504,0)))</f>
        <v/>
      </c>
      <c r="D441" s="38" t="str">
        <f>IF($B441="","",COUNTIF(SOL·LICITUD!$H$5:$H$504,$B441))</f>
        <v/>
      </c>
      <c r="E441" s="39" t="str">
        <f>IF($B441="","",SUMIF(SOL·LICITUD!$H$5:$H$504,$B441,SOL·LICITUD!$P$5:$P$504))</f>
        <v/>
      </c>
      <c r="F441" s="40" t="str">
        <f>IF($B441="","",COUNTIFS(SOL·LICITUD!$H$5:$H$504,$B441,SOL·LICITUD!$U$5:$U$504,"B1"))</f>
        <v/>
      </c>
      <c r="G441" s="41" t="str">
        <f>IF($B441="","",SUMIFS(SOL·LICITUD!$P$5:$P$504,SOL·LICITUD!$H$5:$H$504,$B441,SOL·LICITUD!$U$5:$U$504,"B1"))</f>
        <v/>
      </c>
      <c r="H441" s="42" t="str">
        <f>IF($B441="","",COUNTIFS(SOL·LICITUD!$H$5:$H$504,$B441,SOL·LICITUD!$U$5:$U$504,"B2"))</f>
        <v/>
      </c>
      <c r="I441" s="43" t="str">
        <f>IF($B441="","",SUMIFS(SOL·LICITUD!$P$5:$P$504,SOL·LICITUD!$H$5:$H$504,$B441,SOL·LICITUD!$U$5:$U$504,"B2"))</f>
        <v/>
      </c>
      <c r="J441" s="44" t="str">
        <f>IF($B441="","",COUNTIFS(SOL·LICITUD!$H$5:$H$504,$B441,SOL·LICITUD!$U$5:$U$504,"Mitjà"))</f>
        <v/>
      </c>
      <c r="K441" s="45" t="str">
        <f>IF($B441="","",SUMIFS(SOL·LICITUD!$P$5:$P$504,SOL·LICITUD!$H$5:$H$504,$B441,SOL·LICITUD!$U$5:$U$504,"Mitjà"))</f>
        <v/>
      </c>
      <c r="L441" s="46" t="str">
        <f>IF($B441="","",COUNTIFS(SOL·LICITUD!$H$5:$H$504,$B441,SOL·LICITUD!$U$5:$U$504,"Alt"))</f>
        <v/>
      </c>
      <c r="M441" s="47" t="str">
        <f>IF($B441="","",SUMIFS(SOL·LICITUD!$P$5:$P$504,SOL·LICITUD!$H$5:$H$504,$B441,SOL·LICITUD!$U$5:$U$504,"Alt"))</f>
        <v/>
      </c>
    </row>
    <row r="442" spans="2:13" x14ac:dyDescent="0.25">
      <c r="B442" s="38" t="str">
        <f>IF(OR(SOL·LICITUD!$H$428="",COUNTIF(SOL·LICITUD!$H$5:$H$504,SOL·LICITUD!$H$428)&lt;&gt;COUNTIF(SOL·LICITUD!$H$5:'SOL·LICITUD'!$H$428,SOL·LICITUD!$H$428)),"",SOL·LICITUD!$H$428)</f>
        <v/>
      </c>
      <c r="C442" s="38" t="str">
        <f>IF($B442="","",INDEX(SOL·LICITUD!$G$5:$G$504,MATCH($B442,SOL·LICITUD!$H$5:$H$504,0)))</f>
        <v/>
      </c>
      <c r="D442" s="38" t="str">
        <f>IF($B442="","",COUNTIF(SOL·LICITUD!$H$5:$H$504,$B442))</f>
        <v/>
      </c>
      <c r="E442" s="39" t="str">
        <f>IF($B442="","",SUMIF(SOL·LICITUD!$H$5:$H$504,$B442,SOL·LICITUD!$P$5:$P$504))</f>
        <v/>
      </c>
      <c r="F442" s="40" t="str">
        <f>IF($B442="","",COUNTIFS(SOL·LICITUD!$H$5:$H$504,$B442,SOL·LICITUD!$U$5:$U$504,"B1"))</f>
        <v/>
      </c>
      <c r="G442" s="41" t="str">
        <f>IF($B442="","",SUMIFS(SOL·LICITUD!$P$5:$P$504,SOL·LICITUD!$H$5:$H$504,$B442,SOL·LICITUD!$U$5:$U$504,"B1"))</f>
        <v/>
      </c>
      <c r="H442" s="42" t="str">
        <f>IF($B442="","",COUNTIFS(SOL·LICITUD!$H$5:$H$504,$B442,SOL·LICITUD!$U$5:$U$504,"B2"))</f>
        <v/>
      </c>
      <c r="I442" s="43" t="str">
        <f>IF($B442="","",SUMIFS(SOL·LICITUD!$P$5:$P$504,SOL·LICITUD!$H$5:$H$504,$B442,SOL·LICITUD!$U$5:$U$504,"B2"))</f>
        <v/>
      </c>
      <c r="J442" s="44" t="str">
        <f>IF($B442="","",COUNTIFS(SOL·LICITUD!$H$5:$H$504,$B442,SOL·LICITUD!$U$5:$U$504,"Mitjà"))</f>
        <v/>
      </c>
      <c r="K442" s="45" t="str">
        <f>IF($B442="","",SUMIFS(SOL·LICITUD!$P$5:$P$504,SOL·LICITUD!$H$5:$H$504,$B442,SOL·LICITUD!$U$5:$U$504,"Mitjà"))</f>
        <v/>
      </c>
      <c r="L442" s="46" t="str">
        <f>IF($B442="","",COUNTIFS(SOL·LICITUD!$H$5:$H$504,$B442,SOL·LICITUD!$U$5:$U$504,"Alt"))</f>
        <v/>
      </c>
      <c r="M442" s="47" t="str">
        <f>IF($B442="","",SUMIFS(SOL·LICITUD!$P$5:$P$504,SOL·LICITUD!$H$5:$H$504,$B442,SOL·LICITUD!$U$5:$U$504,"Alt"))</f>
        <v/>
      </c>
    </row>
    <row r="443" spans="2:13" x14ac:dyDescent="0.25">
      <c r="B443" s="38" t="str">
        <f>IF(OR(SOL·LICITUD!$H$429="",COUNTIF(SOL·LICITUD!$H$5:$H$504,SOL·LICITUD!$H$429)&lt;&gt;COUNTIF(SOL·LICITUD!$H$5:'SOL·LICITUD'!$H$429,SOL·LICITUD!$H$429)),"",SOL·LICITUD!$H$429)</f>
        <v/>
      </c>
      <c r="C443" s="38" t="str">
        <f>IF($B443="","",INDEX(SOL·LICITUD!$G$5:$G$504,MATCH($B443,SOL·LICITUD!$H$5:$H$504,0)))</f>
        <v/>
      </c>
      <c r="D443" s="38" t="str">
        <f>IF($B443="","",COUNTIF(SOL·LICITUD!$H$5:$H$504,$B443))</f>
        <v/>
      </c>
      <c r="E443" s="39" t="str">
        <f>IF($B443="","",SUMIF(SOL·LICITUD!$H$5:$H$504,$B443,SOL·LICITUD!$P$5:$P$504))</f>
        <v/>
      </c>
      <c r="F443" s="40" t="str">
        <f>IF($B443="","",COUNTIFS(SOL·LICITUD!$H$5:$H$504,$B443,SOL·LICITUD!$U$5:$U$504,"B1"))</f>
        <v/>
      </c>
      <c r="G443" s="41" t="str">
        <f>IF($B443="","",SUMIFS(SOL·LICITUD!$P$5:$P$504,SOL·LICITUD!$H$5:$H$504,$B443,SOL·LICITUD!$U$5:$U$504,"B1"))</f>
        <v/>
      </c>
      <c r="H443" s="42" t="str">
        <f>IF($B443="","",COUNTIFS(SOL·LICITUD!$H$5:$H$504,$B443,SOL·LICITUD!$U$5:$U$504,"B2"))</f>
        <v/>
      </c>
      <c r="I443" s="43" t="str">
        <f>IF($B443="","",SUMIFS(SOL·LICITUD!$P$5:$P$504,SOL·LICITUD!$H$5:$H$504,$B443,SOL·LICITUD!$U$5:$U$504,"B2"))</f>
        <v/>
      </c>
      <c r="J443" s="44" t="str">
        <f>IF($B443="","",COUNTIFS(SOL·LICITUD!$H$5:$H$504,$B443,SOL·LICITUD!$U$5:$U$504,"Mitjà"))</f>
        <v/>
      </c>
      <c r="K443" s="45" t="str">
        <f>IF($B443="","",SUMIFS(SOL·LICITUD!$P$5:$P$504,SOL·LICITUD!$H$5:$H$504,$B443,SOL·LICITUD!$U$5:$U$504,"Mitjà"))</f>
        <v/>
      </c>
      <c r="L443" s="46" t="str">
        <f>IF($B443="","",COUNTIFS(SOL·LICITUD!$H$5:$H$504,$B443,SOL·LICITUD!$U$5:$U$504,"Alt"))</f>
        <v/>
      </c>
      <c r="M443" s="47" t="str">
        <f>IF($B443="","",SUMIFS(SOL·LICITUD!$P$5:$P$504,SOL·LICITUD!$H$5:$H$504,$B443,SOL·LICITUD!$U$5:$U$504,"Alt"))</f>
        <v/>
      </c>
    </row>
    <row r="444" spans="2:13" x14ac:dyDescent="0.25">
      <c r="B444" s="38" t="str">
        <f>IF(OR(SOL·LICITUD!$H$430="",COUNTIF(SOL·LICITUD!$H$5:$H$504,SOL·LICITUD!$H$430)&lt;&gt;COUNTIF(SOL·LICITUD!$H$5:'SOL·LICITUD'!$H$430,SOL·LICITUD!$H$430)),"",SOL·LICITUD!$H$430)</f>
        <v/>
      </c>
      <c r="C444" s="38" t="str">
        <f>IF($B444="","",INDEX(SOL·LICITUD!$G$5:$G$504,MATCH($B444,SOL·LICITUD!$H$5:$H$504,0)))</f>
        <v/>
      </c>
      <c r="D444" s="38" t="str">
        <f>IF($B444="","",COUNTIF(SOL·LICITUD!$H$5:$H$504,$B444))</f>
        <v/>
      </c>
      <c r="E444" s="39" t="str">
        <f>IF($B444="","",SUMIF(SOL·LICITUD!$H$5:$H$504,$B444,SOL·LICITUD!$P$5:$P$504))</f>
        <v/>
      </c>
      <c r="F444" s="40" t="str">
        <f>IF($B444="","",COUNTIFS(SOL·LICITUD!$H$5:$H$504,$B444,SOL·LICITUD!$U$5:$U$504,"B1"))</f>
        <v/>
      </c>
      <c r="G444" s="41" t="str">
        <f>IF($B444="","",SUMIFS(SOL·LICITUD!$P$5:$P$504,SOL·LICITUD!$H$5:$H$504,$B444,SOL·LICITUD!$U$5:$U$504,"B1"))</f>
        <v/>
      </c>
      <c r="H444" s="42" t="str">
        <f>IF($B444="","",COUNTIFS(SOL·LICITUD!$H$5:$H$504,$B444,SOL·LICITUD!$U$5:$U$504,"B2"))</f>
        <v/>
      </c>
      <c r="I444" s="43" t="str">
        <f>IF($B444="","",SUMIFS(SOL·LICITUD!$P$5:$P$504,SOL·LICITUD!$H$5:$H$504,$B444,SOL·LICITUD!$U$5:$U$504,"B2"))</f>
        <v/>
      </c>
      <c r="J444" s="44" t="str">
        <f>IF($B444="","",COUNTIFS(SOL·LICITUD!$H$5:$H$504,$B444,SOL·LICITUD!$U$5:$U$504,"Mitjà"))</f>
        <v/>
      </c>
      <c r="K444" s="45" t="str">
        <f>IF($B444="","",SUMIFS(SOL·LICITUD!$P$5:$P$504,SOL·LICITUD!$H$5:$H$504,$B444,SOL·LICITUD!$U$5:$U$504,"Mitjà"))</f>
        <v/>
      </c>
      <c r="L444" s="46" t="str">
        <f>IF($B444="","",COUNTIFS(SOL·LICITUD!$H$5:$H$504,$B444,SOL·LICITUD!$U$5:$U$504,"Alt"))</f>
        <v/>
      </c>
      <c r="M444" s="47" t="str">
        <f>IF($B444="","",SUMIFS(SOL·LICITUD!$P$5:$P$504,SOL·LICITUD!$H$5:$H$504,$B444,SOL·LICITUD!$U$5:$U$504,"Alt"))</f>
        <v/>
      </c>
    </row>
    <row r="445" spans="2:13" x14ac:dyDescent="0.25">
      <c r="B445" s="38" t="str">
        <f>IF(OR(SOL·LICITUD!$H$431="",COUNTIF(SOL·LICITUD!$H$5:$H$504,SOL·LICITUD!$H$431)&lt;&gt;COUNTIF(SOL·LICITUD!$H$5:'SOL·LICITUD'!$H$431,SOL·LICITUD!$H$431)),"",SOL·LICITUD!$H$431)</f>
        <v/>
      </c>
      <c r="C445" s="38" t="str">
        <f>IF($B445="","",INDEX(SOL·LICITUD!$G$5:$G$504,MATCH($B445,SOL·LICITUD!$H$5:$H$504,0)))</f>
        <v/>
      </c>
      <c r="D445" s="38" t="str">
        <f>IF($B445="","",COUNTIF(SOL·LICITUD!$H$5:$H$504,$B445))</f>
        <v/>
      </c>
      <c r="E445" s="39" t="str">
        <f>IF($B445="","",SUMIF(SOL·LICITUD!$H$5:$H$504,$B445,SOL·LICITUD!$P$5:$P$504))</f>
        <v/>
      </c>
      <c r="F445" s="40" t="str">
        <f>IF($B445="","",COUNTIFS(SOL·LICITUD!$H$5:$H$504,$B445,SOL·LICITUD!$U$5:$U$504,"B1"))</f>
        <v/>
      </c>
      <c r="G445" s="41" t="str">
        <f>IF($B445="","",SUMIFS(SOL·LICITUD!$P$5:$P$504,SOL·LICITUD!$H$5:$H$504,$B445,SOL·LICITUD!$U$5:$U$504,"B1"))</f>
        <v/>
      </c>
      <c r="H445" s="42" t="str">
        <f>IF($B445="","",COUNTIFS(SOL·LICITUD!$H$5:$H$504,$B445,SOL·LICITUD!$U$5:$U$504,"B2"))</f>
        <v/>
      </c>
      <c r="I445" s="43" t="str">
        <f>IF($B445="","",SUMIFS(SOL·LICITUD!$P$5:$P$504,SOL·LICITUD!$H$5:$H$504,$B445,SOL·LICITUD!$U$5:$U$504,"B2"))</f>
        <v/>
      </c>
      <c r="J445" s="44" t="str">
        <f>IF($B445="","",COUNTIFS(SOL·LICITUD!$H$5:$H$504,$B445,SOL·LICITUD!$U$5:$U$504,"Mitjà"))</f>
        <v/>
      </c>
      <c r="K445" s="45" t="str">
        <f>IF($B445="","",SUMIFS(SOL·LICITUD!$P$5:$P$504,SOL·LICITUD!$H$5:$H$504,$B445,SOL·LICITUD!$U$5:$U$504,"Mitjà"))</f>
        <v/>
      </c>
      <c r="L445" s="46" t="str">
        <f>IF($B445="","",COUNTIFS(SOL·LICITUD!$H$5:$H$504,$B445,SOL·LICITUD!$U$5:$U$504,"Alt"))</f>
        <v/>
      </c>
      <c r="M445" s="47" t="str">
        <f>IF($B445="","",SUMIFS(SOL·LICITUD!$P$5:$P$504,SOL·LICITUD!$H$5:$H$504,$B445,SOL·LICITUD!$U$5:$U$504,"Alt"))</f>
        <v/>
      </c>
    </row>
    <row r="446" spans="2:13" x14ac:dyDescent="0.25">
      <c r="B446" s="38" t="str">
        <f>IF(OR(SOL·LICITUD!$H$432="",COUNTIF(SOL·LICITUD!$H$5:$H$504,SOL·LICITUD!$H$432)&lt;&gt;COUNTIF(SOL·LICITUD!$H$5:'SOL·LICITUD'!$H$432,SOL·LICITUD!$H$432)),"",SOL·LICITUD!$H$432)</f>
        <v/>
      </c>
      <c r="C446" s="38" t="str">
        <f>IF($B446="","",INDEX(SOL·LICITUD!$G$5:$G$504,MATCH($B446,SOL·LICITUD!$H$5:$H$504,0)))</f>
        <v/>
      </c>
      <c r="D446" s="38" t="str">
        <f>IF($B446="","",COUNTIF(SOL·LICITUD!$H$5:$H$504,$B446))</f>
        <v/>
      </c>
      <c r="E446" s="39" t="str">
        <f>IF($B446="","",SUMIF(SOL·LICITUD!$H$5:$H$504,$B446,SOL·LICITUD!$P$5:$P$504))</f>
        <v/>
      </c>
      <c r="F446" s="40" t="str">
        <f>IF($B446="","",COUNTIFS(SOL·LICITUD!$H$5:$H$504,$B446,SOL·LICITUD!$U$5:$U$504,"B1"))</f>
        <v/>
      </c>
      <c r="G446" s="41" t="str">
        <f>IF($B446="","",SUMIFS(SOL·LICITUD!$P$5:$P$504,SOL·LICITUD!$H$5:$H$504,$B446,SOL·LICITUD!$U$5:$U$504,"B1"))</f>
        <v/>
      </c>
      <c r="H446" s="42" t="str">
        <f>IF($B446="","",COUNTIFS(SOL·LICITUD!$H$5:$H$504,$B446,SOL·LICITUD!$U$5:$U$504,"B2"))</f>
        <v/>
      </c>
      <c r="I446" s="43" t="str">
        <f>IF($B446="","",SUMIFS(SOL·LICITUD!$P$5:$P$504,SOL·LICITUD!$H$5:$H$504,$B446,SOL·LICITUD!$U$5:$U$504,"B2"))</f>
        <v/>
      </c>
      <c r="J446" s="44" t="str">
        <f>IF($B446="","",COUNTIFS(SOL·LICITUD!$H$5:$H$504,$B446,SOL·LICITUD!$U$5:$U$504,"Mitjà"))</f>
        <v/>
      </c>
      <c r="K446" s="45" t="str">
        <f>IF($B446="","",SUMIFS(SOL·LICITUD!$P$5:$P$504,SOL·LICITUD!$H$5:$H$504,$B446,SOL·LICITUD!$U$5:$U$504,"Mitjà"))</f>
        <v/>
      </c>
      <c r="L446" s="46" t="str">
        <f>IF($B446="","",COUNTIFS(SOL·LICITUD!$H$5:$H$504,$B446,SOL·LICITUD!$U$5:$U$504,"Alt"))</f>
        <v/>
      </c>
      <c r="M446" s="47" t="str">
        <f>IF($B446="","",SUMIFS(SOL·LICITUD!$P$5:$P$504,SOL·LICITUD!$H$5:$H$504,$B446,SOL·LICITUD!$U$5:$U$504,"Alt"))</f>
        <v/>
      </c>
    </row>
    <row r="447" spans="2:13" x14ac:dyDescent="0.25">
      <c r="B447" s="38" t="str">
        <f>IF(OR(SOL·LICITUD!$H$433="",COUNTIF(SOL·LICITUD!$H$5:$H$504,SOL·LICITUD!$H$433)&lt;&gt;COUNTIF(SOL·LICITUD!$H$5:'SOL·LICITUD'!$H$433,SOL·LICITUD!$H$433)),"",SOL·LICITUD!$H$433)</f>
        <v/>
      </c>
      <c r="C447" s="38" t="str">
        <f>IF($B447="","",INDEX(SOL·LICITUD!$G$5:$G$504,MATCH($B447,SOL·LICITUD!$H$5:$H$504,0)))</f>
        <v/>
      </c>
      <c r="D447" s="38" t="str">
        <f>IF($B447="","",COUNTIF(SOL·LICITUD!$H$5:$H$504,$B447))</f>
        <v/>
      </c>
      <c r="E447" s="39" t="str">
        <f>IF($B447="","",SUMIF(SOL·LICITUD!$H$5:$H$504,$B447,SOL·LICITUD!$P$5:$P$504))</f>
        <v/>
      </c>
      <c r="F447" s="40" t="str">
        <f>IF($B447="","",COUNTIFS(SOL·LICITUD!$H$5:$H$504,$B447,SOL·LICITUD!$U$5:$U$504,"B1"))</f>
        <v/>
      </c>
      <c r="G447" s="41" t="str">
        <f>IF($B447="","",SUMIFS(SOL·LICITUD!$P$5:$P$504,SOL·LICITUD!$H$5:$H$504,$B447,SOL·LICITUD!$U$5:$U$504,"B1"))</f>
        <v/>
      </c>
      <c r="H447" s="42" t="str">
        <f>IF($B447="","",COUNTIFS(SOL·LICITUD!$H$5:$H$504,$B447,SOL·LICITUD!$U$5:$U$504,"B2"))</f>
        <v/>
      </c>
      <c r="I447" s="43" t="str">
        <f>IF($B447="","",SUMIFS(SOL·LICITUD!$P$5:$P$504,SOL·LICITUD!$H$5:$H$504,$B447,SOL·LICITUD!$U$5:$U$504,"B2"))</f>
        <v/>
      </c>
      <c r="J447" s="44" t="str">
        <f>IF($B447="","",COUNTIFS(SOL·LICITUD!$H$5:$H$504,$B447,SOL·LICITUD!$U$5:$U$504,"Mitjà"))</f>
        <v/>
      </c>
      <c r="K447" s="45" t="str">
        <f>IF($B447="","",SUMIFS(SOL·LICITUD!$P$5:$P$504,SOL·LICITUD!$H$5:$H$504,$B447,SOL·LICITUD!$U$5:$U$504,"Mitjà"))</f>
        <v/>
      </c>
      <c r="L447" s="46" t="str">
        <f>IF($B447="","",COUNTIFS(SOL·LICITUD!$H$5:$H$504,$B447,SOL·LICITUD!$U$5:$U$504,"Alt"))</f>
        <v/>
      </c>
      <c r="M447" s="47" t="str">
        <f>IF($B447="","",SUMIFS(SOL·LICITUD!$P$5:$P$504,SOL·LICITUD!$H$5:$H$504,$B447,SOL·LICITUD!$U$5:$U$504,"Alt"))</f>
        <v/>
      </c>
    </row>
    <row r="448" spans="2:13" x14ac:dyDescent="0.25">
      <c r="B448" s="38" t="str">
        <f>IF(OR(SOL·LICITUD!$H$434="",COUNTIF(SOL·LICITUD!$H$5:$H$504,SOL·LICITUD!$H$434)&lt;&gt;COUNTIF(SOL·LICITUD!$H$5:'SOL·LICITUD'!$H$434,SOL·LICITUD!$H$434)),"",SOL·LICITUD!$H$434)</f>
        <v/>
      </c>
      <c r="C448" s="38" t="str">
        <f>IF($B448="","",INDEX(SOL·LICITUD!$G$5:$G$504,MATCH($B448,SOL·LICITUD!$H$5:$H$504,0)))</f>
        <v/>
      </c>
      <c r="D448" s="38" t="str">
        <f>IF($B448="","",COUNTIF(SOL·LICITUD!$H$5:$H$504,$B448))</f>
        <v/>
      </c>
      <c r="E448" s="39" t="str">
        <f>IF($B448="","",SUMIF(SOL·LICITUD!$H$5:$H$504,$B448,SOL·LICITUD!$P$5:$P$504))</f>
        <v/>
      </c>
      <c r="F448" s="40" t="str">
        <f>IF($B448="","",COUNTIFS(SOL·LICITUD!$H$5:$H$504,$B448,SOL·LICITUD!$U$5:$U$504,"B1"))</f>
        <v/>
      </c>
      <c r="G448" s="41" t="str">
        <f>IF($B448="","",SUMIFS(SOL·LICITUD!$P$5:$P$504,SOL·LICITUD!$H$5:$H$504,$B448,SOL·LICITUD!$U$5:$U$504,"B1"))</f>
        <v/>
      </c>
      <c r="H448" s="42" t="str">
        <f>IF($B448="","",COUNTIFS(SOL·LICITUD!$H$5:$H$504,$B448,SOL·LICITUD!$U$5:$U$504,"B2"))</f>
        <v/>
      </c>
      <c r="I448" s="43" t="str">
        <f>IF($B448="","",SUMIFS(SOL·LICITUD!$P$5:$P$504,SOL·LICITUD!$H$5:$H$504,$B448,SOL·LICITUD!$U$5:$U$504,"B2"))</f>
        <v/>
      </c>
      <c r="J448" s="44" t="str">
        <f>IF($B448="","",COUNTIFS(SOL·LICITUD!$H$5:$H$504,$B448,SOL·LICITUD!$U$5:$U$504,"Mitjà"))</f>
        <v/>
      </c>
      <c r="K448" s="45" t="str">
        <f>IF($B448="","",SUMIFS(SOL·LICITUD!$P$5:$P$504,SOL·LICITUD!$H$5:$H$504,$B448,SOL·LICITUD!$U$5:$U$504,"Mitjà"))</f>
        <v/>
      </c>
      <c r="L448" s="46" t="str">
        <f>IF($B448="","",COUNTIFS(SOL·LICITUD!$H$5:$H$504,$B448,SOL·LICITUD!$U$5:$U$504,"Alt"))</f>
        <v/>
      </c>
      <c r="M448" s="47" t="str">
        <f>IF($B448="","",SUMIFS(SOL·LICITUD!$P$5:$P$504,SOL·LICITUD!$H$5:$H$504,$B448,SOL·LICITUD!$U$5:$U$504,"Alt"))</f>
        <v/>
      </c>
    </row>
    <row r="449" spans="2:13" x14ac:dyDescent="0.25">
      <c r="B449" s="38" t="str">
        <f>IF(OR(SOL·LICITUD!$H$435="",COUNTIF(SOL·LICITUD!$H$5:$H$504,SOL·LICITUD!$H$435)&lt;&gt;COUNTIF(SOL·LICITUD!$H$5:'SOL·LICITUD'!$H$435,SOL·LICITUD!$H$435)),"",SOL·LICITUD!$H$435)</f>
        <v/>
      </c>
      <c r="C449" s="38" t="str">
        <f>IF($B449="","",INDEX(SOL·LICITUD!$G$5:$G$504,MATCH($B449,SOL·LICITUD!$H$5:$H$504,0)))</f>
        <v/>
      </c>
      <c r="D449" s="38" t="str">
        <f>IF($B449="","",COUNTIF(SOL·LICITUD!$H$5:$H$504,$B449))</f>
        <v/>
      </c>
      <c r="E449" s="39" t="str">
        <f>IF($B449="","",SUMIF(SOL·LICITUD!$H$5:$H$504,$B449,SOL·LICITUD!$P$5:$P$504))</f>
        <v/>
      </c>
      <c r="F449" s="40" t="str">
        <f>IF($B449="","",COUNTIFS(SOL·LICITUD!$H$5:$H$504,$B449,SOL·LICITUD!$U$5:$U$504,"B1"))</f>
        <v/>
      </c>
      <c r="G449" s="41" t="str">
        <f>IF($B449="","",SUMIFS(SOL·LICITUD!$P$5:$P$504,SOL·LICITUD!$H$5:$H$504,$B449,SOL·LICITUD!$U$5:$U$504,"B1"))</f>
        <v/>
      </c>
      <c r="H449" s="42" t="str">
        <f>IF($B449="","",COUNTIFS(SOL·LICITUD!$H$5:$H$504,$B449,SOL·LICITUD!$U$5:$U$504,"B2"))</f>
        <v/>
      </c>
      <c r="I449" s="43" t="str">
        <f>IF($B449="","",SUMIFS(SOL·LICITUD!$P$5:$P$504,SOL·LICITUD!$H$5:$H$504,$B449,SOL·LICITUD!$U$5:$U$504,"B2"))</f>
        <v/>
      </c>
      <c r="J449" s="44" t="str">
        <f>IF($B449="","",COUNTIFS(SOL·LICITUD!$H$5:$H$504,$B449,SOL·LICITUD!$U$5:$U$504,"Mitjà"))</f>
        <v/>
      </c>
      <c r="K449" s="45" t="str">
        <f>IF($B449="","",SUMIFS(SOL·LICITUD!$P$5:$P$504,SOL·LICITUD!$H$5:$H$504,$B449,SOL·LICITUD!$U$5:$U$504,"Mitjà"))</f>
        <v/>
      </c>
      <c r="L449" s="46" t="str">
        <f>IF($B449="","",COUNTIFS(SOL·LICITUD!$H$5:$H$504,$B449,SOL·LICITUD!$U$5:$U$504,"Alt"))</f>
        <v/>
      </c>
      <c r="M449" s="47" t="str">
        <f>IF($B449="","",SUMIFS(SOL·LICITUD!$P$5:$P$504,SOL·LICITUD!$H$5:$H$504,$B449,SOL·LICITUD!$U$5:$U$504,"Alt"))</f>
        <v/>
      </c>
    </row>
    <row r="450" spans="2:13" x14ac:dyDescent="0.25">
      <c r="B450" s="38" t="str">
        <f>IF(OR(SOL·LICITUD!$H$436="",COUNTIF(SOL·LICITUD!$H$5:$H$504,SOL·LICITUD!$H$436)&lt;&gt;COUNTIF(SOL·LICITUD!$H$5:'SOL·LICITUD'!$H$436,SOL·LICITUD!$H$436)),"",SOL·LICITUD!$H$436)</f>
        <v/>
      </c>
      <c r="C450" s="38" t="str">
        <f>IF($B450="","",INDEX(SOL·LICITUD!$G$5:$G$504,MATCH($B450,SOL·LICITUD!$H$5:$H$504,0)))</f>
        <v/>
      </c>
      <c r="D450" s="38" t="str">
        <f>IF($B450="","",COUNTIF(SOL·LICITUD!$H$5:$H$504,$B450))</f>
        <v/>
      </c>
      <c r="E450" s="39" t="str">
        <f>IF($B450="","",SUMIF(SOL·LICITUD!$H$5:$H$504,$B450,SOL·LICITUD!$P$5:$P$504))</f>
        <v/>
      </c>
      <c r="F450" s="40" t="str">
        <f>IF($B450="","",COUNTIFS(SOL·LICITUD!$H$5:$H$504,$B450,SOL·LICITUD!$U$5:$U$504,"B1"))</f>
        <v/>
      </c>
      <c r="G450" s="41" t="str">
        <f>IF($B450="","",SUMIFS(SOL·LICITUD!$P$5:$P$504,SOL·LICITUD!$H$5:$H$504,$B450,SOL·LICITUD!$U$5:$U$504,"B1"))</f>
        <v/>
      </c>
      <c r="H450" s="42" t="str">
        <f>IF($B450="","",COUNTIFS(SOL·LICITUD!$H$5:$H$504,$B450,SOL·LICITUD!$U$5:$U$504,"B2"))</f>
        <v/>
      </c>
      <c r="I450" s="43" t="str">
        <f>IF($B450="","",SUMIFS(SOL·LICITUD!$P$5:$P$504,SOL·LICITUD!$H$5:$H$504,$B450,SOL·LICITUD!$U$5:$U$504,"B2"))</f>
        <v/>
      </c>
      <c r="J450" s="44" t="str">
        <f>IF($B450="","",COUNTIFS(SOL·LICITUD!$H$5:$H$504,$B450,SOL·LICITUD!$U$5:$U$504,"Mitjà"))</f>
        <v/>
      </c>
      <c r="K450" s="45" t="str">
        <f>IF($B450="","",SUMIFS(SOL·LICITUD!$P$5:$P$504,SOL·LICITUD!$H$5:$H$504,$B450,SOL·LICITUD!$U$5:$U$504,"Mitjà"))</f>
        <v/>
      </c>
      <c r="L450" s="46" t="str">
        <f>IF($B450="","",COUNTIFS(SOL·LICITUD!$H$5:$H$504,$B450,SOL·LICITUD!$U$5:$U$504,"Alt"))</f>
        <v/>
      </c>
      <c r="M450" s="47" t="str">
        <f>IF($B450="","",SUMIFS(SOL·LICITUD!$P$5:$P$504,SOL·LICITUD!$H$5:$H$504,$B450,SOL·LICITUD!$U$5:$U$504,"Alt"))</f>
        <v/>
      </c>
    </row>
    <row r="451" spans="2:13" x14ac:dyDescent="0.25">
      <c r="B451" s="38" t="str">
        <f>IF(OR(SOL·LICITUD!$H$437="",COUNTIF(SOL·LICITUD!$H$5:$H$504,SOL·LICITUD!$H$437)&lt;&gt;COUNTIF(SOL·LICITUD!$H$5:'SOL·LICITUD'!$H$437,SOL·LICITUD!$H$437)),"",SOL·LICITUD!$H$437)</f>
        <v/>
      </c>
      <c r="C451" s="38" t="str">
        <f>IF($B451="","",INDEX(SOL·LICITUD!$G$5:$G$504,MATCH($B451,SOL·LICITUD!$H$5:$H$504,0)))</f>
        <v/>
      </c>
      <c r="D451" s="38" t="str">
        <f>IF($B451="","",COUNTIF(SOL·LICITUD!$H$5:$H$504,$B451))</f>
        <v/>
      </c>
      <c r="E451" s="39" t="str">
        <f>IF($B451="","",SUMIF(SOL·LICITUD!$H$5:$H$504,$B451,SOL·LICITUD!$P$5:$P$504))</f>
        <v/>
      </c>
      <c r="F451" s="40" t="str">
        <f>IF($B451="","",COUNTIFS(SOL·LICITUD!$H$5:$H$504,$B451,SOL·LICITUD!$U$5:$U$504,"B1"))</f>
        <v/>
      </c>
      <c r="G451" s="41" t="str">
        <f>IF($B451="","",SUMIFS(SOL·LICITUD!$P$5:$P$504,SOL·LICITUD!$H$5:$H$504,$B451,SOL·LICITUD!$U$5:$U$504,"B1"))</f>
        <v/>
      </c>
      <c r="H451" s="42" t="str">
        <f>IF($B451="","",COUNTIFS(SOL·LICITUD!$H$5:$H$504,$B451,SOL·LICITUD!$U$5:$U$504,"B2"))</f>
        <v/>
      </c>
      <c r="I451" s="43" t="str">
        <f>IF($B451="","",SUMIFS(SOL·LICITUD!$P$5:$P$504,SOL·LICITUD!$H$5:$H$504,$B451,SOL·LICITUD!$U$5:$U$504,"B2"))</f>
        <v/>
      </c>
      <c r="J451" s="44" t="str">
        <f>IF($B451="","",COUNTIFS(SOL·LICITUD!$H$5:$H$504,$B451,SOL·LICITUD!$U$5:$U$504,"Mitjà"))</f>
        <v/>
      </c>
      <c r="K451" s="45" t="str">
        <f>IF($B451="","",SUMIFS(SOL·LICITUD!$P$5:$P$504,SOL·LICITUD!$H$5:$H$504,$B451,SOL·LICITUD!$U$5:$U$504,"Mitjà"))</f>
        <v/>
      </c>
      <c r="L451" s="46" t="str">
        <f>IF($B451="","",COUNTIFS(SOL·LICITUD!$H$5:$H$504,$B451,SOL·LICITUD!$U$5:$U$504,"Alt"))</f>
        <v/>
      </c>
      <c r="M451" s="47" t="str">
        <f>IF($B451="","",SUMIFS(SOL·LICITUD!$P$5:$P$504,SOL·LICITUD!$H$5:$H$504,$B451,SOL·LICITUD!$U$5:$U$504,"Alt"))</f>
        <v/>
      </c>
    </row>
    <row r="452" spans="2:13" x14ac:dyDescent="0.25">
      <c r="B452" s="38" t="str">
        <f>IF(OR(SOL·LICITUD!$H$438="",COUNTIF(SOL·LICITUD!$H$5:$H$504,SOL·LICITUD!$H$438)&lt;&gt;COUNTIF(SOL·LICITUD!$H$5:'SOL·LICITUD'!$H$438,SOL·LICITUD!$H$438)),"",SOL·LICITUD!$H$438)</f>
        <v/>
      </c>
      <c r="C452" s="38" t="str">
        <f>IF($B452="","",INDEX(SOL·LICITUD!$G$5:$G$504,MATCH($B452,SOL·LICITUD!$H$5:$H$504,0)))</f>
        <v/>
      </c>
      <c r="D452" s="38" t="str">
        <f>IF($B452="","",COUNTIF(SOL·LICITUD!$H$5:$H$504,$B452))</f>
        <v/>
      </c>
      <c r="E452" s="39" t="str">
        <f>IF($B452="","",SUMIF(SOL·LICITUD!$H$5:$H$504,$B452,SOL·LICITUD!$P$5:$P$504))</f>
        <v/>
      </c>
      <c r="F452" s="40" t="str">
        <f>IF($B452="","",COUNTIFS(SOL·LICITUD!$H$5:$H$504,$B452,SOL·LICITUD!$U$5:$U$504,"B1"))</f>
        <v/>
      </c>
      <c r="G452" s="41" t="str">
        <f>IF($B452="","",SUMIFS(SOL·LICITUD!$P$5:$P$504,SOL·LICITUD!$H$5:$H$504,$B452,SOL·LICITUD!$U$5:$U$504,"B1"))</f>
        <v/>
      </c>
      <c r="H452" s="42" t="str">
        <f>IF($B452="","",COUNTIFS(SOL·LICITUD!$H$5:$H$504,$B452,SOL·LICITUD!$U$5:$U$504,"B2"))</f>
        <v/>
      </c>
      <c r="I452" s="43" t="str">
        <f>IF($B452="","",SUMIFS(SOL·LICITUD!$P$5:$P$504,SOL·LICITUD!$H$5:$H$504,$B452,SOL·LICITUD!$U$5:$U$504,"B2"))</f>
        <v/>
      </c>
      <c r="J452" s="44" t="str">
        <f>IF($B452="","",COUNTIFS(SOL·LICITUD!$H$5:$H$504,$B452,SOL·LICITUD!$U$5:$U$504,"Mitjà"))</f>
        <v/>
      </c>
      <c r="K452" s="45" t="str">
        <f>IF($B452="","",SUMIFS(SOL·LICITUD!$P$5:$P$504,SOL·LICITUD!$H$5:$H$504,$B452,SOL·LICITUD!$U$5:$U$504,"Mitjà"))</f>
        <v/>
      </c>
      <c r="L452" s="46" t="str">
        <f>IF($B452="","",COUNTIFS(SOL·LICITUD!$H$5:$H$504,$B452,SOL·LICITUD!$U$5:$U$504,"Alt"))</f>
        <v/>
      </c>
      <c r="M452" s="47" t="str">
        <f>IF($B452="","",SUMIFS(SOL·LICITUD!$P$5:$P$504,SOL·LICITUD!$H$5:$H$504,$B452,SOL·LICITUD!$U$5:$U$504,"Alt"))</f>
        <v/>
      </c>
    </row>
    <row r="453" spans="2:13" x14ac:dyDescent="0.25">
      <c r="B453" s="38" t="str">
        <f>IF(OR(SOL·LICITUD!$H$439="",COUNTIF(SOL·LICITUD!$H$5:$H$504,SOL·LICITUD!$H$439)&lt;&gt;COUNTIF(SOL·LICITUD!$H$5:'SOL·LICITUD'!$H$439,SOL·LICITUD!$H$439)),"",SOL·LICITUD!$H$439)</f>
        <v/>
      </c>
      <c r="C453" s="38" t="str">
        <f>IF($B453="","",INDEX(SOL·LICITUD!$G$5:$G$504,MATCH($B453,SOL·LICITUD!$H$5:$H$504,0)))</f>
        <v/>
      </c>
      <c r="D453" s="38" t="str">
        <f>IF($B453="","",COUNTIF(SOL·LICITUD!$H$5:$H$504,$B453))</f>
        <v/>
      </c>
      <c r="E453" s="39" t="str">
        <f>IF($B453="","",SUMIF(SOL·LICITUD!$H$5:$H$504,$B453,SOL·LICITUD!$P$5:$P$504))</f>
        <v/>
      </c>
      <c r="F453" s="40" t="str">
        <f>IF($B453="","",COUNTIFS(SOL·LICITUD!$H$5:$H$504,$B453,SOL·LICITUD!$U$5:$U$504,"B1"))</f>
        <v/>
      </c>
      <c r="G453" s="41" t="str">
        <f>IF($B453="","",SUMIFS(SOL·LICITUD!$P$5:$P$504,SOL·LICITUD!$H$5:$H$504,$B453,SOL·LICITUD!$U$5:$U$504,"B1"))</f>
        <v/>
      </c>
      <c r="H453" s="42" t="str">
        <f>IF($B453="","",COUNTIFS(SOL·LICITUD!$H$5:$H$504,$B453,SOL·LICITUD!$U$5:$U$504,"B2"))</f>
        <v/>
      </c>
      <c r="I453" s="43" t="str">
        <f>IF($B453="","",SUMIFS(SOL·LICITUD!$P$5:$P$504,SOL·LICITUD!$H$5:$H$504,$B453,SOL·LICITUD!$U$5:$U$504,"B2"))</f>
        <v/>
      </c>
      <c r="J453" s="44" t="str">
        <f>IF($B453="","",COUNTIFS(SOL·LICITUD!$H$5:$H$504,$B453,SOL·LICITUD!$U$5:$U$504,"Mitjà"))</f>
        <v/>
      </c>
      <c r="K453" s="45" t="str">
        <f>IF($B453="","",SUMIFS(SOL·LICITUD!$P$5:$P$504,SOL·LICITUD!$H$5:$H$504,$B453,SOL·LICITUD!$U$5:$U$504,"Mitjà"))</f>
        <v/>
      </c>
      <c r="L453" s="46" t="str">
        <f>IF($B453="","",COUNTIFS(SOL·LICITUD!$H$5:$H$504,$B453,SOL·LICITUD!$U$5:$U$504,"Alt"))</f>
        <v/>
      </c>
      <c r="M453" s="47" t="str">
        <f>IF($B453="","",SUMIFS(SOL·LICITUD!$P$5:$P$504,SOL·LICITUD!$H$5:$H$504,$B453,SOL·LICITUD!$U$5:$U$504,"Alt"))</f>
        <v/>
      </c>
    </row>
    <row r="454" spans="2:13" x14ac:dyDescent="0.25">
      <c r="B454" s="38" t="str">
        <f>IF(OR(SOL·LICITUD!$H$440="",COUNTIF(SOL·LICITUD!$H$5:$H$504,SOL·LICITUD!$H$440)&lt;&gt;COUNTIF(SOL·LICITUD!$H$5:'SOL·LICITUD'!$H$440,SOL·LICITUD!$H$440)),"",SOL·LICITUD!$H$440)</f>
        <v/>
      </c>
      <c r="C454" s="38" t="str">
        <f>IF($B454="","",INDEX(SOL·LICITUD!$G$5:$G$504,MATCH($B454,SOL·LICITUD!$H$5:$H$504,0)))</f>
        <v/>
      </c>
      <c r="D454" s="38" t="str">
        <f>IF($B454="","",COUNTIF(SOL·LICITUD!$H$5:$H$504,$B454))</f>
        <v/>
      </c>
      <c r="E454" s="39" t="str">
        <f>IF($B454="","",SUMIF(SOL·LICITUD!$H$5:$H$504,$B454,SOL·LICITUD!$P$5:$P$504))</f>
        <v/>
      </c>
      <c r="F454" s="40" t="str">
        <f>IF($B454="","",COUNTIFS(SOL·LICITUD!$H$5:$H$504,$B454,SOL·LICITUD!$U$5:$U$504,"B1"))</f>
        <v/>
      </c>
      <c r="G454" s="41" t="str">
        <f>IF($B454="","",SUMIFS(SOL·LICITUD!$P$5:$P$504,SOL·LICITUD!$H$5:$H$504,$B454,SOL·LICITUD!$U$5:$U$504,"B1"))</f>
        <v/>
      </c>
      <c r="H454" s="42" t="str">
        <f>IF($B454="","",COUNTIFS(SOL·LICITUD!$H$5:$H$504,$B454,SOL·LICITUD!$U$5:$U$504,"B2"))</f>
        <v/>
      </c>
      <c r="I454" s="43" t="str">
        <f>IF($B454="","",SUMIFS(SOL·LICITUD!$P$5:$P$504,SOL·LICITUD!$H$5:$H$504,$B454,SOL·LICITUD!$U$5:$U$504,"B2"))</f>
        <v/>
      </c>
      <c r="J454" s="44" t="str">
        <f>IF($B454="","",COUNTIFS(SOL·LICITUD!$H$5:$H$504,$B454,SOL·LICITUD!$U$5:$U$504,"Mitjà"))</f>
        <v/>
      </c>
      <c r="K454" s="45" t="str">
        <f>IF($B454="","",SUMIFS(SOL·LICITUD!$P$5:$P$504,SOL·LICITUD!$H$5:$H$504,$B454,SOL·LICITUD!$U$5:$U$504,"Mitjà"))</f>
        <v/>
      </c>
      <c r="L454" s="46" t="str">
        <f>IF($B454="","",COUNTIFS(SOL·LICITUD!$H$5:$H$504,$B454,SOL·LICITUD!$U$5:$U$504,"Alt"))</f>
        <v/>
      </c>
      <c r="M454" s="47" t="str">
        <f>IF($B454="","",SUMIFS(SOL·LICITUD!$P$5:$P$504,SOL·LICITUD!$H$5:$H$504,$B454,SOL·LICITUD!$U$5:$U$504,"Alt"))</f>
        <v/>
      </c>
    </row>
    <row r="455" spans="2:13" x14ac:dyDescent="0.25">
      <c r="B455" s="38" t="str">
        <f>IF(OR(SOL·LICITUD!$H$441="",COUNTIF(SOL·LICITUD!$H$5:$H$504,SOL·LICITUD!$H$441)&lt;&gt;COUNTIF(SOL·LICITUD!$H$5:'SOL·LICITUD'!$H$441,SOL·LICITUD!$H$441)),"",SOL·LICITUD!$H$441)</f>
        <v/>
      </c>
      <c r="C455" s="38" t="str">
        <f>IF($B455="","",INDEX(SOL·LICITUD!$G$5:$G$504,MATCH($B455,SOL·LICITUD!$H$5:$H$504,0)))</f>
        <v/>
      </c>
      <c r="D455" s="38" t="str">
        <f>IF($B455="","",COUNTIF(SOL·LICITUD!$H$5:$H$504,$B455))</f>
        <v/>
      </c>
      <c r="E455" s="39" t="str">
        <f>IF($B455="","",SUMIF(SOL·LICITUD!$H$5:$H$504,$B455,SOL·LICITUD!$P$5:$P$504))</f>
        <v/>
      </c>
      <c r="F455" s="40" t="str">
        <f>IF($B455="","",COUNTIFS(SOL·LICITUD!$H$5:$H$504,$B455,SOL·LICITUD!$U$5:$U$504,"B1"))</f>
        <v/>
      </c>
      <c r="G455" s="41" t="str">
        <f>IF($B455="","",SUMIFS(SOL·LICITUD!$P$5:$P$504,SOL·LICITUD!$H$5:$H$504,$B455,SOL·LICITUD!$U$5:$U$504,"B1"))</f>
        <v/>
      </c>
      <c r="H455" s="42" t="str">
        <f>IF($B455="","",COUNTIFS(SOL·LICITUD!$H$5:$H$504,$B455,SOL·LICITUD!$U$5:$U$504,"B2"))</f>
        <v/>
      </c>
      <c r="I455" s="43" t="str">
        <f>IF($B455="","",SUMIFS(SOL·LICITUD!$P$5:$P$504,SOL·LICITUD!$H$5:$H$504,$B455,SOL·LICITUD!$U$5:$U$504,"B2"))</f>
        <v/>
      </c>
      <c r="J455" s="44" t="str">
        <f>IF($B455="","",COUNTIFS(SOL·LICITUD!$H$5:$H$504,$B455,SOL·LICITUD!$U$5:$U$504,"Mitjà"))</f>
        <v/>
      </c>
      <c r="K455" s="45" t="str">
        <f>IF($B455="","",SUMIFS(SOL·LICITUD!$P$5:$P$504,SOL·LICITUD!$H$5:$H$504,$B455,SOL·LICITUD!$U$5:$U$504,"Mitjà"))</f>
        <v/>
      </c>
      <c r="L455" s="46" t="str">
        <f>IF($B455="","",COUNTIFS(SOL·LICITUD!$H$5:$H$504,$B455,SOL·LICITUD!$U$5:$U$504,"Alt"))</f>
        <v/>
      </c>
      <c r="M455" s="47" t="str">
        <f>IF($B455="","",SUMIFS(SOL·LICITUD!$P$5:$P$504,SOL·LICITUD!$H$5:$H$504,$B455,SOL·LICITUD!$U$5:$U$504,"Alt"))</f>
        <v/>
      </c>
    </row>
    <row r="456" spans="2:13" x14ac:dyDescent="0.25">
      <c r="B456" s="38" t="str">
        <f>IF(OR(SOL·LICITUD!$H$442="",COUNTIF(SOL·LICITUD!$H$5:$H$504,SOL·LICITUD!$H$442)&lt;&gt;COUNTIF(SOL·LICITUD!$H$5:'SOL·LICITUD'!$H$442,SOL·LICITUD!$H$442)),"",SOL·LICITUD!$H$442)</f>
        <v/>
      </c>
      <c r="C456" s="38" t="str">
        <f>IF($B456="","",INDEX(SOL·LICITUD!$G$5:$G$504,MATCH($B456,SOL·LICITUD!$H$5:$H$504,0)))</f>
        <v/>
      </c>
      <c r="D456" s="38" t="str">
        <f>IF($B456="","",COUNTIF(SOL·LICITUD!$H$5:$H$504,$B456))</f>
        <v/>
      </c>
      <c r="E456" s="39" t="str">
        <f>IF($B456="","",SUMIF(SOL·LICITUD!$H$5:$H$504,$B456,SOL·LICITUD!$P$5:$P$504))</f>
        <v/>
      </c>
      <c r="F456" s="40" t="str">
        <f>IF($B456="","",COUNTIFS(SOL·LICITUD!$H$5:$H$504,$B456,SOL·LICITUD!$U$5:$U$504,"B1"))</f>
        <v/>
      </c>
      <c r="G456" s="41" t="str">
        <f>IF($B456="","",SUMIFS(SOL·LICITUD!$P$5:$P$504,SOL·LICITUD!$H$5:$H$504,$B456,SOL·LICITUD!$U$5:$U$504,"B1"))</f>
        <v/>
      </c>
      <c r="H456" s="42" t="str">
        <f>IF($B456="","",COUNTIFS(SOL·LICITUD!$H$5:$H$504,$B456,SOL·LICITUD!$U$5:$U$504,"B2"))</f>
        <v/>
      </c>
      <c r="I456" s="43" t="str">
        <f>IF($B456="","",SUMIFS(SOL·LICITUD!$P$5:$P$504,SOL·LICITUD!$H$5:$H$504,$B456,SOL·LICITUD!$U$5:$U$504,"B2"))</f>
        <v/>
      </c>
      <c r="J456" s="44" t="str">
        <f>IF($B456="","",COUNTIFS(SOL·LICITUD!$H$5:$H$504,$B456,SOL·LICITUD!$U$5:$U$504,"Mitjà"))</f>
        <v/>
      </c>
      <c r="K456" s="45" t="str">
        <f>IF($B456="","",SUMIFS(SOL·LICITUD!$P$5:$P$504,SOL·LICITUD!$H$5:$H$504,$B456,SOL·LICITUD!$U$5:$U$504,"Mitjà"))</f>
        <v/>
      </c>
      <c r="L456" s="46" t="str">
        <f>IF($B456="","",COUNTIFS(SOL·LICITUD!$H$5:$H$504,$B456,SOL·LICITUD!$U$5:$U$504,"Alt"))</f>
        <v/>
      </c>
      <c r="M456" s="47" t="str">
        <f>IF($B456="","",SUMIFS(SOL·LICITUD!$P$5:$P$504,SOL·LICITUD!$H$5:$H$504,$B456,SOL·LICITUD!$U$5:$U$504,"Alt"))</f>
        <v/>
      </c>
    </row>
    <row r="457" spans="2:13" x14ac:dyDescent="0.25">
      <c r="B457" s="38" t="str">
        <f>IF(OR(SOL·LICITUD!$H$443="",COUNTIF(SOL·LICITUD!$H$5:$H$504,SOL·LICITUD!$H$443)&lt;&gt;COUNTIF(SOL·LICITUD!$H$5:'SOL·LICITUD'!$H$443,SOL·LICITUD!$H$443)),"",SOL·LICITUD!$H$443)</f>
        <v/>
      </c>
      <c r="C457" s="38" t="str">
        <f>IF($B457="","",INDEX(SOL·LICITUD!$G$5:$G$504,MATCH($B457,SOL·LICITUD!$H$5:$H$504,0)))</f>
        <v/>
      </c>
      <c r="D457" s="38" t="str">
        <f>IF($B457="","",COUNTIF(SOL·LICITUD!$H$5:$H$504,$B457))</f>
        <v/>
      </c>
      <c r="E457" s="39" t="str">
        <f>IF($B457="","",SUMIF(SOL·LICITUD!$H$5:$H$504,$B457,SOL·LICITUD!$P$5:$P$504))</f>
        <v/>
      </c>
      <c r="F457" s="40" t="str">
        <f>IF($B457="","",COUNTIFS(SOL·LICITUD!$H$5:$H$504,$B457,SOL·LICITUD!$U$5:$U$504,"B1"))</f>
        <v/>
      </c>
      <c r="G457" s="41" t="str">
        <f>IF($B457="","",SUMIFS(SOL·LICITUD!$P$5:$P$504,SOL·LICITUD!$H$5:$H$504,$B457,SOL·LICITUD!$U$5:$U$504,"B1"))</f>
        <v/>
      </c>
      <c r="H457" s="42" t="str">
        <f>IF($B457="","",COUNTIFS(SOL·LICITUD!$H$5:$H$504,$B457,SOL·LICITUD!$U$5:$U$504,"B2"))</f>
        <v/>
      </c>
      <c r="I457" s="43" t="str">
        <f>IF($B457="","",SUMIFS(SOL·LICITUD!$P$5:$P$504,SOL·LICITUD!$H$5:$H$504,$B457,SOL·LICITUD!$U$5:$U$504,"B2"))</f>
        <v/>
      </c>
      <c r="J457" s="44" t="str">
        <f>IF($B457="","",COUNTIFS(SOL·LICITUD!$H$5:$H$504,$B457,SOL·LICITUD!$U$5:$U$504,"Mitjà"))</f>
        <v/>
      </c>
      <c r="K457" s="45" t="str">
        <f>IF($B457="","",SUMIFS(SOL·LICITUD!$P$5:$P$504,SOL·LICITUD!$H$5:$H$504,$B457,SOL·LICITUD!$U$5:$U$504,"Mitjà"))</f>
        <v/>
      </c>
      <c r="L457" s="46" t="str">
        <f>IF($B457="","",COUNTIFS(SOL·LICITUD!$H$5:$H$504,$B457,SOL·LICITUD!$U$5:$U$504,"Alt"))</f>
        <v/>
      </c>
      <c r="M457" s="47" t="str">
        <f>IF($B457="","",SUMIFS(SOL·LICITUD!$P$5:$P$504,SOL·LICITUD!$H$5:$H$504,$B457,SOL·LICITUD!$U$5:$U$504,"Alt"))</f>
        <v/>
      </c>
    </row>
    <row r="458" spans="2:13" x14ac:dyDescent="0.25">
      <c r="B458" s="38" t="str">
        <f>IF(OR(SOL·LICITUD!$H$444="",COUNTIF(SOL·LICITUD!$H$5:$H$504,SOL·LICITUD!$H$444)&lt;&gt;COUNTIF(SOL·LICITUD!$H$5:'SOL·LICITUD'!$H$444,SOL·LICITUD!$H$444)),"",SOL·LICITUD!$H$444)</f>
        <v/>
      </c>
      <c r="C458" s="38" t="str">
        <f>IF($B458="","",INDEX(SOL·LICITUD!$G$5:$G$504,MATCH($B458,SOL·LICITUD!$H$5:$H$504,0)))</f>
        <v/>
      </c>
      <c r="D458" s="38" t="str">
        <f>IF($B458="","",COUNTIF(SOL·LICITUD!$H$5:$H$504,$B458))</f>
        <v/>
      </c>
      <c r="E458" s="39" t="str">
        <f>IF($B458="","",SUMIF(SOL·LICITUD!$H$5:$H$504,$B458,SOL·LICITUD!$P$5:$P$504))</f>
        <v/>
      </c>
      <c r="F458" s="40" t="str">
        <f>IF($B458="","",COUNTIFS(SOL·LICITUD!$H$5:$H$504,$B458,SOL·LICITUD!$U$5:$U$504,"B1"))</f>
        <v/>
      </c>
      <c r="G458" s="41" t="str">
        <f>IF($B458="","",SUMIFS(SOL·LICITUD!$P$5:$P$504,SOL·LICITUD!$H$5:$H$504,$B458,SOL·LICITUD!$U$5:$U$504,"B1"))</f>
        <v/>
      </c>
      <c r="H458" s="42" t="str">
        <f>IF($B458="","",COUNTIFS(SOL·LICITUD!$H$5:$H$504,$B458,SOL·LICITUD!$U$5:$U$504,"B2"))</f>
        <v/>
      </c>
      <c r="I458" s="43" t="str">
        <f>IF($B458="","",SUMIFS(SOL·LICITUD!$P$5:$P$504,SOL·LICITUD!$H$5:$H$504,$B458,SOL·LICITUD!$U$5:$U$504,"B2"))</f>
        <v/>
      </c>
      <c r="J458" s="44" t="str">
        <f>IF($B458="","",COUNTIFS(SOL·LICITUD!$H$5:$H$504,$B458,SOL·LICITUD!$U$5:$U$504,"Mitjà"))</f>
        <v/>
      </c>
      <c r="K458" s="45" t="str">
        <f>IF($B458="","",SUMIFS(SOL·LICITUD!$P$5:$P$504,SOL·LICITUD!$H$5:$H$504,$B458,SOL·LICITUD!$U$5:$U$504,"Mitjà"))</f>
        <v/>
      </c>
      <c r="L458" s="46" t="str">
        <f>IF($B458="","",COUNTIFS(SOL·LICITUD!$H$5:$H$504,$B458,SOL·LICITUD!$U$5:$U$504,"Alt"))</f>
        <v/>
      </c>
      <c r="M458" s="47" t="str">
        <f>IF($B458="","",SUMIFS(SOL·LICITUD!$P$5:$P$504,SOL·LICITUD!$H$5:$H$504,$B458,SOL·LICITUD!$U$5:$U$504,"Alt"))</f>
        <v/>
      </c>
    </row>
    <row r="459" spans="2:13" x14ac:dyDescent="0.25">
      <c r="B459" s="38" t="str">
        <f>IF(OR(SOL·LICITUD!$H$445="",COUNTIF(SOL·LICITUD!$H$5:$H$504,SOL·LICITUD!$H$445)&lt;&gt;COUNTIF(SOL·LICITUD!$H$5:'SOL·LICITUD'!$H$445,SOL·LICITUD!$H$445)),"",SOL·LICITUD!$H$445)</f>
        <v/>
      </c>
      <c r="C459" s="38" t="str">
        <f>IF($B459="","",INDEX(SOL·LICITUD!$G$5:$G$504,MATCH($B459,SOL·LICITUD!$H$5:$H$504,0)))</f>
        <v/>
      </c>
      <c r="D459" s="38" t="str">
        <f>IF($B459="","",COUNTIF(SOL·LICITUD!$H$5:$H$504,$B459))</f>
        <v/>
      </c>
      <c r="E459" s="39" t="str">
        <f>IF($B459="","",SUMIF(SOL·LICITUD!$H$5:$H$504,$B459,SOL·LICITUD!$P$5:$P$504))</f>
        <v/>
      </c>
      <c r="F459" s="40" t="str">
        <f>IF($B459="","",COUNTIFS(SOL·LICITUD!$H$5:$H$504,$B459,SOL·LICITUD!$U$5:$U$504,"B1"))</f>
        <v/>
      </c>
      <c r="G459" s="41" t="str">
        <f>IF($B459="","",SUMIFS(SOL·LICITUD!$P$5:$P$504,SOL·LICITUD!$H$5:$H$504,$B459,SOL·LICITUD!$U$5:$U$504,"B1"))</f>
        <v/>
      </c>
      <c r="H459" s="42" t="str">
        <f>IF($B459="","",COUNTIFS(SOL·LICITUD!$H$5:$H$504,$B459,SOL·LICITUD!$U$5:$U$504,"B2"))</f>
        <v/>
      </c>
      <c r="I459" s="43" t="str">
        <f>IF($B459="","",SUMIFS(SOL·LICITUD!$P$5:$P$504,SOL·LICITUD!$H$5:$H$504,$B459,SOL·LICITUD!$U$5:$U$504,"B2"))</f>
        <v/>
      </c>
      <c r="J459" s="44" t="str">
        <f>IF($B459="","",COUNTIFS(SOL·LICITUD!$H$5:$H$504,$B459,SOL·LICITUD!$U$5:$U$504,"Mitjà"))</f>
        <v/>
      </c>
      <c r="K459" s="45" t="str">
        <f>IF($B459="","",SUMIFS(SOL·LICITUD!$P$5:$P$504,SOL·LICITUD!$H$5:$H$504,$B459,SOL·LICITUD!$U$5:$U$504,"Mitjà"))</f>
        <v/>
      </c>
      <c r="L459" s="46" t="str">
        <f>IF($B459="","",COUNTIFS(SOL·LICITUD!$H$5:$H$504,$B459,SOL·LICITUD!$U$5:$U$504,"Alt"))</f>
        <v/>
      </c>
      <c r="M459" s="47" t="str">
        <f>IF($B459="","",SUMIFS(SOL·LICITUD!$P$5:$P$504,SOL·LICITUD!$H$5:$H$504,$B459,SOL·LICITUD!$U$5:$U$504,"Alt"))</f>
        <v/>
      </c>
    </row>
    <row r="460" spans="2:13" x14ac:dyDescent="0.25">
      <c r="B460" s="38" t="str">
        <f>IF(OR(SOL·LICITUD!$H$446="",COUNTIF(SOL·LICITUD!$H$5:$H$504,SOL·LICITUD!$H$446)&lt;&gt;COUNTIF(SOL·LICITUD!$H$5:'SOL·LICITUD'!$H$446,SOL·LICITUD!$H$446)),"",SOL·LICITUD!$H$446)</f>
        <v/>
      </c>
      <c r="C460" s="38" t="str">
        <f>IF($B460="","",INDEX(SOL·LICITUD!$G$5:$G$504,MATCH($B460,SOL·LICITUD!$H$5:$H$504,0)))</f>
        <v/>
      </c>
      <c r="D460" s="38" t="str">
        <f>IF($B460="","",COUNTIF(SOL·LICITUD!$H$5:$H$504,$B460))</f>
        <v/>
      </c>
      <c r="E460" s="39" t="str">
        <f>IF($B460="","",SUMIF(SOL·LICITUD!$H$5:$H$504,$B460,SOL·LICITUD!$P$5:$P$504))</f>
        <v/>
      </c>
      <c r="F460" s="40" t="str">
        <f>IF($B460="","",COUNTIFS(SOL·LICITUD!$H$5:$H$504,$B460,SOL·LICITUD!$U$5:$U$504,"B1"))</f>
        <v/>
      </c>
      <c r="G460" s="41" t="str">
        <f>IF($B460="","",SUMIFS(SOL·LICITUD!$P$5:$P$504,SOL·LICITUD!$H$5:$H$504,$B460,SOL·LICITUD!$U$5:$U$504,"B1"))</f>
        <v/>
      </c>
      <c r="H460" s="42" t="str">
        <f>IF($B460="","",COUNTIFS(SOL·LICITUD!$H$5:$H$504,$B460,SOL·LICITUD!$U$5:$U$504,"B2"))</f>
        <v/>
      </c>
      <c r="I460" s="43" t="str">
        <f>IF($B460="","",SUMIFS(SOL·LICITUD!$P$5:$P$504,SOL·LICITUD!$H$5:$H$504,$B460,SOL·LICITUD!$U$5:$U$504,"B2"))</f>
        <v/>
      </c>
      <c r="J460" s="44" t="str">
        <f>IF($B460="","",COUNTIFS(SOL·LICITUD!$H$5:$H$504,$B460,SOL·LICITUD!$U$5:$U$504,"Mitjà"))</f>
        <v/>
      </c>
      <c r="K460" s="45" t="str">
        <f>IF($B460="","",SUMIFS(SOL·LICITUD!$P$5:$P$504,SOL·LICITUD!$H$5:$H$504,$B460,SOL·LICITUD!$U$5:$U$504,"Mitjà"))</f>
        <v/>
      </c>
      <c r="L460" s="46" t="str">
        <f>IF($B460="","",COUNTIFS(SOL·LICITUD!$H$5:$H$504,$B460,SOL·LICITUD!$U$5:$U$504,"Alt"))</f>
        <v/>
      </c>
      <c r="M460" s="47" t="str">
        <f>IF($B460="","",SUMIFS(SOL·LICITUD!$P$5:$P$504,SOL·LICITUD!$H$5:$H$504,$B460,SOL·LICITUD!$U$5:$U$504,"Alt"))</f>
        <v/>
      </c>
    </row>
    <row r="461" spans="2:13" x14ac:dyDescent="0.25">
      <c r="B461" s="38" t="str">
        <f>IF(OR(SOL·LICITUD!$H$447="",COUNTIF(SOL·LICITUD!$H$5:$H$504,SOL·LICITUD!$H$447)&lt;&gt;COUNTIF(SOL·LICITUD!$H$5:'SOL·LICITUD'!$H$447,SOL·LICITUD!$H$447)),"",SOL·LICITUD!$H$447)</f>
        <v/>
      </c>
      <c r="C461" s="38" t="str">
        <f>IF($B461="","",INDEX(SOL·LICITUD!$G$5:$G$504,MATCH($B461,SOL·LICITUD!$H$5:$H$504,0)))</f>
        <v/>
      </c>
      <c r="D461" s="38" t="str">
        <f>IF($B461="","",COUNTIF(SOL·LICITUD!$H$5:$H$504,$B461))</f>
        <v/>
      </c>
      <c r="E461" s="39" t="str">
        <f>IF($B461="","",SUMIF(SOL·LICITUD!$H$5:$H$504,$B461,SOL·LICITUD!$P$5:$P$504))</f>
        <v/>
      </c>
      <c r="F461" s="40" t="str">
        <f>IF($B461="","",COUNTIFS(SOL·LICITUD!$H$5:$H$504,$B461,SOL·LICITUD!$U$5:$U$504,"B1"))</f>
        <v/>
      </c>
      <c r="G461" s="41" t="str">
        <f>IF($B461="","",SUMIFS(SOL·LICITUD!$P$5:$P$504,SOL·LICITUD!$H$5:$H$504,$B461,SOL·LICITUD!$U$5:$U$504,"B1"))</f>
        <v/>
      </c>
      <c r="H461" s="42" t="str">
        <f>IF($B461="","",COUNTIFS(SOL·LICITUD!$H$5:$H$504,$B461,SOL·LICITUD!$U$5:$U$504,"B2"))</f>
        <v/>
      </c>
      <c r="I461" s="43" t="str">
        <f>IF($B461="","",SUMIFS(SOL·LICITUD!$P$5:$P$504,SOL·LICITUD!$H$5:$H$504,$B461,SOL·LICITUD!$U$5:$U$504,"B2"))</f>
        <v/>
      </c>
      <c r="J461" s="44" t="str">
        <f>IF($B461="","",COUNTIFS(SOL·LICITUD!$H$5:$H$504,$B461,SOL·LICITUD!$U$5:$U$504,"Mitjà"))</f>
        <v/>
      </c>
      <c r="K461" s="45" t="str">
        <f>IF($B461="","",SUMIFS(SOL·LICITUD!$P$5:$P$504,SOL·LICITUD!$H$5:$H$504,$B461,SOL·LICITUD!$U$5:$U$504,"Mitjà"))</f>
        <v/>
      </c>
      <c r="L461" s="46" t="str">
        <f>IF($B461="","",COUNTIFS(SOL·LICITUD!$H$5:$H$504,$B461,SOL·LICITUD!$U$5:$U$504,"Alt"))</f>
        <v/>
      </c>
      <c r="M461" s="47" t="str">
        <f>IF($B461="","",SUMIFS(SOL·LICITUD!$P$5:$P$504,SOL·LICITUD!$H$5:$H$504,$B461,SOL·LICITUD!$U$5:$U$504,"Alt"))</f>
        <v/>
      </c>
    </row>
    <row r="462" spans="2:13" x14ac:dyDescent="0.25">
      <c r="B462" s="38" t="str">
        <f>IF(OR(SOL·LICITUD!$H$448="",COUNTIF(SOL·LICITUD!$H$5:$H$504,SOL·LICITUD!$H$448)&lt;&gt;COUNTIF(SOL·LICITUD!$H$5:'SOL·LICITUD'!$H$448,SOL·LICITUD!$H$448)),"",SOL·LICITUD!$H$448)</f>
        <v/>
      </c>
      <c r="C462" s="38" t="str">
        <f>IF($B462="","",INDEX(SOL·LICITUD!$G$5:$G$504,MATCH($B462,SOL·LICITUD!$H$5:$H$504,0)))</f>
        <v/>
      </c>
      <c r="D462" s="38" t="str">
        <f>IF($B462="","",COUNTIF(SOL·LICITUD!$H$5:$H$504,$B462))</f>
        <v/>
      </c>
      <c r="E462" s="39" t="str">
        <f>IF($B462="","",SUMIF(SOL·LICITUD!$H$5:$H$504,$B462,SOL·LICITUD!$P$5:$P$504))</f>
        <v/>
      </c>
      <c r="F462" s="40" t="str">
        <f>IF($B462="","",COUNTIFS(SOL·LICITUD!$H$5:$H$504,$B462,SOL·LICITUD!$U$5:$U$504,"B1"))</f>
        <v/>
      </c>
      <c r="G462" s="41" t="str">
        <f>IF($B462="","",SUMIFS(SOL·LICITUD!$P$5:$P$504,SOL·LICITUD!$H$5:$H$504,$B462,SOL·LICITUD!$U$5:$U$504,"B1"))</f>
        <v/>
      </c>
      <c r="H462" s="42" t="str">
        <f>IF($B462="","",COUNTIFS(SOL·LICITUD!$H$5:$H$504,$B462,SOL·LICITUD!$U$5:$U$504,"B2"))</f>
        <v/>
      </c>
      <c r="I462" s="43" t="str">
        <f>IF($B462="","",SUMIFS(SOL·LICITUD!$P$5:$P$504,SOL·LICITUD!$H$5:$H$504,$B462,SOL·LICITUD!$U$5:$U$504,"B2"))</f>
        <v/>
      </c>
      <c r="J462" s="44" t="str">
        <f>IF($B462="","",COUNTIFS(SOL·LICITUD!$H$5:$H$504,$B462,SOL·LICITUD!$U$5:$U$504,"Mitjà"))</f>
        <v/>
      </c>
      <c r="K462" s="45" t="str">
        <f>IF($B462="","",SUMIFS(SOL·LICITUD!$P$5:$P$504,SOL·LICITUD!$H$5:$H$504,$B462,SOL·LICITUD!$U$5:$U$504,"Mitjà"))</f>
        <v/>
      </c>
      <c r="L462" s="46" t="str">
        <f>IF($B462="","",COUNTIFS(SOL·LICITUD!$H$5:$H$504,$B462,SOL·LICITUD!$U$5:$U$504,"Alt"))</f>
        <v/>
      </c>
      <c r="M462" s="47" t="str">
        <f>IF($B462="","",SUMIFS(SOL·LICITUD!$P$5:$P$504,SOL·LICITUD!$H$5:$H$504,$B462,SOL·LICITUD!$U$5:$U$504,"Alt"))</f>
        <v/>
      </c>
    </row>
    <row r="463" spans="2:13" x14ac:dyDescent="0.25">
      <c r="B463" s="38" t="str">
        <f>IF(OR(SOL·LICITUD!$H$449="",COUNTIF(SOL·LICITUD!$H$5:$H$504,SOL·LICITUD!$H$449)&lt;&gt;COUNTIF(SOL·LICITUD!$H$5:'SOL·LICITUD'!$H$449,SOL·LICITUD!$H$449)),"",SOL·LICITUD!$H$449)</f>
        <v/>
      </c>
      <c r="C463" s="38" t="str">
        <f>IF($B463="","",INDEX(SOL·LICITUD!$G$5:$G$504,MATCH($B463,SOL·LICITUD!$H$5:$H$504,0)))</f>
        <v/>
      </c>
      <c r="D463" s="38" t="str">
        <f>IF($B463="","",COUNTIF(SOL·LICITUD!$H$5:$H$504,$B463))</f>
        <v/>
      </c>
      <c r="E463" s="39" t="str">
        <f>IF($B463="","",SUMIF(SOL·LICITUD!$H$5:$H$504,$B463,SOL·LICITUD!$P$5:$P$504))</f>
        <v/>
      </c>
      <c r="F463" s="40" t="str">
        <f>IF($B463="","",COUNTIFS(SOL·LICITUD!$H$5:$H$504,$B463,SOL·LICITUD!$U$5:$U$504,"B1"))</f>
        <v/>
      </c>
      <c r="G463" s="41" t="str">
        <f>IF($B463="","",SUMIFS(SOL·LICITUD!$P$5:$P$504,SOL·LICITUD!$H$5:$H$504,$B463,SOL·LICITUD!$U$5:$U$504,"B1"))</f>
        <v/>
      </c>
      <c r="H463" s="42" t="str">
        <f>IF($B463="","",COUNTIFS(SOL·LICITUD!$H$5:$H$504,$B463,SOL·LICITUD!$U$5:$U$504,"B2"))</f>
        <v/>
      </c>
      <c r="I463" s="43" t="str">
        <f>IF($B463="","",SUMIFS(SOL·LICITUD!$P$5:$P$504,SOL·LICITUD!$H$5:$H$504,$B463,SOL·LICITUD!$U$5:$U$504,"B2"))</f>
        <v/>
      </c>
      <c r="J463" s="44" t="str">
        <f>IF($B463="","",COUNTIFS(SOL·LICITUD!$H$5:$H$504,$B463,SOL·LICITUD!$U$5:$U$504,"Mitjà"))</f>
        <v/>
      </c>
      <c r="K463" s="45" t="str">
        <f>IF($B463="","",SUMIFS(SOL·LICITUD!$P$5:$P$504,SOL·LICITUD!$H$5:$H$504,$B463,SOL·LICITUD!$U$5:$U$504,"Mitjà"))</f>
        <v/>
      </c>
      <c r="L463" s="46" t="str">
        <f>IF($B463="","",COUNTIFS(SOL·LICITUD!$H$5:$H$504,$B463,SOL·LICITUD!$U$5:$U$504,"Alt"))</f>
        <v/>
      </c>
      <c r="M463" s="47" t="str">
        <f>IF($B463="","",SUMIFS(SOL·LICITUD!$P$5:$P$504,SOL·LICITUD!$H$5:$H$504,$B463,SOL·LICITUD!$U$5:$U$504,"Alt"))</f>
        <v/>
      </c>
    </row>
    <row r="464" spans="2:13" x14ac:dyDescent="0.25">
      <c r="B464" s="38" t="str">
        <f>IF(OR(SOL·LICITUD!$H$450="",COUNTIF(SOL·LICITUD!$H$5:$H$504,SOL·LICITUD!$H$450)&lt;&gt;COUNTIF(SOL·LICITUD!$H$5:'SOL·LICITUD'!$H$450,SOL·LICITUD!$H$450)),"",SOL·LICITUD!$H$450)</f>
        <v/>
      </c>
      <c r="C464" s="38" t="str">
        <f>IF($B464="","",INDEX(SOL·LICITUD!$G$5:$G$504,MATCH($B464,SOL·LICITUD!$H$5:$H$504,0)))</f>
        <v/>
      </c>
      <c r="D464" s="38" t="str">
        <f>IF($B464="","",COUNTIF(SOL·LICITUD!$H$5:$H$504,$B464))</f>
        <v/>
      </c>
      <c r="E464" s="39" t="str">
        <f>IF($B464="","",SUMIF(SOL·LICITUD!$H$5:$H$504,$B464,SOL·LICITUD!$P$5:$P$504))</f>
        <v/>
      </c>
      <c r="F464" s="40" t="str">
        <f>IF($B464="","",COUNTIFS(SOL·LICITUD!$H$5:$H$504,$B464,SOL·LICITUD!$U$5:$U$504,"B1"))</f>
        <v/>
      </c>
      <c r="G464" s="41" t="str">
        <f>IF($B464="","",SUMIFS(SOL·LICITUD!$P$5:$P$504,SOL·LICITUD!$H$5:$H$504,$B464,SOL·LICITUD!$U$5:$U$504,"B1"))</f>
        <v/>
      </c>
      <c r="H464" s="42" t="str">
        <f>IF($B464="","",COUNTIFS(SOL·LICITUD!$H$5:$H$504,$B464,SOL·LICITUD!$U$5:$U$504,"B2"))</f>
        <v/>
      </c>
      <c r="I464" s="43" t="str">
        <f>IF($B464="","",SUMIFS(SOL·LICITUD!$P$5:$P$504,SOL·LICITUD!$H$5:$H$504,$B464,SOL·LICITUD!$U$5:$U$504,"B2"))</f>
        <v/>
      </c>
      <c r="J464" s="44" t="str">
        <f>IF($B464="","",COUNTIFS(SOL·LICITUD!$H$5:$H$504,$B464,SOL·LICITUD!$U$5:$U$504,"Mitjà"))</f>
        <v/>
      </c>
      <c r="K464" s="45" t="str">
        <f>IF($B464="","",SUMIFS(SOL·LICITUD!$P$5:$P$504,SOL·LICITUD!$H$5:$H$504,$B464,SOL·LICITUD!$U$5:$U$504,"Mitjà"))</f>
        <v/>
      </c>
      <c r="L464" s="46" t="str">
        <f>IF($B464="","",COUNTIFS(SOL·LICITUD!$H$5:$H$504,$B464,SOL·LICITUD!$U$5:$U$504,"Alt"))</f>
        <v/>
      </c>
      <c r="M464" s="47" t="str">
        <f>IF($B464="","",SUMIFS(SOL·LICITUD!$P$5:$P$504,SOL·LICITUD!$H$5:$H$504,$B464,SOL·LICITUD!$U$5:$U$504,"Alt"))</f>
        <v/>
      </c>
    </row>
    <row r="465" spans="2:13" x14ac:dyDescent="0.25">
      <c r="B465" s="38" t="str">
        <f>IF(OR(SOL·LICITUD!$H$451="",COUNTIF(SOL·LICITUD!$H$5:$H$504,SOL·LICITUD!$H$451)&lt;&gt;COUNTIF(SOL·LICITUD!$H$5:'SOL·LICITUD'!$H$451,SOL·LICITUD!$H$451)),"",SOL·LICITUD!$H$451)</f>
        <v/>
      </c>
      <c r="C465" s="38" t="str">
        <f>IF($B465="","",INDEX(SOL·LICITUD!$G$5:$G$504,MATCH($B465,SOL·LICITUD!$H$5:$H$504,0)))</f>
        <v/>
      </c>
      <c r="D465" s="38" t="str">
        <f>IF($B465="","",COUNTIF(SOL·LICITUD!$H$5:$H$504,$B465))</f>
        <v/>
      </c>
      <c r="E465" s="39" t="str">
        <f>IF($B465="","",SUMIF(SOL·LICITUD!$H$5:$H$504,$B465,SOL·LICITUD!$P$5:$P$504))</f>
        <v/>
      </c>
      <c r="F465" s="40" t="str">
        <f>IF($B465="","",COUNTIFS(SOL·LICITUD!$H$5:$H$504,$B465,SOL·LICITUD!$U$5:$U$504,"B1"))</f>
        <v/>
      </c>
      <c r="G465" s="41" t="str">
        <f>IF($B465="","",SUMIFS(SOL·LICITUD!$P$5:$P$504,SOL·LICITUD!$H$5:$H$504,$B465,SOL·LICITUD!$U$5:$U$504,"B1"))</f>
        <v/>
      </c>
      <c r="H465" s="42" t="str">
        <f>IF($B465="","",COUNTIFS(SOL·LICITUD!$H$5:$H$504,$B465,SOL·LICITUD!$U$5:$U$504,"B2"))</f>
        <v/>
      </c>
      <c r="I465" s="43" t="str">
        <f>IF($B465="","",SUMIFS(SOL·LICITUD!$P$5:$P$504,SOL·LICITUD!$H$5:$H$504,$B465,SOL·LICITUD!$U$5:$U$504,"B2"))</f>
        <v/>
      </c>
      <c r="J465" s="44" t="str">
        <f>IF($B465="","",COUNTIFS(SOL·LICITUD!$H$5:$H$504,$B465,SOL·LICITUD!$U$5:$U$504,"Mitjà"))</f>
        <v/>
      </c>
      <c r="K465" s="45" t="str">
        <f>IF($B465="","",SUMIFS(SOL·LICITUD!$P$5:$P$504,SOL·LICITUD!$H$5:$H$504,$B465,SOL·LICITUD!$U$5:$U$504,"Mitjà"))</f>
        <v/>
      </c>
      <c r="L465" s="46" t="str">
        <f>IF($B465="","",COUNTIFS(SOL·LICITUD!$H$5:$H$504,$B465,SOL·LICITUD!$U$5:$U$504,"Alt"))</f>
        <v/>
      </c>
      <c r="M465" s="47" t="str">
        <f>IF($B465="","",SUMIFS(SOL·LICITUD!$P$5:$P$504,SOL·LICITUD!$H$5:$H$504,$B465,SOL·LICITUD!$U$5:$U$504,"Alt"))</f>
        <v/>
      </c>
    </row>
    <row r="466" spans="2:13" x14ac:dyDescent="0.25">
      <c r="B466" s="38" t="str">
        <f>IF(OR(SOL·LICITUD!$H$452="",COUNTIF(SOL·LICITUD!$H$5:$H$504,SOL·LICITUD!$H$452)&lt;&gt;COUNTIF(SOL·LICITUD!$H$5:'SOL·LICITUD'!$H$452,SOL·LICITUD!$H$452)),"",SOL·LICITUD!$H$452)</f>
        <v/>
      </c>
      <c r="C466" s="38" t="str">
        <f>IF($B466="","",INDEX(SOL·LICITUD!$G$5:$G$504,MATCH($B466,SOL·LICITUD!$H$5:$H$504,0)))</f>
        <v/>
      </c>
      <c r="D466" s="38" t="str">
        <f>IF($B466="","",COUNTIF(SOL·LICITUD!$H$5:$H$504,$B466))</f>
        <v/>
      </c>
      <c r="E466" s="39" t="str">
        <f>IF($B466="","",SUMIF(SOL·LICITUD!$H$5:$H$504,$B466,SOL·LICITUD!$P$5:$P$504))</f>
        <v/>
      </c>
      <c r="F466" s="40" t="str">
        <f>IF($B466="","",COUNTIFS(SOL·LICITUD!$H$5:$H$504,$B466,SOL·LICITUD!$U$5:$U$504,"B1"))</f>
        <v/>
      </c>
      <c r="G466" s="41" t="str">
        <f>IF($B466="","",SUMIFS(SOL·LICITUD!$P$5:$P$504,SOL·LICITUD!$H$5:$H$504,$B466,SOL·LICITUD!$U$5:$U$504,"B1"))</f>
        <v/>
      </c>
      <c r="H466" s="42" t="str">
        <f>IF($B466="","",COUNTIFS(SOL·LICITUD!$H$5:$H$504,$B466,SOL·LICITUD!$U$5:$U$504,"B2"))</f>
        <v/>
      </c>
      <c r="I466" s="43" t="str">
        <f>IF($B466="","",SUMIFS(SOL·LICITUD!$P$5:$P$504,SOL·LICITUD!$H$5:$H$504,$B466,SOL·LICITUD!$U$5:$U$504,"B2"))</f>
        <v/>
      </c>
      <c r="J466" s="44" t="str">
        <f>IF($B466="","",COUNTIFS(SOL·LICITUD!$H$5:$H$504,$B466,SOL·LICITUD!$U$5:$U$504,"Mitjà"))</f>
        <v/>
      </c>
      <c r="K466" s="45" t="str">
        <f>IF($B466="","",SUMIFS(SOL·LICITUD!$P$5:$P$504,SOL·LICITUD!$H$5:$H$504,$B466,SOL·LICITUD!$U$5:$U$504,"Mitjà"))</f>
        <v/>
      </c>
      <c r="L466" s="46" t="str">
        <f>IF($B466="","",COUNTIFS(SOL·LICITUD!$H$5:$H$504,$B466,SOL·LICITUD!$U$5:$U$504,"Alt"))</f>
        <v/>
      </c>
      <c r="M466" s="47" t="str">
        <f>IF($B466="","",SUMIFS(SOL·LICITUD!$P$5:$P$504,SOL·LICITUD!$H$5:$H$504,$B466,SOL·LICITUD!$U$5:$U$504,"Alt"))</f>
        <v/>
      </c>
    </row>
    <row r="467" spans="2:13" x14ac:dyDescent="0.25">
      <c r="B467" s="38" t="str">
        <f>IF(OR(SOL·LICITUD!$H$453="",COUNTIF(SOL·LICITUD!$H$5:$H$504,SOL·LICITUD!$H$453)&lt;&gt;COUNTIF(SOL·LICITUD!$H$5:'SOL·LICITUD'!$H$453,SOL·LICITUD!$H$453)),"",SOL·LICITUD!$H$453)</f>
        <v/>
      </c>
      <c r="C467" s="38" t="str">
        <f>IF($B467="","",INDEX(SOL·LICITUD!$G$5:$G$504,MATCH($B467,SOL·LICITUD!$H$5:$H$504,0)))</f>
        <v/>
      </c>
      <c r="D467" s="38" t="str">
        <f>IF($B467="","",COUNTIF(SOL·LICITUD!$H$5:$H$504,$B467))</f>
        <v/>
      </c>
      <c r="E467" s="39" t="str">
        <f>IF($B467="","",SUMIF(SOL·LICITUD!$H$5:$H$504,$B467,SOL·LICITUD!$P$5:$P$504))</f>
        <v/>
      </c>
      <c r="F467" s="40" t="str">
        <f>IF($B467="","",COUNTIFS(SOL·LICITUD!$H$5:$H$504,$B467,SOL·LICITUD!$U$5:$U$504,"B1"))</f>
        <v/>
      </c>
      <c r="G467" s="41" t="str">
        <f>IF($B467="","",SUMIFS(SOL·LICITUD!$P$5:$P$504,SOL·LICITUD!$H$5:$H$504,$B467,SOL·LICITUD!$U$5:$U$504,"B1"))</f>
        <v/>
      </c>
      <c r="H467" s="42" t="str">
        <f>IF($B467="","",COUNTIFS(SOL·LICITUD!$H$5:$H$504,$B467,SOL·LICITUD!$U$5:$U$504,"B2"))</f>
        <v/>
      </c>
      <c r="I467" s="43" t="str">
        <f>IF($B467="","",SUMIFS(SOL·LICITUD!$P$5:$P$504,SOL·LICITUD!$H$5:$H$504,$B467,SOL·LICITUD!$U$5:$U$504,"B2"))</f>
        <v/>
      </c>
      <c r="J467" s="44" t="str">
        <f>IF($B467="","",COUNTIFS(SOL·LICITUD!$H$5:$H$504,$B467,SOL·LICITUD!$U$5:$U$504,"Mitjà"))</f>
        <v/>
      </c>
      <c r="K467" s="45" t="str">
        <f>IF($B467="","",SUMIFS(SOL·LICITUD!$P$5:$P$504,SOL·LICITUD!$H$5:$H$504,$B467,SOL·LICITUD!$U$5:$U$504,"Mitjà"))</f>
        <v/>
      </c>
      <c r="L467" s="46" t="str">
        <f>IF($B467="","",COUNTIFS(SOL·LICITUD!$H$5:$H$504,$B467,SOL·LICITUD!$U$5:$U$504,"Alt"))</f>
        <v/>
      </c>
      <c r="M467" s="47" t="str">
        <f>IF($B467="","",SUMIFS(SOL·LICITUD!$P$5:$P$504,SOL·LICITUD!$H$5:$H$504,$B467,SOL·LICITUD!$U$5:$U$504,"Alt"))</f>
        <v/>
      </c>
    </row>
    <row r="468" spans="2:13" x14ac:dyDescent="0.25">
      <c r="B468" s="38" t="str">
        <f>IF(OR(SOL·LICITUD!$H$454="",COUNTIF(SOL·LICITUD!$H$5:$H$504,SOL·LICITUD!$H$454)&lt;&gt;COUNTIF(SOL·LICITUD!$H$5:'SOL·LICITUD'!$H$454,SOL·LICITUD!$H$454)),"",SOL·LICITUD!$H$454)</f>
        <v/>
      </c>
      <c r="C468" s="38" t="str">
        <f>IF($B468="","",INDEX(SOL·LICITUD!$G$5:$G$504,MATCH($B468,SOL·LICITUD!$H$5:$H$504,0)))</f>
        <v/>
      </c>
      <c r="D468" s="38" t="str">
        <f>IF($B468="","",COUNTIF(SOL·LICITUD!$H$5:$H$504,$B468))</f>
        <v/>
      </c>
      <c r="E468" s="39" t="str">
        <f>IF($B468="","",SUMIF(SOL·LICITUD!$H$5:$H$504,$B468,SOL·LICITUD!$P$5:$P$504))</f>
        <v/>
      </c>
      <c r="F468" s="40" t="str">
        <f>IF($B468="","",COUNTIFS(SOL·LICITUD!$H$5:$H$504,$B468,SOL·LICITUD!$U$5:$U$504,"B1"))</f>
        <v/>
      </c>
      <c r="G468" s="41" t="str">
        <f>IF($B468="","",SUMIFS(SOL·LICITUD!$P$5:$P$504,SOL·LICITUD!$H$5:$H$504,$B468,SOL·LICITUD!$U$5:$U$504,"B1"))</f>
        <v/>
      </c>
      <c r="H468" s="42" t="str">
        <f>IF($B468="","",COUNTIFS(SOL·LICITUD!$H$5:$H$504,$B468,SOL·LICITUD!$U$5:$U$504,"B2"))</f>
        <v/>
      </c>
      <c r="I468" s="43" t="str">
        <f>IF($B468="","",SUMIFS(SOL·LICITUD!$P$5:$P$504,SOL·LICITUD!$H$5:$H$504,$B468,SOL·LICITUD!$U$5:$U$504,"B2"))</f>
        <v/>
      </c>
      <c r="J468" s="44" t="str">
        <f>IF($B468="","",COUNTIFS(SOL·LICITUD!$H$5:$H$504,$B468,SOL·LICITUD!$U$5:$U$504,"Mitjà"))</f>
        <v/>
      </c>
      <c r="K468" s="45" t="str">
        <f>IF($B468="","",SUMIFS(SOL·LICITUD!$P$5:$P$504,SOL·LICITUD!$H$5:$H$504,$B468,SOL·LICITUD!$U$5:$U$504,"Mitjà"))</f>
        <v/>
      </c>
      <c r="L468" s="46" t="str">
        <f>IF($B468="","",COUNTIFS(SOL·LICITUD!$H$5:$H$504,$B468,SOL·LICITUD!$U$5:$U$504,"Alt"))</f>
        <v/>
      </c>
      <c r="M468" s="47" t="str">
        <f>IF($B468="","",SUMIFS(SOL·LICITUD!$P$5:$P$504,SOL·LICITUD!$H$5:$H$504,$B468,SOL·LICITUD!$U$5:$U$504,"Alt"))</f>
        <v/>
      </c>
    </row>
    <row r="469" spans="2:13" x14ac:dyDescent="0.25">
      <c r="B469" s="38" t="str">
        <f>IF(OR(SOL·LICITUD!$H$455="",COUNTIF(SOL·LICITUD!$H$5:$H$504,SOL·LICITUD!$H$455)&lt;&gt;COUNTIF(SOL·LICITUD!$H$5:'SOL·LICITUD'!$H$455,SOL·LICITUD!$H$455)),"",SOL·LICITUD!$H$455)</f>
        <v/>
      </c>
      <c r="C469" s="38" t="str">
        <f>IF($B469="","",INDEX(SOL·LICITUD!$G$5:$G$504,MATCH($B469,SOL·LICITUD!$H$5:$H$504,0)))</f>
        <v/>
      </c>
      <c r="D469" s="38" t="str">
        <f>IF($B469="","",COUNTIF(SOL·LICITUD!$H$5:$H$504,$B469))</f>
        <v/>
      </c>
      <c r="E469" s="39" t="str">
        <f>IF($B469="","",SUMIF(SOL·LICITUD!$H$5:$H$504,$B469,SOL·LICITUD!$P$5:$P$504))</f>
        <v/>
      </c>
      <c r="F469" s="40" t="str">
        <f>IF($B469="","",COUNTIFS(SOL·LICITUD!$H$5:$H$504,$B469,SOL·LICITUD!$U$5:$U$504,"B1"))</f>
        <v/>
      </c>
      <c r="G469" s="41" t="str">
        <f>IF($B469="","",SUMIFS(SOL·LICITUD!$P$5:$P$504,SOL·LICITUD!$H$5:$H$504,$B469,SOL·LICITUD!$U$5:$U$504,"B1"))</f>
        <v/>
      </c>
      <c r="H469" s="42" t="str">
        <f>IF($B469="","",COUNTIFS(SOL·LICITUD!$H$5:$H$504,$B469,SOL·LICITUD!$U$5:$U$504,"B2"))</f>
        <v/>
      </c>
      <c r="I469" s="43" t="str">
        <f>IF($B469="","",SUMIFS(SOL·LICITUD!$P$5:$P$504,SOL·LICITUD!$H$5:$H$504,$B469,SOL·LICITUD!$U$5:$U$504,"B2"))</f>
        <v/>
      </c>
      <c r="J469" s="44" t="str">
        <f>IF($B469="","",COUNTIFS(SOL·LICITUD!$H$5:$H$504,$B469,SOL·LICITUD!$U$5:$U$504,"Mitjà"))</f>
        <v/>
      </c>
      <c r="K469" s="45" t="str">
        <f>IF($B469="","",SUMIFS(SOL·LICITUD!$P$5:$P$504,SOL·LICITUD!$H$5:$H$504,$B469,SOL·LICITUD!$U$5:$U$504,"Mitjà"))</f>
        <v/>
      </c>
      <c r="L469" s="46" t="str">
        <f>IF($B469="","",COUNTIFS(SOL·LICITUD!$H$5:$H$504,$B469,SOL·LICITUD!$U$5:$U$504,"Alt"))</f>
        <v/>
      </c>
      <c r="M469" s="47" t="str">
        <f>IF($B469="","",SUMIFS(SOL·LICITUD!$P$5:$P$504,SOL·LICITUD!$H$5:$H$504,$B469,SOL·LICITUD!$U$5:$U$504,"Alt"))</f>
        <v/>
      </c>
    </row>
    <row r="470" spans="2:13" x14ac:dyDescent="0.25">
      <c r="B470" s="38" t="str">
        <f>IF(OR(SOL·LICITUD!$H$456="",COUNTIF(SOL·LICITUD!$H$5:$H$504,SOL·LICITUD!$H$456)&lt;&gt;COUNTIF(SOL·LICITUD!$H$5:'SOL·LICITUD'!$H$456,SOL·LICITUD!$H$456)),"",SOL·LICITUD!$H$456)</f>
        <v/>
      </c>
      <c r="C470" s="38" t="str">
        <f>IF($B470="","",INDEX(SOL·LICITUD!$G$5:$G$504,MATCH($B470,SOL·LICITUD!$H$5:$H$504,0)))</f>
        <v/>
      </c>
      <c r="D470" s="38" t="str">
        <f>IF($B470="","",COUNTIF(SOL·LICITUD!$H$5:$H$504,$B470))</f>
        <v/>
      </c>
      <c r="E470" s="39" t="str">
        <f>IF($B470="","",SUMIF(SOL·LICITUD!$H$5:$H$504,$B470,SOL·LICITUD!$P$5:$P$504))</f>
        <v/>
      </c>
      <c r="F470" s="40" t="str">
        <f>IF($B470="","",COUNTIFS(SOL·LICITUD!$H$5:$H$504,$B470,SOL·LICITUD!$U$5:$U$504,"B1"))</f>
        <v/>
      </c>
      <c r="G470" s="41" t="str">
        <f>IF($B470="","",SUMIFS(SOL·LICITUD!$P$5:$P$504,SOL·LICITUD!$H$5:$H$504,$B470,SOL·LICITUD!$U$5:$U$504,"B1"))</f>
        <v/>
      </c>
      <c r="H470" s="42" t="str">
        <f>IF($B470="","",COUNTIFS(SOL·LICITUD!$H$5:$H$504,$B470,SOL·LICITUD!$U$5:$U$504,"B2"))</f>
        <v/>
      </c>
      <c r="I470" s="43" t="str">
        <f>IF($B470="","",SUMIFS(SOL·LICITUD!$P$5:$P$504,SOL·LICITUD!$H$5:$H$504,$B470,SOL·LICITUD!$U$5:$U$504,"B2"))</f>
        <v/>
      </c>
      <c r="J470" s="44" t="str">
        <f>IF($B470="","",COUNTIFS(SOL·LICITUD!$H$5:$H$504,$B470,SOL·LICITUD!$U$5:$U$504,"Mitjà"))</f>
        <v/>
      </c>
      <c r="K470" s="45" t="str">
        <f>IF($B470="","",SUMIFS(SOL·LICITUD!$P$5:$P$504,SOL·LICITUD!$H$5:$H$504,$B470,SOL·LICITUD!$U$5:$U$504,"Mitjà"))</f>
        <v/>
      </c>
      <c r="L470" s="46" t="str">
        <f>IF($B470="","",COUNTIFS(SOL·LICITUD!$H$5:$H$504,$B470,SOL·LICITUD!$U$5:$U$504,"Alt"))</f>
        <v/>
      </c>
      <c r="M470" s="47" t="str">
        <f>IF($B470="","",SUMIFS(SOL·LICITUD!$P$5:$P$504,SOL·LICITUD!$H$5:$H$504,$B470,SOL·LICITUD!$U$5:$U$504,"Alt"))</f>
        <v/>
      </c>
    </row>
    <row r="471" spans="2:13" x14ac:dyDescent="0.25">
      <c r="B471" s="38" t="str">
        <f>IF(OR(SOL·LICITUD!$H$457="",COUNTIF(SOL·LICITUD!$H$5:$H$504,SOL·LICITUD!$H$457)&lt;&gt;COUNTIF(SOL·LICITUD!$H$5:'SOL·LICITUD'!$H$457,SOL·LICITUD!$H$457)),"",SOL·LICITUD!$H$457)</f>
        <v/>
      </c>
      <c r="C471" s="38" t="str">
        <f>IF($B471="","",INDEX(SOL·LICITUD!$G$5:$G$504,MATCH($B471,SOL·LICITUD!$H$5:$H$504,0)))</f>
        <v/>
      </c>
      <c r="D471" s="38" t="str">
        <f>IF($B471="","",COUNTIF(SOL·LICITUD!$H$5:$H$504,$B471))</f>
        <v/>
      </c>
      <c r="E471" s="39" t="str">
        <f>IF($B471="","",SUMIF(SOL·LICITUD!$H$5:$H$504,$B471,SOL·LICITUD!$P$5:$P$504))</f>
        <v/>
      </c>
      <c r="F471" s="40" t="str">
        <f>IF($B471="","",COUNTIFS(SOL·LICITUD!$H$5:$H$504,$B471,SOL·LICITUD!$U$5:$U$504,"B1"))</f>
        <v/>
      </c>
      <c r="G471" s="41" t="str">
        <f>IF($B471="","",SUMIFS(SOL·LICITUD!$P$5:$P$504,SOL·LICITUD!$H$5:$H$504,$B471,SOL·LICITUD!$U$5:$U$504,"B1"))</f>
        <v/>
      </c>
      <c r="H471" s="42" t="str">
        <f>IF($B471="","",COUNTIFS(SOL·LICITUD!$H$5:$H$504,$B471,SOL·LICITUD!$U$5:$U$504,"B2"))</f>
        <v/>
      </c>
      <c r="I471" s="43" t="str">
        <f>IF($B471="","",SUMIFS(SOL·LICITUD!$P$5:$P$504,SOL·LICITUD!$H$5:$H$504,$B471,SOL·LICITUD!$U$5:$U$504,"B2"))</f>
        <v/>
      </c>
      <c r="J471" s="44" t="str">
        <f>IF($B471="","",COUNTIFS(SOL·LICITUD!$H$5:$H$504,$B471,SOL·LICITUD!$U$5:$U$504,"Mitjà"))</f>
        <v/>
      </c>
      <c r="K471" s="45" t="str">
        <f>IF($B471="","",SUMIFS(SOL·LICITUD!$P$5:$P$504,SOL·LICITUD!$H$5:$H$504,$B471,SOL·LICITUD!$U$5:$U$504,"Mitjà"))</f>
        <v/>
      </c>
      <c r="L471" s="46" t="str">
        <f>IF($B471="","",COUNTIFS(SOL·LICITUD!$H$5:$H$504,$B471,SOL·LICITUD!$U$5:$U$504,"Alt"))</f>
        <v/>
      </c>
      <c r="M471" s="47" t="str">
        <f>IF($B471="","",SUMIFS(SOL·LICITUD!$P$5:$P$504,SOL·LICITUD!$H$5:$H$504,$B471,SOL·LICITUD!$U$5:$U$504,"Alt"))</f>
        <v/>
      </c>
    </row>
    <row r="472" spans="2:13" x14ac:dyDescent="0.25">
      <c r="B472" s="38" t="str">
        <f>IF(OR(SOL·LICITUD!$H$458="",COUNTIF(SOL·LICITUD!$H$5:$H$504,SOL·LICITUD!$H$458)&lt;&gt;COUNTIF(SOL·LICITUD!$H$5:'SOL·LICITUD'!$H$458,SOL·LICITUD!$H$458)),"",SOL·LICITUD!$H$458)</f>
        <v/>
      </c>
      <c r="C472" s="38" t="str">
        <f>IF($B472="","",INDEX(SOL·LICITUD!$G$5:$G$504,MATCH($B472,SOL·LICITUD!$H$5:$H$504,0)))</f>
        <v/>
      </c>
      <c r="D472" s="38" t="str">
        <f>IF($B472="","",COUNTIF(SOL·LICITUD!$H$5:$H$504,$B472))</f>
        <v/>
      </c>
      <c r="E472" s="39" t="str">
        <f>IF($B472="","",SUMIF(SOL·LICITUD!$H$5:$H$504,$B472,SOL·LICITUD!$P$5:$P$504))</f>
        <v/>
      </c>
      <c r="F472" s="40" t="str">
        <f>IF($B472="","",COUNTIFS(SOL·LICITUD!$H$5:$H$504,$B472,SOL·LICITUD!$U$5:$U$504,"B1"))</f>
        <v/>
      </c>
      <c r="G472" s="41" t="str">
        <f>IF($B472="","",SUMIFS(SOL·LICITUD!$P$5:$P$504,SOL·LICITUD!$H$5:$H$504,$B472,SOL·LICITUD!$U$5:$U$504,"B1"))</f>
        <v/>
      </c>
      <c r="H472" s="42" t="str">
        <f>IF($B472="","",COUNTIFS(SOL·LICITUD!$H$5:$H$504,$B472,SOL·LICITUD!$U$5:$U$504,"B2"))</f>
        <v/>
      </c>
      <c r="I472" s="43" t="str">
        <f>IF($B472="","",SUMIFS(SOL·LICITUD!$P$5:$P$504,SOL·LICITUD!$H$5:$H$504,$B472,SOL·LICITUD!$U$5:$U$504,"B2"))</f>
        <v/>
      </c>
      <c r="J472" s="44" t="str">
        <f>IF($B472="","",COUNTIFS(SOL·LICITUD!$H$5:$H$504,$B472,SOL·LICITUD!$U$5:$U$504,"Mitjà"))</f>
        <v/>
      </c>
      <c r="K472" s="45" t="str">
        <f>IF($B472="","",SUMIFS(SOL·LICITUD!$P$5:$P$504,SOL·LICITUD!$H$5:$H$504,$B472,SOL·LICITUD!$U$5:$U$504,"Mitjà"))</f>
        <v/>
      </c>
      <c r="L472" s="46" t="str">
        <f>IF($B472="","",COUNTIFS(SOL·LICITUD!$H$5:$H$504,$B472,SOL·LICITUD!$U$5:$U$504,"Alt"))</f>
        <v/>
      </c>
      <c r="M472" s="47" t="str">
        <f>IF($B472="","",SUMIFS(SOL·LICITUD!$P$5:$P$504,SOL·LICITUD!$H$5:$H$504,$B472,SOL·LICITUD!$U$5:$U$504,"Alt"))</f>
        <v/>
      </c>
    </row>
    <row r="473" spans="2:13" x14ac:dyDescent="0.25">
      <c r="B473" s="38" t="str">
        <f>IF(OR(SOL·LICITUD!$H$459="",COUNTIF(SOL·LICITUD!$H$5:$H$504,SOL·LICITUD!$H$459)&lt;&gt;COUNTIF(SOL·LICITUD!$H$5:'SOL·LICITUD'!$H$459,SOL·LICITUD!$H$459)),"",SOL·LICITUD!$H$459)</f>
        <v/>
      </c>
      <c r="C473" s="38" t="str">
        <f>IF($B473="","",INDEX(SOL·LICITUD!$G$5:$G$504,MATCH($B473,SOL·LICITUD!$H$5:$H$504,0)))</f>
        <v/>
      </c>
      <c r="D473" s="38" t="str">
        <f>IF($B473="","",COUNTIF(SOL·LICITUD!$H$5:$H$504,$B473))</f>
        <v/>
      </c>
      <c r="E473" s="39" t="str">
        <f>IF($B473="","",SUMIF(SOL·LICITUD!$H$5:$H$504,$B473,SOL·LICITUD!$P$5:$P$504))</f>
        <v/>
      </c>
      <c r="F473" s="40" t="str">
        <f>IF($B473="","",COUNTIFS(SOL·LICITUD!$H$5:$H$504,$B473,SOL·LICITUD!$U$5:$U$504,"B1"))</f>
        <v/>
      </c>
      <c r="G473" s="41" t="str">
        <f>IF($B473="","",SUMIFS(SOL·LICITUD!$P$5:$P$504,SOL·LICITUD!$H$5:$H$504,$B473,SOL·LICITUD!$U$5:$U$504,"B1"))</f>
        <v/>
      </c>
      <c r="H473" s="42" t="str">
        <f>IF($B473="","",COUNTIFS(SOL·LICITUD!$H$5:$H$504,$B473,SOL·LICITUD!$U$5:$U$504,"B2"))</f>
        <v/>
      </c>
      <c r="I473" s="43" t="str">
        <f>IF($B473="","",SUMIFS(SOL·LICITUD!$P$5:$P$504,SOL·LICITUD!$H$5:$H$504,$B473,SOL·LICITUD!$U$5:$U$504,"B2"))</f>
        <v/>
      </c>
      <c r="J473" s="44" t="str">
        <f>IF($B473="","",COUNTIFS(SOL·LICITUD!$H$5:$H$504,$B473,SOL·LICITUD!$U$5:$U$504,"Mitjà"))</f>
        <v/>
      </c>
      <c r="K473" s="45" t="str">
        <f>IF($B473="","",SUMIFS(SOL·LICITUD!$P$5:$P$504,SOL·LICITUD!$H$5:$H$504,$B473,SOL·LICITUD!$U$5:$U$504,"Mitjà"))</f>
        <v/>
      </c>
      <c r="L473" s="46" t="str">
        <f>IF($B473="","",COUNTIFS(SOL·LICITUD!$H$5:$H$504,$B473,SOL·LICITUD!$U$5:$U$504,"Alt"))</f>
        <v/>
      </c>
      <c r="M473" s="47" t="str">
        <f>IF($B473="","",SUMIFS(SOL·LICITUD!$P$5:$P$504,SOL·LICITUD!$H$5:$H$504,$B473,SOL·LICITUD!$U$5:$U$504,"Alt"))</f>
        <v/>
      </c>
    </row>
    <row r="474" spans="2:13" x14ac:dyDescent="0.25">
      <c r="B474" s="38" t="str">
        <f>IF(OR(SOL·LICITUD!$H$460="",COUNTIF(SOL·LICITUD!$H$5:$H$504,SOL·LICITUD!$H$460)&lt;&gt;COUNTIF(SOL·LICITUD!$H$5:'SOL·LICITUD'!$H$460,SOL·LICITUD!$H$460)),"",SOL·LICITUD!$H$460)</f>
        <v/>
      </c>
      <c r="C474" s="38" t="str">
        <f>IF($B474="","",INDEX(SOL·LICITUD!$G$5:$G$504,MATCH($B474,SOL·LICITUD!$H$5:$H$504,0)))</f>
        <v/>
      </c>
      <c r="D474" s="38" t="str">
        <f>IF($B474="","",COUNTIF(SOL·LICITUD!$H$5:$H$504,$B474))</f>
        <v/>
      </c>
      <c r="E474" s="39" t="str">
        <f>IF($B474="","",SUMIF(SOL·LICITUD!$H$5:$H$504,$B474,SOL·LICITUD!$P$5:$P$504))</f>
        <v/>
      </c>
      <c r="F474" s="40" t="str">
        <f>IF($B474="","",COUNTIFS(SOL·LICITUD!$H$5:$H$504,$B474,SOL·LICITUD!$U$5:$U$504,"B1"))</f>
        <v/>
      </c>
      <c r="G474" s="41" t="str">
        <f>IF($B474="","",SUMIFS(SOL·LICITUD!$P$5:$P$504,SOL·LICITUD!$H$5:$H$504,$B474,SOL·LICITUD!$U$5:$U$504,"B1"))</f>
        <v/>
      </c>
      <c r="H474" s="42" t="str">
        <f>IF($B474="","",COUNTIFS(SOL·LICITUD!$H$5:$H$504,$B474,SOL·LICITUD!$U$5:$U$504,"B2"))</f>
        <v/>
      </c>
      <c r="I474" s="43" t="str">
        <f>IF($B474="","",SUMIFS(SOL·LICITUD!$P$5:$P$504,SOL·LICITUD!$H$5:$H$504,$B474,SOL·LICITUD!$U$5:$U$504,"B2"))</f>
        <v/>
      </c>
      <c r="J474" s="44" t="str">
        <f>IF($B474="","",COUNTIFS(SOL·LICITUD!$H$5:$H$504,$B474,SOL·LICITUD!$U$5:$U$504,"Mitjà"))</f>
        <v/>
      </c>
      <c r="K474" s="45" t="str">
        <f>IF($B474="","",SUMIFS(SOL·LICITUD!$P$5:$P$504,SOL·LICITUD!$H$5:$H$504,$B474,SOL·LICITUD!$U$5:$U$504,"Mitjà"))</f>
        <v/>
      </c>
      <c r="L474" s="46" t="str">
        <f>IF($B474="","",COUNTIFS(SOL·LICITUD!$H$5:$H$504,$B474,SOL·LICITUD!$U$5:$U$504,"Alt"))</f>
        <v/>
      </c>
      <c r="M474" s="47" t="str">
        <f>IF($B474="","",SUMIFS(SOL·LICITUD!$P$5:$P$504,SOL·LICITUD!$H$5:$H$504,$B474,SOL·LICITUD!$U$5:$U$504,"Alt"))</f>
        <v/>
      </c>
    </row>
    <row r="475" spans="2:13" x14ac:dyDescent="0.25">
      <c r="B475" s="38" t="str">
        <f>IF(OR(SOL·LICITUD!$H$461="",COUNTIF(SOL·LICITUD!$H$5:$H$504,SOL·LICITUD!$H$461)&lt;&gt;COUNTIF(SOL·LICITUD!$H$5:'SOL·LICITUD'!$H$461,SOL·LICITUD!$H$461)),"",SOL·LICITUD!$H$461)</f>
        <v/>
      </c>
      <c r="C475" s="38" t="str">
        <f>IF($B475="","",INDEX(SOL·LICITUD!$G$5:$G$504,MATCH($B475,SOL·LICITUD!$H$5:$H$504,0)))</f>
        <v/>
      </c>
      <c r="D475" s="38" t="str">
        <f>IF($B475="","",COUNTIF(SOL·LICITUD!$H$5:$H$504,$B475))</f>
        <v/>
      </c>
      <c r="E475" s="39" t="str">
        <f>IF($B475="","",SUMIF(SOL·LICITUD!$H$5:$H$504,$B475,SOL·LICITUD!$P$5:$P$504))</f>
        <v/>
      </c>
      <c r="F475" s="40" t="str">
        <f>IF($B475="","",COUNTIFS(SOL·LICITUD!$H$5:$H$504,$B475,SOL·LICITUD!$U$5:$U$504,"B1"))</f>
        <v/>
      </c>
      <c r="G475" s="41" t="str">
        <f>IF($B475="","",SUMIFS(SOL·LICITUD!$P$5:$P$504,SOL·LICITUD!$H$5:$H$504,$B475,SOL·LICITUD!$U$5:$U$504,"B1"))</f>
        <v/>
      </c>
      <c r="H475" s="42" t="str">
        <f>IF($B475="","",COUNTIFS(SOL·LICITUD!$H$5:$H$504,$B475,SOL·LICITUD!$U$5:$U$504,"B2"))</f>
        <v/>
      </c>
      <c r="I475" s="43" t="str">
        <f>IF($B475="","",SUMIFS(SOL·LICITUD!$P$5:$P$504,SOL·LICITUD!$H$5:$H$504,$B475,SOL·LICITUD!$U$5:$U$504,"B2"))</f>
        <v/>
      </c>
      <c r="J475" s="44" t="str">
        <f>IF($B475="","",COUNTIFS(SOL·LICITUD!$H$5:$H$504,$B475,SOL·LICITUD!$U$5:$U$504,"Mitjà"))</f>
        <v/>
      </c>
      <c r="K475" s="45" t="str">
        <f>IF($B475="","",SUMIFS(SOL·LICITUD!$P$5:$P$504,SOL·LICITUD!$H$5:$H$504,$B475,SOL·LICITUD!$U$5:$U$504,"Mitjà"))</f>
        <v/>
      </c>
      <c r="L475" s="46" t="str">
        <f>IF($B475="","",COUNTIFS(SOL·LICITUD!$H$5:$H$504,$B475,SOL·LICITUD!$U$5:$U$504,"Alt"))</f>
        <v/>
      </c>
      <c r="M475" s="47" t="str">
        <f>IF($B475="","",SUMIFS(SOL·LICITUD!$P$5:$P$504,SOL·LICITUD!$H$5:$H$504,$B475,SOL·LICITUD!$U$5:$U$504,"Alt"))</f>
        <v/>
      </c>
    </row>
    <row r="476" spans="2:13" x14ac:dyDescent="0.25">
      <c r="B476" s="38" t="str">
        <f>IF(OR(SOL·LICITUD!$H$462="",COUNTIF(SOL·LICITUD!$H$5:$H$504,SOL·LICITUD!$H$462)&lt;&gt;COUNTIF(SOL·LICITUD!$H$5:'SOL·LICITUD'!$H$462,SOL·LICITUD!$H$462)),"",SOL·LICITUD!$H$462)</f>
        <v/>
      </c>
      <c r="C476" s="38" t="str">
        <f>IF($B476="","",INDEX(SOL·LICITUD!$G$5:$G$504,MATCH($B476,SOL·LICITUD!$H$5:$H$504,0)))</f>
        <v/>
      </c>
      <c r="D476" s="38" t="str">
        <f>IF($B476="","",COUNTIF(SOL·LICITUD!$H$5:$H$504,$B476))</f>
        <v/>
      </c>
      <c r="E476" s="39" t="str">
        <f>IF($B476="","",SUMIF(SOL·LICITUD!$H$5:$H$504,$B476,SOL·LICITUD!$P$5:$P$504))</f>
        <v/>
      </c>
      <c r="F476" s="40" t="str">
        <f>IF($B476="","",COUNTIFS(SOL·LICITUD!$H$5:$H$504,$B476,SOL·LICITUD!$U$5:$U$504,"B1"))</f>
        <v/>
      </c>
      <c r="G476" s="41" t="str">
        <f>IF($B476="","",SUMIFS(SOL·LICITUD!$P$5:$P$504,SOL·LICITUD!$H$5:$H$504,$B476,SOL·LICITUD!$U$5:$U$504,"B1"))</f>
        <v/>
      </c>
      <c r="H476" s="42" t="str">
        <f>IF($B476="","",COUNTIFS(SOL·LICITUD!$H$5:$H$504,$B476,SOL·LICITUD!$U$5:$U$504,"B2"))</f>
        <v/>
      </c>
      <c r="I476" s="43" t="str">
        <f>IF($B476="","",SUMIFS(SOL·LICITUD!$P$5:$P$504,SOL·LICITUD!$H$5:$H$504,$B476,SOL·LICITUD!$U$5:$U$504,"B2"))</f>
        <v/>
      </c>
      <c r="J476" s="44" t="str">
        <f>IF($B476="","",COUNTIFS(SOL·LICITUD!$H$5:$H$504,$B476,SOL·LICITUD!$U$5:$U$504,"Mitjà"))</f>
        <v/>
      </c>
      <c r="K476" s="45" t="str">
        <f>IF($B476="","",SUMIFS(SOL·LICITUD!$P$5:$P$504,SOL·LICITUD!$H$5:$H$504,$B476,SOL·LICITUD!$U$5:$U$504,"Mitjà"))</f>
        <v/>
      </c>
      <c r="L476" s="46" t="str">
        <f>IF($B476="","",COUNTIFS(SOL·LICITUD!$H$5:$H$504,$B476,SOL·LICITUD!$U$5:$U$504,"Alt"))</f>
        <v/>
      </c>
      <c r="M476" s="47" t="str">
        <f>IF($B476="","",SUMIFS(SOL·LICITUD!$P$5:$P$504,SOL·LICITUD!$H$5:$H$504,$B476,SOL·LICITUD!$U$5:$U$504,"Alt"))</f>
        <v/>
      </c>
    </row>
    <row r="477" spans="2:13" x14ac:dyDescent="0.25">
      <c r="B477" s="38" t="str">
        <f>IF(OR(SOL·LICITUD!$H$463="",COUNTIF(SOL·LICITUD!$H$5:$H$504,SOL·LICITUD!$H$463)&lt;&gt;COUNTIF(SOL·LICITUD!$H$5:'SOL·LICITUD'!$H$463,SOL·LICITUD!$H$463)),"",SOL·LICITUD!$H$463)</f>
        <v/>
      </c>
      <c r="C477" s="38" t="str">
        <f>IF($B477="","",INDEX(SOL·LICITUD!$G$5:$G$504,MATCH($B477,SOL·LICITUD!$H$5:$H$504,0)))</f>
        <v/>
      </c>
      <c r="D477" s="38" t="str">
        <f>IF($B477="","",COUNTIF(SOL·LICITUD!$H$5:$H$504,$B477))</f>
        <v/>
      </c>
      <c r="E477" s="39" t="str">
        <f>IF($B477="","",SUMIF(SOL·LICITUD!$H$5:$H$504,$B477,SOL·LICITUD!$P$5:$P$504))</f>
        <v/>
      </c>
      <c r="F477" s="40" t="str">
        <f>IF($B477="","",COUNTIFS(SOL·LICITUD!$H$5:$H$504,$B477,SOL·LICITUD!$U$5:$U$504,"B1"))</f>
        <v/>
      </c>
      <c r="G477" s="41" t="str">
        <f>IF($B477="","",SUMIFS(SOL·LICITUD!$P$5:$P$504,SOL·LICITUD!$H$5:$H$504,$B477,SOL·LICITUD!$U$5:$U$504,"B1"))</f>
        <v/>
      </c>
      <c r="H477" s="42" t="str">
        <f>IF($B477="","",COUNTIFS(SOL·LICITUD!$H$5:$H$504,$B477,SOL·LICITUD!$U$5:$U$504,"B2"))</f>
        <v/>
      </c>
      <c r="I477" s="43" t="str">
        <f>IF($B477="","",SUMIFS(SOL·LICITUD!$P$5:$P$504,SOL·LICITUD!$H$5:$H$504,$B477,SOL·LICITUD!$U$5:$U$504,"B2"))</f>
        <v/>
      </c>
      <c r="J477" s="44" t="str">
        <f>IF($B477="","",COUNTIFS(SOL·LICITUD!$H$5:$H$504,$B477,SOL·LICITUD!$U$5:$U$504,"Mitjà"))</f>
        <v/>
      </c>
      <c r="K477" s="45" t="str">
        <f>IF($B477="","",SUMIFS(SOL·LICITUD!$P$5:$P$504,SOL·LICITUD!$H$5:$H$504,$B477,SOL·LICITUD!$U$5:$U$504,"Mitjà"))</f>
        <v/>
      </c>
      <c r="L477" s="46" t="str">
        <f>IF($B477="","",COUNTIFS(SOL·LICITUD!$H$5:$H$504,$B477,SOL·LICITUD!$U$5:$U$504,"Alt"))</f>
        <v/>
      </c>
      <c r="M477" s="47" t="str">
        <f>IF($B477="","",SUMIFS(SOL·LICITUD!$P$5:$P$504,SOL·LICITUD!$H$5:$H$504,$B477,SOL·LICITUD!$U$5:$U$504,"Alt"))</f>
        <v/>
      </c>
    </row>
    <row r="478" spans="2:13" x14ac:dyDescent="0.25">
      <c r="B478" s="38" t="str">
        <f>IF(OR(SOL·LICITUD!$H$464="",COUNTIF(SOL·LICITUD!$H$5:$H$504,SOL·LICITUD!$H$464)&lt;&gt;COUNTIF(SOL·LICITUD!$H$5:'SOL·LICITUD'!$H$464,SOL·LICITUD!$H$464)),"",SOL·LICITUD!$H$464)</f>
        <v/>
      </c>
      <c r="C478" s="38" t="str">
        <f>IF($B478="","",INDEX(SOL·LICITUD!$G$5:$G$504,MATCH($B478,SOL·LICITUD!$H$5:$H$504,0)))</f>
        <v/>
      </c>
      <c r="D478" s="38" t="str">
        <f>IF($B478="","",COUNTIF(SOL·LICITUD!$H$5:$H$504,$B478))</f>
        <v/>
      </c>
      <c r="E478" s="39" t="str">
        <f>IF($B478="","",SUMIF(SOL·LICITUD!$H$5:$H$504,$B478,SOL·LICITUD!$P$5:$P$504))</f>
        <v/>
      </c>
      <c r="F478" s="40" t="str">
        <f>IF($B478="","",COUNTIFS(SOL·LICITUD!$H$5:$H$504,$B478,SOL·LICITUD!$U$5:$U$504,"B1"))</f>
        <v/>
      </c>
      <c r="G478" s="41" t="str">
        <f>IF($B478="","",SUMIFS(SOL·LICITUD!$P$5:$P$504,SOL·LICITUD!$H$5:$H$504,$B478,SOL·LICITUD!$U$5:$U$504,"B1"))</f>
        <v/>
      </c>
      <c r="H478" s="42" t="str">
        <f>IF($B478="","",COUNTIFS(SOL·LICITUD!$H$5:$H$504,$B478,SOL·LICITUD!$U$5:$U$504,"B2"))</f>
        <v/>
      </c>
      <c r="I478" s="43" t="str">
        <f>IF($B478="","",SUMIFS(SOL·LICITUD!$P$5:$P$504,SOL·LICITUD!$H$5:$H$504,$B478,SOL·LICITUD!$U$5:$U$504,"B2"))</f>
        <v/>
      </c>
      <c r="J478" s="44" t="str">
        <f>IF($B478="","",COUNTIFS(SOL·LICITUD!$H$5:$H$504,$B478,SOL·LICITUD!$U$5:$U$504,"Mitjà"))</f>
        <v/>
      </c>
      <c r="K478" s="45" t="str">
        <f>IF($B478="","",SUMIFS(SOL·LICITUD!$P$5:$P$504,SOL·LICITUD!$H$5:$H$504,$B478,SOL·LICITUD!$U$5:$U$504,"Mitjà"))</f>
        <v/>
      </c>
      <c r="L478" s="46" t="str">
        <f>IF($B478="","",COUNTIFS(SOL·LICITUD!$H$5:$H$504,$B478,SOL·LICITUD!$U$5:$U$504,"Alt"))</f>
        <v/>
      </c>
      <c r="M478" s="47" t="str">
        <f>IF($B478="","",SUMIFS(SOL·LICITUD!$P$5:$P$504,SOL·LICITUD!$H$5:$H$504,$B478,SOL·LICITUD!$U$5:$U$504,"Alt"))</f>
        <v/>
      </c>
    </row>
    <row r="479" spans="2:13" x14ac:dyDescent="0.25">
      <c r="B479" s="38" t="str">
        <f>IF(OR(SOL·LICITUD!$H$465="",COUNTIF(SOL·LICITUD!$H$5:$H$504,SOL·LICITUD!$H$465)&lt;&gt;COUNTIF(SOL·LICITUD!$H$5:'SOL·LICITUD'!$H$465,SOL·LICITUD!$H$465)),"",SOL·LICITUD!$H$465)</f>
        <v/>
      </c>
      <c r="C479" s="38" t="str">
        <f>IF($B479="","",INDEX(SOL·LICITUD!$G$5:$G$504,MATCH($B479,SOL·LICITUD!$H$5:$H$504,0)))</f>
        <v/>
      </c>
      <c r="D479" s="38" t="str">
        <f>IF($B479="","",COUNTIF(SOL·LICITUD!$H$5:$H$504,$B479))</f>
        <v/>
      </c>
      <c r="E479" s="39" t="str">
        <f>IF($B479="","",SUMIF(SOL·LICITUD!$H$5:$H$504,$B479,SOL·LICITUD!$P$5:$P$504))</f>
        <v/>
      </c>
      <c r="F479" s="40" t="str">
        <f>IF($B479="","",COUNTIFS(SOL·LICITUD!$H$5:$H$504,$B479,SOL·LICITUD!$U$5:$U$504,"B1"))</f>
        <v/>
      </c>
      <c r="G479" s="41" t="str">
        <f>IF($B479="","",SUMIFS(SOL·LICITUD!$P$5:$P$504,SOL·LICITUD!$H$5:$H$504,$B479,SOL·LICITUD!$U$5:$U$504,"B1"))</f>
        <v/>
      </c>
      <c r="H479" s="42" t="str">
        <f>IF($B479="","",COUNTIFS(SOL·LICITUD!$H$5:$H$504,$B479,SOL·LICITUD!$U$5:$U$504,"B2"))</f>
        <v/>
      </c>
      <c r="I479" s="43" t="str">
        <f>IF($B479="","",SUMIFS(SOL·LICITUD!$P$5:$P$504,SOL·LICITUD!$H$5:$H$504,$B479,SOL·LICITUD!$U$5:$U$504,"B2"))</f>
        <v/>
      </c>
      <c r="J479" s="44" t="str">
        <f>IF($B479="","",COUNTIFS(SOL·LICITUD!$H$5:$H$504,$B479,SOL·LICITUD!$U$5:$U$504,"Mitjà"))</f>
        <v/>
      </c>
      <c r="K479" s="45" t="str">
        <f>IF($B479="","",SUMIFS(SOL·LICITUD!$P$5:$P$504,SOL·LICITUD!$H$5:$H$504,$B479,SOL·LICITUD!$U$5:$U$504,"Mitjà"))</f>
        <v/>
      </c>
      <c r="L479" s="46" t="str">
        <f>IF($B479="","",COUNTIFS(SOL·LICITUD!$H$5:$H$504,$B479,SOL·LICITUD!$U$5:$U$504,"Alt"))</f>
        <v/>
      </c>
      <c r="M479" s="47" t="str">
        <f>IF($B479="","",SUMIFS(SOL·LICITUD!$P$5:$P$504,SOL·LICITUD!$H$5:$H$504,$B479,SOL·LICITUD!$U$5:$U$504,"Alt"))</f>
        <v/>
      </c>
    </row>
    <row r="480" spans="2:13" x14ac:dyDescent="0.25">
      <c r="B480" s="38" t="str">
        <f>IF(OR(SOL·LICITUD!$H$466="",COUNTIF(SOL·LICITUD!$H$5:$H$504,SOL·LICITUD!$H$466)&lt;&gt;COUNTIF(SOL·LICITUD!$H$5:'SOL·LICITUD'!$H$466,SOL·LICITUD!$H$466)),"",SOL·LICITUD!$H$466)</f>
        <v/>
      </c>
      <c r="C480" s="38" t="str">
        <f>IF($B480="","",INDEX(SOL·LICITUD!$G$5:$G$504,MATCH($B480,SOL·LICITUD!$H$5:$H$504,0)))</f>
        <v/>
      </c>
      <c r="D480" s="38" t="str">
        <f>IF($B480="","",COUNTIF(SOL·LICITUD!$H$5:$H$504,$B480))</f>
        <v/>
      </c>
      <c r="E480" s="39" t="str">
        <f>IF($B480="","",SUMIF(SOL·LICITUD!$H$5:$H$504,$B480,SOL·LICITUD!$P$5:$P$504))</f>
        <v/>
      </c>
      <c r="F480" s="40" t="str">
        <f>IF($B480="","",COUNTIFS(SOL·LICITUD!$H$5:$H$504,$B480,SOL·LICITUD!$U$5:$U$504,"B1"))</f>
        <v/>
      </c>
      <c r="G480" s="41" t="str">
        <f>IF($B480="","",SUMIFS(SOL·LICITUD!$P$5:$P$504,SOL·LICITUD!$H$5:$H$504,$B480,SOL·LICITUD!$U$5:$U$504,"B1"))</f>
        <v/>
      </c>
      <c r="H480" s="42" t="str">
        <f>IF($B480="","",COUNTIFS(SOL·LICITUD!$H$5:$H$504,$B480,SOL·LICITUD!$U$5:$U$504,"B2"))</f>
        <v/>
      </c>
      <c r="I480" s="43" t="str">
        <f>IF($B480="","",SUMIFS(SOL·LICITUD!$P$5:$P$504,SOL·LICITUD!$H$5:$H$504,$B480,SOL·LICITUD!$U$5:$U$504,"B2"))</f>
        <v/>
      </c>
      <c r="J480" s="44" t="str">
        <f>IF($B480="","",COUNTIFS(SOL·LICITUD!$H$5:$H$504,$B480,SOL·LICITUD!$U$5:$U$504,"Mitjà"))</f>
        <v/>
      </c>
      <c r="K480" s="45" t="str">
        <f>IF($B480="","",SUMIFS(SOL·LICITUD!$P$5:$P$504,SOL·LICITUD!$H$5:$H$504,$B480,SOL·LICITUD!$U$5:$U$504,"Mitjà"))</f>
        <v/>
      </c>
      <c r="L480" s="46" t="str">
        <f>IF($B480="","",COUNTIFS(SOL·LICITUD!$H$5:$H$504,$B480,SOL·LICITUD!$U$5:$U$504,"Alt"))</f>
        <v/>
      </c>
      <c r="M480" s="47" t="str">
        <f>IF($B480="","",SUMIFS(SOL·LICITUD!$P$5:$P$504,SOL·LICITUD!$H$5:$H$504,$B480,SOL·LICITUD!$U$5:$U$504,"Alt"))</f>
        <v/>
      </c>
    </row>
    <row r="481" spans="2:13" x14ac:dyDescent="0.25">
      <c r="B481" s="38" t="str">
        <f>IF(OR(SOL·LICITUD!$H$467="",COUNTIF(SOL·LICITUD!$H$5:$H$504,SOL·LICITUD!$H$467)&lt;&gt;COUNTIF(SOL·LICITUD!$H$5:'SOL·LICITUD'!$H$467,SOL·LICITUD!$H$467)),"",SOL·LICITUD!$H$467)</f>
        <v/>
      </c>
      <c r="C481" s="38" t="str">
        <f>IF($B481="","",INDEX(SOL·LICITUD!$G$5:$G$504,MATCH($B481,SOL·LICITUD!$H$5:$H$504,0)))</f>
        <v/>
      </c>
      <c r="D481" s="38" t="str">
        <f>IF($B481="","",COUNTIF(SOL·LICITUD!$H$5:$H$504,$B481))</f>
        <v/>
      </c>
      <c r="E481" s="39" t="str">
        <f>IF($B481="","",SUMIF(SOL·LICITUD!$H$5:$H$504,$B481,SOL·LICITUD!$P$5:$P$504))</f>
        <v/>
      </c>
      <c r="F481" s="40" t="str">
        <f>IF($B481="","",COUNTIFS(SOL·LICITUD!$H$5:$H$504,$B481,SOL·LICITUD!$U$5:$U$504,"B1"))</f>
        <v/>
      </c>
      <c r="G481" s="41" t="str">
        <f>IF($B481="","",SUMIFS(SOL·LICITUD!$P$5:$P$504,SOL·LICITUD!$H$5:$H$504,$B481,SOL·LICITUD!$U$5:$U$504,"B1"))</f>
        <v/>
      </c>
      <c r="H481" s="42" t="str">
        <f>IF($B481="","",COUNTIFS(SOL·LICITUD!$H$5:$H$504,$B481,SOL·LICITUD!$U$5:$U$504,"B2"))</f>
        <v/>
      </c>
      <c r="I481" s="43" t="str">
        <f>IF($B481="","",SUMIFS(SOL·LICITUD!$P$5:$P$504,SOL·LICITUD!$H$5:$H$504,$B481,SOL·LICITUD!$U$5:$U$504,"B2"))</f>
        <v/>
      </c>
      <c r="J481" s="44" t="str">
        <f>IF($B481="","",COUNTIFS(SOL·LICITUD!$H$5:$H$504,$B481,SOL·LICITUD!$U$5:$U$504,"Mitjà"))</f>
        <v/>
      </c>
      <c r="K481" s="45" t="str">
        <f>IF($B481="","",SUMIFS(SOL·LICITUD!$P$5:$P$504,SOL·LICITUD!$H$5:$H$504,$B481,SOL·LICITUD!$U$5:$U$504,"Mitjà"))</f>
        <v/>
      </c>
      <c r="L481" s="46" t="str">
        <f>IF($B481="","",COUNTIFS(SOL·LICITUD!$H$5:$H$504,$B481,SOL·LICITUD!$U$5:$U$504,"Alt"))</f>
        <v/>
      </c>
      <c r="M481" s="47" t="str">
        <f>IF($B481="","",SUMIFS(SOL·LICITUD!$P$5:$P$504,SOL·LICITUD!$H$5:$H$504,$B481,SOL·LICITUD!$U$5:$U$504,"Alt"))</f>
        <v/>
      </c>
    </row>
    <row r="482" spans="2:13" x14ac:dyDescent="0.25">
      <c r="B482" s="38" t="str">
        <f>IF(OR(SOL·LICITUD!$H$468="",COUNTIF(SOL·LICITUD!$H$5:$H$504,SOL·LICITUD!$H$468)&lt;&gt;COUNTIF(SOL·LICITUD!$H$5:'SOL·LICITUD'!$H$468,SOL·LICITUD!$H$468)),"",SOL·LICITUD!$H$468)</f>
        <v/>
      </c>
      <c r="C482" s="38" t="str">
        <f>IF($B482="","",INDEX(SOL·LICITUD!$G$5:$G$504,MATCH($B482,SOL·LICITUD!$H$5:$H$504,0)))</f>
        <v/>
      </c>
      <c r="D482" s="38" t="str">
        <f>IF($B482="","",COUNTIF(SOL·LICITUD!$H$5:$H$504,$B482))</f>
        <v/>
      </c>
      <c r="E482" s="39" t="str">
        <f>IF($B482="","",SUMIF(SOL·LICITUD!$H$5:$H$504,$B482,SOL·LICITUD!$P$5:$P$504))</f>
        <v/>
      </c>
      <c r="F482" s="40" t="str">
        <f>IF($B482="","",COUNTIFS(SOL·LICITUD!$H$5:$H$504,$B482,SOL·LICITUD!$U$5:$U$504,"B1"))</f>
        <v/>
      </c>
      <c r="G482" s="41" t="str">
        <f>IF($B482="","",SUMIFS(SOL·LICITUD!$P$5:$P$504,SOL·LICITUD!$H$5:$H$504,$B482,SOL·LICITUD!$U$5:$U$504,"B1"))</f>
        <v/>
      </c>
      <c r="H482" s="42" t="str">
        <f>IF($B482="","",COUNTIFS(SOL·LICITUD!$H$5:$H$504,$B482,SOL·LICITUD!$U$5:$U$504,"B2"))</f>
        <v/>
      </c>
      <c r="I482" s="43" t="str">
        <f>IF($B482="","",SUMIFS(SOL·LICITUD!$P$5:$P$504,SOL·LICITUD!$H$5:$H$504,$B482,SOL·LICITUD!$U$5:$U$504,"B2"))</f>
        <v/>
      </c>
      <c r="J482" s="44" t="str">
        <f>IF($B482="","",COUNTIFS(SOL·LICITUD!$H$5:$H$504,$B482,SOL·LICITUD!$U$5:$U$504,"Mitjà"))</f>
        <v/>
      </c>
      <c r="K482" s="45" t="str">
        <f>IF($B482="","",SUMIFS(SOL·LICITUD!$P$5:$P$504,SOL·LICITUD!$H$5:$H$504,$B482,SOL·LICITUD!$U$5:$U$504,"Mitjà"))</f>
        <v/>
      </c>
      <c r="L482" s="46" t="str">
        <f>IF($B482="","",COUNTIFS(SOL·LICITUD!$H$5:$H$504,$B482,SOL·LICITUD!$U$5:$U$504,"Alt"))</f>
        <v/>
      </c>
      <c r="M482" s="47" t="str">
        <f>IF($B482="","",SUMIFS(SOL·LICITUD!$P$5:$P$504,SOL·LICITUD!$H$5:$H$504,$B482,SOL·LICITUD!$U$5:$U$504,"Alt"))</f>
        <v/>
      </c>
    </row>
    <row r="483" spans="2:13" x14ac:dyDescent="0.25">
      <c r="B483" s="38" t="str">
        <f>IF(OR(SOL·LICITUD!$H$469="",COUNTIF(SOL·LICITUD!$H$5:$H$504,SOL·LICITUD!$H$469)&lt;&gt;COUNTIF(SOL·LICITUD!$H$5:'SOL·LICITUD'!$H$469,SOL·LICITUD!$H$469)),"",SOL·LICITUD!$H$469)</f>
        <v/>
      </c>
      <c r="C483" s="38" t="str">
        <f>IF($B483="","",INDEX(SOL·LICITUD!$G$5:$G$504,MATCH($B483,SOL·LICITUD!$H$5:$H$504,0)))</f>
        <v/>
      </c>
      <c r="D483" s="38" t="str">
        <f>IF($B483="","",COUNTIF(SOL·LICITUD!$H$5:$H$504,$B483))</f>
        <v/>
      </c>
      <c r="E483" s="39" t="str">
        <f>IF($B483="","",SUMIF(SOL·LICITUD!$H$5:$H$504,$B483,SOL·LICITUD!$P$5:$P$504))</f>
        <v/>
      </c>
      <c r="F483" s="40" t="str">
        <f>IF($B483="","",COUNTIFS(SOL·LICITUD!$H$5:$H$504,$B483,SOL·LICITUD!$U$5:$U$504,"B1"))</f>
        <v/>
      </c>
      <c r="G483" s="41" t="str">
        <f>IF($B483="","",SUMIFS(SOL·LICITUD!$P$5:$P$504,SOL·LICITUD!$H$5:$H$504,$B483,SOL·LICITUD!$U$5:$U$504,"B1"))</f>
        <v/>
      </c>
      <c r="H483" s="42" t="str">
        <f>IF($B483="","",COUNTIFS(SOL·LICITUD!$H$5:$H$504,$B483,SOL·LICITUD!$U$5:$U$504,"B2"))</f>
        <v/>
      </c>
      <c r="I483" s="43" t="str">
        <f>IF($B483="","",SUMIFS(SOL·LICITUD!$P$5:$P$504,SOL·LICITUD!$H$5:$H$504,$B483,SOL·LICITUD!$U$5:$U$504,"B2"))</f>
        <v/>
      </c>
      <c r="J483" s="44" t="str">
        <f>IF($B483="","",COUNTIFS(SOL·LICITUD!$H$5:$H$504,$B483,SOL·LICITUD!$U$5:$U$504,"Mitjà"))</f>
        <v/>
      </c>
      <c r="K483" s="45" t="str">
        <f>IF($B483="","",SUMIFS(SOL·LICITUD!$P$5:$P$504,SOL·LICITUD!$H$5:$H$504,$B483,SOL·LICITUD!$U$5:$U$504,"Mitjà"))</f>
        <v/>
      </c>
      <c r="L483" s="46" t="str">
        <f>IF($B483="","",COUNTIFS(SOL·LICITUD!$H$5:$H$504,$B483,SOL·LICITUD!$U$5:$U$504,"Alt"))</f>
        <v/>
      </c>
      <c r="M483" s="47" t="str">
        <f>IF($B483="","",SUMIFS(SOL·LICITUD!$P$5:$P$504,SOL·LICITUD!$H$5:$H$504,$B483,SOL·LICITUD!$U$5:$U$504,"Alt"))</f>
        <v/>
      </c>
    </row>
    <row r="484" spans="2:13" x14ac:dyDescent="0.25">
      <c r="B484" s="38" t="str">
        <f>IF(OR(SOL·LICITUD!$H$470="",COUNTIF(SOL·LICITUD!$H$5:$H$504,SOL·LICITUD!$H$470)&lt;&gt;COUNTIF(SOL·LICITUD!$H$5:'SOL·LICITUD'!$H$470,SOL·LICITUD!$H$470)),"",SOL·LICITUD!$H$470)</f>
        <v/>
      </c>
      <c r="C484" s="38" t="str">
        <f>IF($B484="","",INDEX(SOL·LICITUD!$G$5:$G$504,MATCH($B484,SOL·LICITUD!$H$5:$H$504,0)))</f>
        <v/>
      </c>
      <c r="D484" s="38" t="str">
        <f>IF($B484="","",COUNTIF(SOL·LICITUD!$H$5:$H$504,$B484))</f>
        <v/>
      </c>
      <c r="E484" s="39" t="str">
        <f>IF($B484="","",SUMIF(SOL·LICITUD!$H$5:$H$504,$B484,SOL·LICITUD!$P$5:$P$504))</f>
        <v/>
      </c>
      <c r="F484" s="40" t="str">
        <f>IF($B484="","",COUNTIFS(SOL·LICITUD!$H$5:$H$504,$B484,SOL·LICITUD!$U$5:$U$504,"B1"))</f>
        <v/>
      </c>
      <c r="G484" s="41" t="str">
        <f>IF($B484="","",SUMIFS(SOL·LICITUD!$P$5:$P$504,SOL·LICITUD!$H$5:$H$504,$B484,SOL·LICITUD!$U$5:$U$504,"B1"))</f>
        <v/>
      </c>
      <c r="H484" s="42" t="str">
        <f>IF($B484="","",COUNTIFS(SOL·LICITUD!$H$5:$H$504,$B484,SOL·LICITUD!$U$5:$U$504,"B2"))</f>
        <v/>
      </c>
      <c r="I484" s="43" t="str">
        <f>IF($B484="","",SUMIFS(SOL·LICITUD!$P$5:$P$504,SOL·LICITUD!$H$5:$H$504,$B484,SOL·LICITUD!$U$5:$U$504,"B2"))</f>
        <v/>
      </c>
      <c r="J484" s="44" t="str">
        <f>IF($B484="","",COUNTIFS(SOL·LICITUD!$H$5:$H$504,$B484,SOL·LICITUD!$U$5:$U$504,"Mitjà"))</f>
        <v/>
      </c>
      <c r="K484" s="45" t="str">
        <f>IF($B484="","",SUMIFS(SOL·LICITUD!$P$5:$P$504,SOL·LICITUD!$H$5:$H$504,$B484,SOL·LICITUD!$U$5:$U$504,"Mitjà"))</f>
        <v/>
      </c>
      <c r="L484" s="46" t="str">
        <f>IF($B484="","",COUNTIFS(SOL·LICITUD!$H$5:$H$504,$B484,SOL·LICITUD!$U$5:$U$504,"Alt"))</f>
        <v/>
      </c>
      <c r="M484" s="47" t="str">
        <f>IF($B484="","",SUMIFS(SOL·LICITUD!$P$5:$P$504,SOL·LICITUD!$H$5:$H$504,$B484,SOL·LICITUD!$U$5:$U$504,"Alt"))</f>
        <v/>
      </c>
    </row>
    <row r="485" spans="2:13" x14ac:dyDescent="0.25">
      <c r="B485" s="38" t="str">
        <f>IF(OR(SOL·LICITUD!$H$471="",COUNTIF(SOL·LICITUD!$H$5:$H$504,SOL·LICITUD!$H$471)&lt;&gt;COUNTIF(SOL·LICITUD!$H$5:'SOL·LICITUD'!$H$471,SOL·LICITUD!$H$471)),"",SOL·LICITUD!$H$471)</f>
        <v/>
      </c>
      <c r="C485" s="38" t="str">
        <f>IF($B485="","",INDEX(SOL·LICITUD!$G$5:$G$504,MATCH($B485,SOL·LICITUD!$H$5:$H$504,0)))</f>
        <v/>
      </c>
      <c r="D485" s="38" t="str">
        <f>IF($B485="","",COUNTIF(SOL·LICITUD!$H$5:$H$504,$B485))</f>
        <v/>
      </c>
      <c r="E485" s="39" t="str">
        <f>IF($B485="","",SUMIF(SOL·LICITUD!$H$5:$H$504,$B485,SOL·LICITUD!$P$5:$P$504))</f>
        <v/>
      </c>
      <c r="F485" s="40" t="str">
        <f>IF($B485="","",COUNTIFS(SOL·LICITUD!$H$5:$H$504,$B485,SOL·LICITUD!$U$5:$U$504,"B1"))</f>
        <v/>
      </c>
      <c r="G485" s="41" t="str">
        <f>IF($B485="","",SUMIFS(SOL·LICITUD!$P$5:$P$504,SOL·LICITUD!$H$5:$H$504,$B485,SOL·LICITUD!$U$5:$U$504,"B1"))</f>
        <v/>
      </c>
      <c r="H485" s="42" t="str">
        <f>IF($B485="","",COUNTIFS(SOL·LICITUD!$H$5:$H$504,$B485,SOL·LICITUD!$U$5:$U$504,"B2"))</f>
        <v/>
      </c>
      <c r="I485" s="43" t="str">
        <f>IF($B485="","",SUMIFS(SOL·LICITUD!$P$5:$P$504,SOL·LICITUD!$H$5:$H$504,$B485,SOL·LICITUD!$U$5:$U$504,"B2"))</f>
        <v/>
      </c>
      <c r="J485" s="44" t="str">
        <f>IF($B485="","",COUNTIFS(SOL·LICITUD!$H$5:$H$504,$B485,SOL·LICITUD!$U$5:$U$504,"Mitjà"))</f>
        <v/>
      </c>
      <c r="K485" s="45" t="str">
        <f>IF($B485="","",SUMIFS(SOL·LICITUD!$P$5:$P$504,SOL·LICITUD!$H$5:$H$504,$B485,SOL·LICITUD!$U$5:$U$504,"Mitjà"))</f>
        <v/>
      </c>
      <c r="L485" s="46" t="str">
        <f>IF($B485="","",COUNTIFS(SOL·LICITUD!$H$5:$H$504,$B485,SOL·LICITUD!$U$5:$U$504,"Alt"))</f>
        <v/>
      </c>
      <c r="M485" s="47" t="str">
        <f>IF($B485="","",SUMIFS(SOL·LICITUD!$P$5:$P$504,SOL·LICITUD!$H$5:$H$504,$B485,SOL·LICITUD!$U$5:$U$504,"Alt"))</f>
        <v/>
      </c>
    </row>
    <row r="486" spans="2:13" x14ac:dyDescent="0.25">
      <c r="B486" s="38" t="str">
        <f>IF(OR(SOL·LICITUD!$H$472="",COUNTIF(SOL·LICITUD!$H$5:$H$504,SOL·LICITUD!$H$472)&lt;&gt;COUNTIF(SOL·LICITUD!$H$5:'SOL·LICITUD'!$H$472,SOL·LICITUD!$H$472)),"",SOL·LICITUD!$H$472)</f>
        <v/>
      </c>
      <c r="C486" s="38" t="str">
        <f>IF($B486="","",INDEX(SOL·LICITUD!$G$5:$G$504,MATCH($B486,SOL·LICITUD!$H$5:$H$504,0)))</f>
        <v/>
      </c>
      <c r="D486" s="38" t="str">
        <f>IF($B486="","",COUNTIF(SOL·LICITUD!$H$5:$H$504,$B486))</f>
        <v/>
      </c>
      <c r="E486" s="39" t="str">
        <f>IF($B486="","",SUMIF(SOL·LICITUD!$H$5:$H$504,$B486,SOL·LICITUD!$P$5:$P$504))</f>
        <v/>
      </c>
      <c r="F486" s="40" t="str">
        <f>IF($B486="","",COUNTIFS(SOL·LICITUD!$H$5:$H$504,$B486,SOL·LICITUD!$U$5:$U$504,"B1"))</f>
        <v/>
      </c>
      <c r="G486" s="41" t="str">
        <f>IF($B486="","",SUMIFS(SOL·LICITUD!$P$5:$P$504,SOL·LICITUD!$H$5:$H$504,$B486,SOL·LICITUD!$U$5:$U$504,"B1"))</f>
        <v/>
      </c>
      <c r="H486" s="42" t="str">
        <f>IF($B486="","",COUNTIFS(SOL·LICITUD!$H$5:$H$504,$B486,SOL·LICITUD!$U$5:$U$504,"B2"))</f>
        <v/>
      </c>
      <c r="I486" s="43" t="str">
        <f>IF($B486="","",SUMIFS(SOL·LICITUD!$P$5:$P$504,SOL·LICITUD!$H$5:$H$504,$B486,SOL·LICITUD!$U$5:$U$504,"B2"))</f>
        <v/>
      </c>
      <c r="J486" s="44" t="str">
        <f>IF($B486="","",COUNTIFS(SOL·LICITUD!$H$5:$H$504,$B486,SOL·LICITUD!$U$5:$U$504,"Mitjà"))</f>
        <v/>
      </c>
      <c r="K486" s="45" t="str">
        <f>IF($B486="","",SUMIFS(SOL·LICITUD!$P$5:$P$504,SOL·LICITUD!$H$5:$H$504,$B486,SOL·LICITUD!$U$5:$U$504,"Mitjà"))</f>
        <v/>
      </c>
      <c r="L486" s="46" t="str">
        <f>IF($B486="","",COUNTIFS(SOL·LICITUD!$H$5:$H$504,$B486,SOL·LICITUD!$U$5:$U$504,"Alt"))</f>
        <v/>
      </c>
      <c r="M486" s="47" t="str">
        <f>IF($B486="","",SUMIFS(SOL·LICITUD!$P$5:$P$504,SOL·LICITUD!$H$5:$H$504,$B486,SOL·LICITUD!$U$5:$U$504,"Alt"))</f>
        <v/>
      </c>
    </row>
    <row r="487" spans="2:13" x14ac:dyDescent="0.25">
      <c r="B487" s="38" t="str">
        <f>IF(OR(SOL·LICITUD!$H$473="",COUNTIF(SOL·LICITUD!$H$5:$H$504,SOL·LICITUD!$H$473)&lt;&gt;COUNTIF(SOL·LICITUD!$H$5:'SOL·LICITUD'!$H$473,SOL·LICITUD!$H$473)),"",SOL·LICITUD!$H$473)</f>
        <v/>
      </c>
      <c r="C487" s="38" t="str">
        <f>IF($B487="","",INDEX(SOL·LICITUD!$G$5:$G$504,MATCH($B487,SOL·LICITUD!$H$5:$H$504,0)))</f>
        <v/>
      </c>
      <c r="D487" s="38" t="str">
        <f>IF($B487="","",COUNTIF(SOL·LICITUD!$H$5:$H$504,$B487))</f>
        <v/>
      </c>
      <c r="E487" s="39" t="str">
        <f>IF($B487="","",SUMIF(SOL·LICITUD!$H$5:$H$504,$B487,SOL·LICITUD!$P$5:$P$504))</f>
        <v/>
      </c>
      <c r="F487" s="40" t="str">
        <f>IF($B487="","",COUNTIFS(SOL·LICITUD!$H$5:$H$504,$B487,SOL·LICITUD!$U$5:$U$504,"B1"))</f>
        <v/>
      </c>
      <c r="G487" s="41" t="str">
        <f>IF($B487="","",SUMIFS(SOL·LICITUD!$P$5:$P$504,SOL·LICITUD!$H$5:$H$504,$B487,SOL·LICITUD!$U$5:$U$504,"B1"))</f>
        <v/>
      </c>
      <c r="H487" s="42" t="str">
        <f>IF($B487="","",COUNTIFS(SOL·LICITUD!$H$5:$H$504,$B487,SOL·LICITUD!$U$5:$U$504,"B2"))</f>
        <v/>
      </c>
      <c r="I487" s="43" t="str">
        <f>IF($B487="","",SUMIFS(SOL·LICITUD!$P$5:$P$504,SOL·LICITUD!$H$5:$H$504,$B487,SOL·LICITUD!$U$5:$U$504,"B2"))</f>
        <v/>
      </c>
      <c r="J487" s="44" t="str">
        <f>IF($B487="","",COUNTIFS(SOL·LICITUD!$H$5:$H$504,$B487,SOL·LICITUD!$U$5:$U$504,"Mitjà"))</f>
        <v/>
      </c>
      <c r="K487" s="45" t="str">
        <f>IF($B487="","",SUMIFS(SOL·LICITUD!$P$5:$P$504,SOL·LICITUD!$H$5:$H$504,$B487,SOL·LICITUD!$U$5:$U$504,"Mitjà"))</f>
        <v/>
      </c>
      <c r="L487" s="46" t="str">
        <f>IF($B487="","",COUNTIFS(SOL·LICITUD!$H$5:$H$504,$B487,SOL·LICITUD!$U$5:$U$504,"Alt"))</f>
        <v/>
      </c>
      <c r="M487" s="47" t="str">
        <f>IF($B487="","",SUMIFS(SOL·LICITUD!$P$5:$P$504,SOL·LICITUD!$H$5:$H$504,$B487,SOL·LICITUD!$U$5:$U$504,"Alt"))</f>
        <v/>
      </c>
    </row>
    <row r="488" spans="2:13" x14ac:dyDescent="0.25">
      <c r="B488" s="38" t="str">
        <f>IF(OR(SOL·LICITUD!$H$474="",COUNTIF(SOL·LICITUD!$H$5:$H$504,SOL·LICITUD!$H$474)&lt;&gt;COUNTIF(SOL·LICITUD!$H$5:'SOL·LICITUD'!$H$474,SOL·LICITUD!$H$474)),"",SOL·LICITUD!$H$474)</f>
        <v/>
      </c>
      <c r="C488" s="38" t="str">
        <f>IF($B488="","",INDEX(SOL·LICITUD!$G$5:$G$504,MATCH($B488,SOL·LICITUD!$H$5:$H$504,0)))</f>
        <v/>
      </c>
      <c r="D488" s="38" t="str">
        <f>IF($B488="","",COUNTIF(SOL·LICITUD!$H$5:$H$504,$B488))</f>
        <v/>
      </c>
      <c r="E488" s="39" t="str">
        <f>IF($B488="","",SUMIF(SOL·LICITUD!$H$5:$H$504,$B488,SOL·LICITUD!$P$5:$P$504))</f>
        <v/>
      </c>
      <c r="F488" s="40" t="str">
        <f>IF($B488="","",COUNTIFS(SOL·LICITUD!$H$5:$H$504,$B488,SOL·LICITUD!$U$5:$U$504,"B1"))</f>
        <v/>
      </c>
      <c r="G488" s="41" t="str">
        <f>IF($B488="","",SUMIFS(SOL·LICITUD!$P$5:$P$504,SOL·LICITUD!$H$5:$H$504,$B488,SOL·LICITUD!$U$5:$U$504,"B1"))</f>
        <v/>
      </c>
      <c r="H488" s="42" t="str">
        <f>IF($B488="","",COUNTIFS(SOL·LICITUD!$H$5:$H$504,$B488,SOL·LICITUD!$U$5:$U$504,"B2"))</f>
        <v/>
      </c>
      <c r="I488" s="43" t="str">
        <f>IF($B488="","",SUMIFS(SOL·LICITUD!$P$5:$P$504,SOL·LICITUD!$H$5:$H$504,$B488,SOL·LICITUD!$U$5:$U$504,"B2"))</f>
        <v/>
      </c>
      <c r="J488" s="44" t="str">
        <f>IF($B488="","",COUNTIFS(SOL·LICITUD!$H$5:$H$504,$B488,SOL·LICITUD!$U$5:$U$504,"Mitjà"))</f>
        <v/>
      </c>
      <c r="K488" s="45" t="str">
        <f>IF($B488="","",SUMIFS(SOL·LICITUD!$P$5:$P$504,SOL·LICITUD!$H$5:$H$504,$B488,SOL·LICITUD!$U$5:$U$504,"Mitjà"))</f>
        <v/>
      </c>
      <c r="L488" s="46" t="str">
        <f>IF($B488="","",COUNTIFS(SOL·LICITUD!$H$5:$H$504,$B488,SOL·LICITUD!$U$5:$U$504,"Alt"))</f>
        <v/>
      </c>
      <c r="M488" s="47" t="str">
        <f>IF($B488="","",SUMIFS(SOL·LICITUD!$P$5:$P$504,SOL·LICITUD!$H$5:$H$504,$B488,SOL·LICITUD!$U$5:$U$504,"Alt"))</f>
        <v/>
      </c>
    </row>
    <row r="489" spans="2:13" x14ac:dyDescent="0.25">
      <c r="B489" s="38" t="str">
        <f>IF(OR(SOL·LICITUD!$H$475="",COUNTIF(SOL·LICITUD!$H$5:$H$504,SOL·LICITUD!$H$475)&lt;&gt;COUNTIF(SOL·LICITUD!$H$5:'SOL·LICITUD'!$H$475,SOL·LICITUD!$H$475)),"",SOL·LICITUD!$H$475)</f>
        <v/>
      </c>
      <c r="C489" s="38" t="str">
        <f>IF($B489="","",INDEX(SOL·LICITUD!$G$5:$G$504,MATCH($B489,SOL·LICITUD!$H$5:$H$504,0)))</f>
        <v/>
      </c>
      <c r="D489" s="38" t="str">
        <f>IF($B489="","",COUNTIF(SOL·LICITUD!$H$5:$H$504,$B489))</f>
        <v/>
      </c>
      <c r="E489" s="39" t="str">
        <f>IF($B489="","",SUMIF(SOL·LICITUD!$H$5:$H$504,$B489,SOL·LICITUD!$P$5:$P$504))</f>
        <v/>
      </c>
      <c r="F489" s="40" t="str">
        <f>IF($B489="","",COUNTIFS(SOL·LICITUD!$H$5:$H$504,$B489,SOL·LICITUD!$U$5:$U$504,"B1"))</f>
        <v/>
      </c>
      <c r="G489" s="41" t="str">
        <f>IF($B489="","",SUMIFS(SOL·LICITUD!$P$5:$P$504,SOL·LICITUD!$H$5:$H$504,$B489,SOL·LICITUD!$U$5:$U$504,"B1"))</f>
        <v/>
      </c>
      <c r="H489" s="42" t="str">
        <f>IF($B489="","",COUNTIFS(SOL·LICITUD!$H$5:$H$504,$B489,SOL·LICITUD!$U$5:$U$504,"B2"))</f>
        <v/>
      </c>
      <c r="I489" s="43" t="str">
        <f>IF($B489="","",SUMIFS(SOL·LICITUD!$P$5:$P$504,SOL·LICITUD!$H$5:$H$504,$B489,SOL·LICITUD!$U$5:$U$504,"B2"))</f>
        <v/>
      </c>
      <c r="J489" s="44" t="str">
        <f>IF($B489="","",COUNTIFS(SOL·LICITUD!$H$5:$H$504,$B489,SOL·LICITUD!$U$5:$U$504,"Mitjà"))</f>
        <v/>
      </c>
      <c r="K489" s="45" t="str">
        <f>IF($B489="","",SUMIFS(SOL·LICITUD!$P$5:$P$504,SOL·LICITUD!$H$5:$H$504,$B489,SOL·LICITUD!$U$5:$U$504,"Mitjà"))</f>
        <v/>
      </c>
      <c r="L489" s="46" t="str">
        <f>IF($B489="","",COUNTIFS(SOL·LICITUD!$H$5:$H$504,$B489,SOL·LICITUD!$U$5:$U$504,"Alt"))</f>
        <v/>
      </c>
      <c r="M489" s="47" t="str">
        <f>IF($B489="","",SUMIFS(SOL·LICITUD!$P$5:$P$504,SOL·LICITUD!$H$5:$H$504,$B489,SOL·LICITUD!$U$5:$U$504,"Alt"))</f>
        <v/>
      </c>
    </row>
    <row r="490" spans="2:13" x14ac:dyDescent="0.25">
      <c r="B490" s="38" t="str">
        <f>IF(OR(SOL·LICITUD!$H$476="",COUNTIF(SOL·LICITUD!$H$5:$H$504,SOL·LICITUD!$H$476)&lt;&gt;COUNTIF(SOL·LICITUD!$H$5:'SOL·LICITUD'!$H$476,SOL·LICITUD!$H$476)),"",SOL·LICITUD!$H$476)</f>
        <v/>
      </c>
      <c r="C490" s="38" t="str">
        <f>IF($B490="","",INDEX(SOL·LICITUD!$G$5:$G$504,MATCH($B490,SOL·LICITUD!$H$5:$H$504,0)))</f>
        <v/>
      </c>
      <c r="D490" s="38" t="str">
        <f>IF($B490="","",COUNTIF(SOL·LICITUD!$H$5:$H$504,$B490))</f>
        <v/>
      </c>
      <c r="E490" s="39" t="str">
        <f>IF($B490="","",SUMIF(SOL·LICITUD!$H$5:$H$504,$B490,SOL·LICITUD!$P$5:$P$504))</f>
        <v/>
      </c>
      <c r="F490" s="40" t="str">
        <f>IF($B490="","",COUNTIFS(SOL·LICITUD!$H$5:$H$504,$B490,SOL·LICITUD!$U$5:$U$504,"B1"))</f>
        <v/>
      </c>
      <c r="G490" s="41" t="str">
        <f>IF($B490="","",SUMIFS(SOL·LICITUD!$P$5:$P$504,SOL·LICITUD!$H$5:$H$504,$B490,SOL·LICITUD!$U$5:$U$504,"B1"))</f>
        <v/>
      </c>
      <c r="H490" s="42" t="str">
        <f>IF($B490="","",COUNTIFS(SOL·LICITUD!$H$5:$H$504,$B490,SOL·LICITUD!$U$5:$U$504,"B2"))</f>
        <v/>
      </c>
      <c r="I490" s="43" t="str">
        <f>IF($B490="","",SUMIFS(SOL·LICITUD!$P$5:$P$504,SOL·LICITUD!$H$5:$H$504,$B490,SOL·LICITUD!$U$5:$U$504,"B2"))</f>
        <v/>
      </c>
      <c r="J490" s="44" t="str">
        <f>IF($B490="","",COUNTIFS(SOL·LICITUD!$H$5:$H$504,$B490,SOL·LICITUD!$U$5:$U$504,"Mitjà"))</f>
        <v/>
      </c>
      <c r="K490" s="45" t="str">
        <f>IF($B490="","",SUMIFS(SOL·LICITUD!$P$5:$P$504,SOL·LICITUD!$H$5:$H$504,$B490,SOL·LICITUD!$U$5:$U$504,"Mitjà"))</f>
        <v/>
      </c>
      <c r="L490" s="46" t="str">
        <f>IF($B490="","",COUNTIFS(SOL·LICITUD!$H$5:$H$504,$B490,SOL·LICITUD!$U$5:$U$504,"Alt"))</f>
        <v/>
      </c>
      <c r="M490" s="47" t="str">
        <f>IF($B490="","",SUMIFS(SOL·LICITUD!$P$5:$P$504,SOL·LICITUD!$H$5:$H$504,$B490,SOL·LICITUD!$U$5:$U$504,"Alt"))</f>
        <v/>
      </c>
    </row>
    <row r="491" spans="2:13" x14ac:dyDescent="0.25">
      <c r="B491" s="38" t="str">
        <f>IF(OR(SOL·LICITUD!$H$477="",COUNTIF(SOL·LICITUD!$H$5:$H$504,SOL·LICITUD!$H$477)&lt;&gt;COUNTIF(SOL·LICITUD!$H$5:'SOL·LICITUD'!$H$477,SOL·LICITUD!$H$477)),"",SOL·LICITUD!$H$477)</f>
        <v/>
      </c>
      <c r="C491" s="38" t="str">
        <f>IF($B491="","",INDEX(SOL·LICITUD!$G$5:$G$504,MATCH($B491,SOL·LICITUD!$H$5:$H$504,0)))</f>
        <v/>
      </c>
      <c r="D491" s="38" t="str">
        <f>IF($B491="","",COUNTIF(SOL·LICITUD!$H$5:$H$504,$B491))</f>
        <v/>
      </c>
      <c r="E491" s="39" t="str">
        <f>IF($B491="","",SUMIF(SOL·LICITUD!$H$5:$H$504,$B491,SOL·LICITUD!$P$5:$P$504))</f>
        <v/>
      </c>
      <c r="F491" s="40" t="str">
        <f>IF($B491="","",COUNTIFS(SOL·LICITUD!$H$5:$H$504,$B491,SOL·LICITUD!$U$5:$U$504,"B1"))</f>
        <v/>
      </c>
      <c r="G491" s="41" t="str">
        <f>IF($B491="","",SUMIFS(SOL·LICITUD!$P$5:$P$504,SOL·LICITUD!$H$5:$H$504,$B491,SOL·LICITUD!$U$5:$U$504,"B1"))</f>
        <v/>
      </c>
      <c r="H491" s="42" t="str">
        <f>IF($B491="","",COUNTIFS(SOL·LICITUD!$H$5:$H$504,$B491,SOL·LICITUD!$U$5:$U$504,"B2"))</f>
        <v/>
      </c>
      <c r="I491" s="43" t="str">
        <f>IF($B491="","",SUMIFS(SOL·LICITUD!$P$5:$P$504,SOL·LICITUD!$H$5:$H$504,$B491,SOL·LICITUD!$U$5:$U$504,"B2"))</f>
        <v/>
      </c>
      <c r="J491" s="44" t="str">
        <f>IF($B491="","",COUNTIFS(SOL·LICITUD!$H$5:$H$504,$B491,SOL·LICITUD!$U$5:$U$504,"Mitjà"))</f>
        <v/>
      </c>
      <c r="K491" s="45" t="str">
        <f>IF($B491="","",SUMIFS(SOL·LICITUD!$P$5:$P$504,SOL·LICITUD!$H$5:$H$504,$B491,SOL·LICITUD!$U$5:$U$504,"Mitjà"))</f>
        <v/>
      </c>
      <c r="L491" s="46" t="str">
        <f>IF($B491="","",COUNTIFS(SOL·LICITUD!$H$5:$H$504,$B491,SOL·LICITUD!$U$5:$U$504,"Alt"))</f>
        <v/>
      </c>
      <c r="M491" s="47" t="str">
        <f>IF($B491="","",SUMIFS(SOL·LICITUD!$P$5:$P$504,SOL·LICITUD!$H$5:$H$504,$B491,SOL·LICITUD!$U$5:$U$504,"Alt"))</f>
        <v/>
      </c>
    </row>
    <row r="492" spans="2:13" x14ac:dyDescent="0.25">
      <c r="B492" s="38" t="str">
        <f>IF(OR(SOL·LICITUD!$H$478="",COUNTIF(SOL·LICITUD!$H$5:$H$504,SOL·LICITUD!$H$478)&lt;&gt;COUNTIF(SOL·LICITUD!$H$5:'SOL·LICITUD'!$H$478,SOL·LICITUD!$H$478)),"",SOL·LICITUD!$H$478)</f>
        <v/>
      </c>
      <c r="C492" s="38" t="str">
        <f>IF($B492="","",INDEX(SOL·LICITUD!$G$5:$G$504,MATCH($B492,SOL·LICITUD!$H$5:$H$504,0)))</f>
        <v/>
      </c>
      <c r="D492" s="38" t="str">
        <f>IF($B492="","",COUNTIF(SOL·LICITUD!$H$5:$H$504,$B492))</f>
        <v/>
      </c>
      <c r="E492" s="39" t="str">
        <f>IF($B492="","",SUMIF(SOL·LICITUD!$H$5:$H$504,$B492,SOL·LICITUD!$P$5:$P$504))</f>
        <v/>
      </c>
      <c r="F492" s="40" t="str">
        <f>IF($B492="","",COUNTIFS(SOL·LICITUD!$H$5:$H$504,$B492,SOL·LICITUD!$U$5:$U$504,"B1"))</f>
        <v/>
      </c>
      <c r="G492" s="41" t="str">
        <f>IF($B492="","",SUMIFS(SOL·LICITUD!$P$5:$P$504,SOL·LICITUD!$H$5:$H$504,$B492,SOL·LICITUD!$U$5:$U$504,"B1"))</f>
        <v/>
      </c>
      <c r="H492" s="42" t="str">
        <f>IF($B492="","",COUNTIFS(SOL·LICITUD!$H$5:$H$504,$B492,SOL·LICITUD!$U$5:$U$504,"B2"))</f>
        <v/>
      </c>
      <c r="I492" s="43" t="str">
        <f>IF($B492="","",SUMIFS(SOL·LICITUD!$P$5:$P$504,SOL·LICITUD!$H$5:$H$504,$B492,SOL·LICITUD!$U$5:$U$504,"B2"))</f>
        <v/>
      </c>
      <c r="J492" s="44" t="str">
        <f>IF($B492="","",COUNTIFS(SOL·LICITUD!$H$5:$H$504,$B492,SOL·LICITUD!$U$5:$U$504,"Mitjà"))</f>
        <v/>
      </c>
      <c r="K492" s="45" t="str">
        <f>IF($B492="","",SUMIFS(SOL·LICITUD!$P$5:$P$504,SOL·LICITUD!$H$5:$H$504,$B492,SOL·LICITUD!$U$5:$U$504,"Mitjà"))</f>
        <v/>
      </c>
      <c r="L492" s="46" t="str">
        <f>IF($B492="","",COUNTIFS(SOL·LICITUD!$H$5:$H$504,$B492,SOL·LICITUD!$U$5:$U$504,"Alt"))</f>
        <v/>
      </c>
      <c r="M492" s="47" t="str">
        <f>IF($B492="","",SUMIFS(SOL·LICITUD!$P$5:$P$504,SOL·LICITUD!$H$5:$H$504,$B492,SOL·LICITUD!$U$5:$U$504,"Alt"))</f>
        <v/>
      </c>
    </row>
    <row r="493" spans="2:13" x14ac:dyDescent="0.25">
      <c r="B493" s="38" t="str">
        <f>IF(OR(SOL·LICITUD!$H$479="",COUNTIF(SOL·LICITUD!$H$5:$H$504,SOL·LICITUD!$H$479)&lt;&gt;COUNTIF(SOL·LICITUD!$H$5:'SOL·LICITUD'!$H$479,SOL·LICITUD!$H$479)),"",SOL·LICITUD!$H$479)</f>
        <v/>
      </c>
      <c r="C493" s="38" t="str">
        <f>IF($B493="","",INDEX(SOL·LICITUD!$G$5:$G$504,MATCH($B493,SOL·LICITUD!$H$5:$H$504,0)))</f>
        <v/>
      </c>
      <c r="D493" s="38" t="str">
        <f>IF($B493="","",COUNTIF(SOL·LICITUD!$H$5:$H$504,$B493))</f>
        <v/>
      </c>
      <c r="E493" s="39" t="str">
        <f>IF($B493="","",SUMIF(SOL·LICITUD!$H$5:$H$504,$B493,SOL·LICITUD!$P$5:$P$504))</f>
        <v/>
      </c>
      <c r="F493" s="40" t="str">
        <f>IF($B493="","",COUNTIFS(SOL·LICITUD!$H$5:$H$504,$B493,SOL·LICITUD!$U$5:$U$504,"B1"))</f>
        <v/>
      </c>
      <c r="G493" s="41" t="str">
        <f>IF($B493="","",SUMIFS(SOL·LICITUD!$P$5:$P$504,SOL·LICITUD!$H$5:$H$504,$B493,SOL·LICITUD!$U$5:$U$504,"B1"))</f>
        <v/>
      </c>
      <c r="H493" s="42" t="str">
        <f>IF($B493="","",COUNTIFS(SOL·LICITUD!$H$5:$H$504,$B493,SOL·LICITUD!$U$5:$U$504,"B2"))</f>
        <v/>
      </c>
      <c r="I493" s="43" t="str">
        <f>IF($B493="","",SUMIFS(SOL·LICITUD!$P$5:$P$504,SOL·LICITUD!$H$5:$H$504,$B493,SOL·LICITUD!$U$5:$U$504,"B2"))</f>
        <v/>
      </c>
      <c r="J493" s="44" t="str">
        <f>IF($B493="","",COUNTIFS(SOL·LICITUD!$H$5:$H$504,$B493,SOL·LICITUD!$U$5:$U$504,"Mitjà"))</f>
        <v/>
      </c>
      <c r="K493" s="45" t="str">
        <f>IF($B493="","",SUMIFS(SOL·LICITUD!$P$5:$P$504,SOL·LICITUD!$H$5:$H$504,$B493,SOL·LICITUD!$U$5:$U$504,"Mitjà"))</f>
        <v/>
      </c>
      <c r="L493" s="46" t="str">
        <f>IF($B493="","",COUNTIFS(SOL·LICITUD!$H$5:$H$504,$B493,SOL·LICITUD!$U$5:$U$504,"Alt"))</f>
        <v/>
      </c>
      <c r="M493" s="47" t="str">
        <f>IF($B493="","",SUMIFS(SOL·LICITUD!$P$5:$P$504,SOL·LICITUD!$H$5:$H$504,$B493,SOL·LICITUD!$U$5:$U$504,"Alt"))</f>
        <v/>
      </c>
    </row>
    <row r="494" spans="2:13" x14ac:dyDescent="0.25">
      <c r="B494" s="38" t="str">
        <f>IF(OR(SOL·LICITUD!$H$480="",COUNTIF(SOL·LICITUD!$H$5:$H$504,SOL·LICITUD!$H$480)&lt;&gt;COUNTIF(SOL·LICITUD!$H$5:'SOL·LICITUD'!$H$480,SOL·LICITUD!$H$480)),"",SOL·LICITUD!$H$480)</f>
        <v/>
      </c>
      <c r="C494" s="38" t="str">
        <f>IF($B494="","",INDEX(SOL·LICITUD!$G$5:$G$504,MATCH($B494,SOL·LICITUD!$H$5:$H$504,0)))</f>
        <v/>
      </c>
      <c r="D494" s="38" t="str">
        <f>IF($B494="","",COUNTIF(SOL·LICITUD!$H$5:$H$504,$B494))</f>
        <v/>
      </c>
      <c r="E494" s="39" t="str">
        <f>IF($B494="","",SUMIF(SOL·LICITUD!$H$5:$H$504,$B494,SOL·LICITUD!$P$5:$P$504))</f>
        <v/>
      </c>
      <c r="F494" s="40" t="str">
        <f>IF($B494="","",COUNTIFS(SOL·LICITUD!$H$5:$H$504,$B494,SOL·LICITUD!$U$5:$U$504,"B1"))</f>
        <v/>
      </c>
      <c r="G494" s="41" t="str">
        <f>IF($B494="","",SUMIFS(SOL·LICITUD!$P$5:$P$504,SOL·LICITUD!$H$5:$H$504,$B494,SOL·LICITUD!$U$5:$U$504,"B1"))</f>
        <v/>
      </c>
      <c r="H494" s="42" t="str">
        <f>IF($B494="","",COUNTIFS(SOL·LICITUD!$H$5:$H$504,$B494,SOL·LICITUD!$U$5:$U$504,"B2"))</f>
        <v/>
      </c>
      <c r="I494" s="43" t="str">
        <f>IF($B494="","",SUMIFS(SOL·LICITUD!$P$5:$P$504,SOL·LICITUD!$H$5:$H$504,$B494,SOL·LICITUD!$U$5:$U$504,"B2"))</f>
        <v/>
      </c>
      <c r="J494" s="44" t="str">
        <f>IF($B494="","",COUNTIFS(SOL·LICITUD!$H$5:$H$504,$B494,SOL·LICITUD!$U$5:$U$504,"Mitjà"))</f>
        <v/>
      </c>
      <c r="K494" s="45" t="str">
        <f>IF($B494="","",SUMIFS(SOL·LICITUD!$P$5:$P$504,SOL·LICITUD!$H$5:$H$504,$B494,SOL·LICITUD!$U$5:$U$504,"Mitjà"))</f>
        <v/>
      </c>
      <c r="L494" s="46" t="str">
        <f>IF($B494="","",COUNTIFS(SOL·LICITUD!$H$5:$H$504,$B494,SOL·LICITUD!$U$5:$U$504,"Alt"))</f>
        <v/>
      </c>
      <c r="M494" s="47" t="str">
        <f>IF($B494="","",SUMIFS(SOL·LICITUD!$P$5:$P$504,SOL·LICITUD!$H$5:$H$504,$B494,SOL·LICITUD!$U$5:$U$504,"Alt"))</f>
        <v/>
      </c>
    </row>
    <row r="495" spans="2:13" x14ac:dyDescent="0.25">
      <c r="B495" s="38" t="str">
        <f>IF(OR(SOL·LICITUD!$H$481="",COUNTIF(SOL·LICITUD!$H$5:$H$504,SOL·LICITUD!$H$481)&lt;&gt;COUNTIF(SOL·LICITUD!$H$5:'SOL·LICITUD'!$H$481,SOL·LICITUD!$H$481)),"",SOL·LICITUD!$H$481)</f>
        <v/>
      </c>
      <c r="C495" s="38" t="str">
        <f>IF($B495="","",INDEX(SOL·LICITUD!$G$5:$G$504,MATCH($B495,SOL·LICITUD!$H$5:$H$504,0)))</f>
        <v/>
      </c>
      <c r="D495" s="38" t="str">
        <f>IF($B495="","",COUNTIF(SOL·LICITUD!$H$5:$H$504,$B495))</f>
        <v/>
      </c>
      <c r="E495" s="39" t="str">
        <f>IF($B495="","",SUMIF(SOL·LICITUD!$H$5:$H$504,$B495,SOL·LICITUD!$P$5:$P$504))</f>
        <v/>
      </c>
      <c r="F495" s="40" t="str">
        <f>IF($B495="","",COUNTIFS(SOL·LICITUD!$H$5:$H$504,$B495,SOL·LICITUD!$U$5:$U$504,"B1"))</f>
        <v/>
      </c>
      <c r="G495" s="41" t="str">
        <f>IF($B495="","",SUMIFS(SOL·LICITUD!$P$5:$P$504,SOL·LICITUD!$H$5:$H$504,$B495,SOL·LICITUD!$U$5:$U$504,"B1"))</f>
        <v/>
      </c>
      <c r="H495" s="42" t="str">
        <f>IF($B495="","",COUNTIFS(SOL·LICITUD!$H$5:$H$504,$B495,SOL·LICITUD!$U$5:$U$504,"B2"))</f>
        <v/>
      </c>
      <c r="I495" s="43" t="str">
        <f>IF($B495="","",SUMIFS(SOL·LICITUD!$P$5:$P$504,SOL·LICITUD!$H$5:$H$504,$B495,SOL·LICITUD!$U$5:$U$504,"B2"))</f>
        <v/>
      </c>
      <c r="J495" s="44" t="str">
        <f>IF($B495="","",COUNTIFS(SOL·LICITUD!$H$5:$H$504,$B495,SOL·LICITUD!$U$5:$U$504,"Mitjà"))</f>
        <v/>
      </c>
      <c r="K495" s="45" t="str">
        <f>IF($B495="","",SUMIFS(SOL·LICITUD!$P$5:$P$504,SOL·LICITUD!$H$5:$H$504,$B495,SOL·LICITUD!$U$5:$U$504,"Mitjà"))</f>
        <v/>
      </c>
      <c r="L495" s="46" t="str">
        <f>IF($B495="","",COUNTIFS(SOL·LICITUD!$H$5:$H$504,$B495,SOL·LICITUD!$U$5:$U$504,"Alt"))</f>
        <v/>
      </c>
      <c r="M495" s="47" t="str">
        <f>IF($B495="","",SUMIFS(SOL·LICITUD!$P$5:$P$504,SOL·LICITUD!$H$5:$H$504,$B495,SOL·LICITUD!$U$5:$U$504,"Alt"))</f>
        <v/>
      </c>
    </row>
    <row r="496" spans="2:13" x14ac:dyDescent="0.25">
      <c r="B496" s="38" t="str">
        <f>IF(OR(SOL·LICITUD!$H$482="",COUNTIF(SOL·LICITUD!$H$5:$H$504,SOL·LICITUD!$H$482)&lt;&gt;COUNTIF(SOL·LICITUD!$H$5:'SOL·LICITUD'!$H$482,SOL·LICITUD!$H$482)),"",SOL·LICITUD!$H$482)</f>
        <v/>
      </c>
      <c r="C496" s="38" t="str">
        <f>IF($B496="","",INDEX(SOL·LICITUD!$G$5:$G$504,MATCH($B496,SOL·LICITUD!$H$5:$H$504,0)))</f>
        <v/>
      </c>
      <c r="D496" s="38" t="str">
        <f>IF($B496="","",COUNTIF(SOL·LICITUD!$H$5:$H$504,$B496))</f>
        <v/>
      </c>
      <c r="E496" s="39" t="str">
        <f>IF($B496="","",SUMIF(SOL·LICITUD!$H$5:$H$504,$B496,SOL·LICITUD!$P$5:$P$504))</f>
        <v/>
      </c>
      <c r="F496" s="40" t="str">
        <f>IF($B496="","",COUNTIFS(SOL·LICITUD!$H$5:$H$504,$B496,SOL·LICITUD!$U$5:$U$504,"B1"))</f>
        <v/>
      </c>
      <c r="G496" s="41" t="str">
        <f>IF($B496="","",SUMIFS(SOL·LICITUD!$P$5:$P$504,SOL·LICITUD!$H$5:$H$504,$B496,SOL·LICITUD!$U$5:$U$504,"B1"))</f>
        <v/>
      </c>
      <c r="H496" s="42" t="str">
        <f>IF($B496="","",COUNTIFS(SOL·LICITUD!$H$5:$H$504,$B496,SOL·LICITUD!$U$5:$U$504,"B2"))</f>
        <v/>
      </c>
      <c r="I496" s="43" t="str">
        <f>IF($B496="","",SUMIFS(SOL·LICITUD!$P$5:$P$504,SOL·LICITUD!$H$5:$H$504,$B496,SOL·LICITUD!$U$5:$U$504,"B2"))</f>
        <v/>
      </c>
      <c r="J496" s="44" t="str">
        <f>IF($B496="","",COUNTIFS(SOL·LICITUD!$H$5:$H$504,$B496,SOL·LICITUD!$U$5:$U$504,"Mitjà"))</f>
        <v/>
      </c>
      <c r="K496" s="45" t="str">
        <f>IF($B496="","",SUMIFS(SOL·LICITUD!$P$5:$P$504,SOL·LICITUD!$H$5:$H$504,$B496,SOL·LICITUD!$U$5:$U$504,"Mitjà"))</f>
        <v/>
      </c>
      <c r="L496" s="46" t="str">
        <f>IF($B496="","",COUNTIFS(SOL·LICITUD!$H$5:$H$504,$B496,SOL·LICITUD!$U$5:$U$504,"Alt"))</f>
        <v/>
      </c>
      <c r="M496" s="47" t="str">
        <f>IF($B496="","",SUMIFS(SOL·LICITUD!$P$5:$P$504,SOL·LICITUD!$H$5:$H$504,$B496,SOL·LICITUD!$U$5:$U$504,"Alt"))</f>
        <v/>
      </c>
    </row>
    <row r="497" spans="2:13" x14ac:dyDescent="0.25">
      <c r="B497" s="38" t="str">
        <f>IF(OR(SOL·LICITUD!$H$483="",COUNTIF(SOL·LICITUD!$H$5:$H$504,SOL·LICITUD!$H$483)&lt;&gt;COUNTIF(SOL·LICITUD!$H$5:'SOL·LICITUD'!$H$483,SOL·LICITUD!$H$483)),"",SOL·LICITUD!$H$483)</f>
        <v/>
      </c>
      <c r="C497" s="38" t="str">
        <f>IF($B497="","",INDEX(SOL·LICITUD!$G$5:$G$504,MATCH($B497,SOL·LICITUD!$H$5:$H$504,0)))</f>
        <v/>
      </c>
      <c r="D497" s="38" t="str">
        <f>IF($B497="","",COUNTIF(SOL·LICITUD!$H$5:$H$504,$B497))</f>
        <v/>
      </c>
      <c r="E497" s="39" t="str">
        <f>IF($B497="","",SUMIF(SOL·LICITUD!$H$5:$H$504,$B497,SOL·LICITUD!$P$5:$P$504))</f>
        <v/>
      </c>
      <c r="F497" s="40" t="str">
        <f>IF($B497="","",COUNTIFS(SOL·LICITUD!$H$5:$H$504,$B497,SOL·LICITUD!$U$5:$U$504,"B1"))</f>
        <v/>
      </c>
      <c r="G497" s="41" t="str">
        <f>IF($B497="","",SUMIFS(SOL·LICITUD!$P$5:$P$504,SOL·LICITUD!$H$5:$H$504,$B497,SOL·LICITUD!$U$5:$U$504,"B1"))</f>
        <v/>
      </c>
      <c r="H497" s="42" t="str">
        <f>IF($B497="","",COUNTIFS(SOL·LICITUD!$H$5:$H$504,$B497,SOL·LICITUD!$U$5:$U$504,"B2"))</f>
        <v/>
      </c>
      <c r="I497" s="43" t="str">
        <f>IF($B497="","",SUMIFS(SOL·LICITUD!$P$5:$P$504,SOL·LICITUD!$H$5:$H$504,$B497,SOL·LICITUD!$U$5:$U$504,"B2"))</f>
        <v/>
      </c>
      <c r="J497" s="44" t="str">
        <f>IF($B497="","",COUNTIFS(SOL·LICITUD!$H$5:$H$504,$B497,SOL·LICITUD!$U$5:$U$504,"Mitjà"))</f>
        <v/>
      </c>
      <c r="K497" s="45" t="str">
        <f>IF($B497="","",SUMIFS(SOL·LICITUD!$P$5:$P$504,SOL·LICITUD!$H$5:$H$504,$B497,SOL·LICITUD!$U$5:$U$504,"Mitjà"))</f>
        <v/>
      </c>
      <c r="L497" s="46" t="str">
        <f>IF($B497="","",COUNTIFS(SOL·LICITUD!$H$5:$H$504,$B497,SOL·LICITUD!$U$5:$U$504,"Alt"))</f>
        <v/>
      </c>
      <c r="M497" s="47" t="str">
        <f>IF($B497="","",SUMIFS(SOL·LICITUD!$P$5:$P$504,SOL·LICITUD!$H$5:$H$504,$B497,SOL·LICITUD!$U$5:$U$504,"Alt"))</f>
        <v/>
      </c>
    </row>
    <row r="498" spans="2:13" x14ac:dyDescent="0.25">
      <c r="B498" s="38" t="str">
        <f>IF(OR(SOL·LICITUD!$H$484="",COUNTIF(SOL·LICITUD!$H$5:$H$504,SOL·LICITUD!$H$484)&lt;&gt;COUNTIF(SOL·LICITUD!$H$5:'SOL·LICITUD'!$H$484,SOL·LICITUD!$H$484)),"",SOL·LICITUD!$H$484)</f>
        <v/>
      </c>
      <c r="C498" s="38" t="str">
        <f>IF($B498="","",INDEX(SOL·LICITUD!$G$5:$G$504,MATCH($B498,SOL·LICITUD!$H$5:$H$504,0)))</f>
        <v/>
      </c>
      <c r="D498" s="38" t="str">
        <f>IF($B498="","",COUNTIF(SOL·LICITUD!$H$5:$H$504,$B498))</f>
        <v/>
      </c>
      <c r="E498" s="39" t="str">
        <f>IF($B498="","",SUMIF(SOL·LICITUD!$H$5:$H$504,$B498,SOL·LICITUD!$P$5:$P$504))</f>
        <v/>
      </c>
      <c r="F498" s="40" t="str">
        <f>IF($B498="","",COUNTIFS(SOL·LICITUD!$H$5:$H$504,$B498,SOL·LICITUD!$U$5:$U$504,"B1"))</f>
        <v/>
      </c>
      <c r="G498" s="41" t="str">
        <f>IF($B498="","",SUMIFS(SOL·LICITUD!$P$5:$P$504,SOL·LICITUD!$H$5:$H$504,$B498,SOL·LICITUD!$U$5:$U$504,"B1"))</f>
        <v/>
      </c>
      <c r="H498" s="42" t="str">
        <f>IF($B498="","",COUNTIFS(SOL·LICITUD!$H$5:$H$504,$B498,SOL·LICITUD!$U$5:$U$504,"B2"))</f>
        <v/>
      </c>
      <c r="I498" s="43" t="str">
        <f>IF($B498="","",SUMIFS(SOL·LICITUD!$P$5:$P$504,SOL·LICITUD!$H$5:$H$504,$B498,SOL·LICITUD!$U$5:$U$504,"B2"))</f>
        <v/>
      </c>
      <c r="J498" s="44" t="str">
        <f>IF($B498="","",COUNTIFS(SOL·LICITUD!$H$5:$H$504,$B498,SOL·LICITUD!$U$5:$U$504,"Mitjà"))</f>
        <v/>
      </c>
      <c r="K498" s="45" t="str">
        <f>IF($B498="","",SUMIFS(SOL·LICITUD!$P$5:$P$504,SOL·LICITUD!$H$5:$H$504,$B498,SOL·LICITUD!$U$5:$U$504,"Mitjà"))</f>
        <v/>
      </c>
      <c r="L498" s="46" t="str">
        <f>IF($B498="","",COUNTIFS(SOL·LICITUD!$H$5:$H$504,$B498,SOL·LICITUD!$U$5:$U$504,"Alt"))</f>
        <v/>
      </c>
      <c r="M498" s="47" t="str">
        <f>IF($B498="","",SUMIFS(SOL·LICITUD!$P$5:$P$504,SOL·LICITUD!$H$5:$H$504,$B498,SOL·LICITUD!$U$5:$U$504,"Alt"))</f>
        <v/>
      </c>
    </row>
    <row r="499" spans="2:13" x14ac:dyDescent="0.25">
      <c r="B499" s="38" t="str">
        <f>IF(OR(SOL·LICITUD!$H$485="",COUNTIF(SOL·LICITUD!$H$5:$H$504,SOL·LICITUD!$H$485)&lt;&gt;COUNTIF(SOL·LICITUD!$H$5:'SOL·LICITUD'!$H$485,SOL·LICITUD!$H$485)),"",SOL·LICITUD!$H$485)</f>
        <v/>
      </c>
      <c r="C499" s="38" t="str">
        <f>IF($B499="","",INDEX(SOL·LICITUD!$G$5:$G$504,MATCH($B499,SOL·LICITUD!$H$5:$H$504,0)))</f>
        <v/>
      </c>
      <c r="D499" s="38" t="str">
        <f>IF($B499="","",COUNTIF(SOL·LICITUD!$H$5:$H$504,$B499))</f>
        <v/>
      </c>
      <c r="E499" s="39" t="str">
        <f>IF($B499="","",SUMIF(SOL·LICITUD!$H$5:$H$504,$B499,SOL·LICITUD!$P$5:$P$504))</f>
        <v/>
      </c>
      <c r="F499" s="40" t="str">
        <f>IF($B499="","",COUNTIFS(SOL·LICITUD!$H$5:$H$504,$B499,SOL·LICITUD!$U$5:$U$504,"B1"))</f>
        <v/>
      </c>
      <c r="G499" s="41" t="str">
        <f>IF($B499="","",SUMIFS(SOL·LICITUD!$P$5:$P$504,SOL·LICITUD!$H$5:$H$504,$B499,SOL·LICITUD!$U$5:$U$504,"B1"))</f>
        <v/>
      </c>
      <c r="H499" s="42" t="str">
        <f>IF($B499="","",COUNTIFS(SOL·LICITUD!$H$5:$H$504,$B499,SOL·LICITUD!$U$5:$U$504,"B2"))</f>
        <v/>
      </c>
      <c r="I499" s="43" t="str">
        <f>IF($B499="","",SUMIFS(SOL·LICITUD!$P$5:$P$504,SOL·LICITUD!$H$5:$H$504,$B499,SOL·LICITUD!$U$5:$U$504,"B2"))</f>
        <v/>
      </c>
      <c r="J499" s="44" t="str">
        <f>IF($B499="","",COUNTIFS(SOL·LICITUD!$H$5:$H$504,$B499,SOL·LICITUD!$U$5:$U$504,"Mitjà"))</f>
        <v/>
      </c>
      <c r="K499" s="45" t="str">
        <f>IF($B499="","",SUMIFS(SOL·LICITUD!$P$5:$P$504,SOL·LICITUD!$H$5:$H$504,$B499,SOL·LICITUD!$U$5:$U$504,"Mitjà"))</f>
        <v/>
      </c>
      <c r="L499" s="46" t="str">
        <f>IF($B499="","",COUNTIFS(SOL·LICITUD!$H$5:$H$504,$B499,SOL·LICITUD!$U$5:$U$504,"Alt"))</f>
        <v/>
      </c>
      <c r="M499" s="47" t="str">
        <f>IF($B499="","",SUMIFS(SOL·LICITUD!$P$5:$P$504,SOL·LICITUD!$H$5:$H$504,$B499,SOL·LICITUD!$U$5:$U$504,"Alt"))</f>
        <v/>
      </c>
    </row>
    <row r="500" spans="2:13" x14ac:dyDescent="0.25">
      <c r="B500" s="38" t="str">
        <f>IF(OR(SOL·LICITUD!$H$486="",COUNTIF(SOL·LICITUD!$H$5:$H$504,SOL·LICITUD!$H$486)&lt;&gt;COUNTIF(SOL·LICITUD!$H$5:'SOL·LICITUD'!$H$486,SOL·LICITUD!$H$486)),"",SOL·LICITUD!$H$486)</f>
        <v/>
      </c>
      <c r="C500" s="38" t="str">
        <f>IF($B500="","",INDEX(SOL·LICITUD!$G$5:$G$504,MATCH($B500,SOL·LICITUD!$H$5:$H$504,0)))</f>
        <v/>
      </c>
      <c r="D500" s="38" t="str">
        <f>IF($B500="","",COUNTIF(SOL·LICITUD!$H$5:$H$504,$B500))</f>
        <v/>
      </c>
      <c r="E500" s="39" t="str">
        <f>IF($B500="","",SUMIF(SOL·LICITUD!$H$5:$H$504,$B500,SOL·LICITUD!$P$5:$P$504))</f>
        <v/>
      </c>
      <c r="F500" s="40" t="str">
        <f>IF($B500="","",COUNTIFS(SOL·LICITUD!$H$5:$H$504,$B500,SOL·LICITUD!$U$5:$U$504,"B1"))</f>
        <v/>
      </c>
      <c r="G500" s="41" t="str">
        <f>IF($B500="","",SUMIFS(SOL·LICITUD!$P$5:$P$504,SOL·LICITUD!$H$5:$H$504,$B500,SOL·LICITUD!$U$5:$U$504,"B1"))</f>
        <v/>
      </c>
      <c r="H500" s="42" t="str">
        <f>IF($B500="","",COUNTIFS(SOL·LICITUD!$H$5:$H$504,$B500,SOL·LICITUD!$U$5:$U$504,"B2"))</f>
        <v/>
      </c>
      <c r="I500" s="43" t="str">
        <f>IF($B500="","",SUMIFS(SOL·LICITUD!$P$5:$P$504,SOL·LICITUD!$H$5:$H$504,$B500,SOL·LICITUD!$U$5:$U$504,"B2"))</f>
        <v/>
      </c>
      <c r="J500" s="44" t="str">
        <f>IF($B500="","",COUNTIFS(SOL·LICITUD!$H$5:$H$504,$B500,SOL·LICITUD!$U$5:$U$504,"Mitjà"))</f>
        <v/>
      </c>
      <c r="K500" s="45" t="str">
        <f>IF($B500="","",SUMIFS(SOL·LICITUD!$P$5:$P$504,SOL·LICITUD!$H$5:$H$504,$B500,SOL·LICITUD!$U$5:$U$504,"Mitjà"))</f>
        <v/>
      </c>
      <c r="L500" s="46" t="str">
        <f>IF($B500="","",COUNTIFS(SOL·LICITUD!$H$5:$H$504,$B500,SOL·LICITUD!$U$5:$U$504,"Alt"))</f>
        <v/>
      </c>
      <c r="M500" s="47" t="str">
        <f>IF($B500="","",SUMIFS(SOL·LICITUD!$P$5:$P$504,SOL·LICITUD!$H$5:$H$504,$B500,SOL·LICITUD!$U$5:$U$504,"Alt"))</f>
        <v/>
      </c>
    </row>
    <row r="501" spans="2:13" x14ac:dyDescent="0.25">
      <c r="B501" s="38" t="str">
        <f>IF(OR(SOL·LICITUD!$H$487="",COUNTIF(SOL·LICITUD!$H$5:$H$504,SOL·LICITUD!$H$487)&lt;&gt;COUNTIF(SOL·LICITUD!$H$5:'SOL·LICITUD'!$H$487,SOL·LICITUD!$H$487)),"",SOL·LICITUD!$H$487)</f>
        <v/>
      </c>
      <c r="C501" s="38" t="str">
        <f>IF($B501="","",INDEX(SOL·LICITUD!$G$5:$G$504,MATCH($B501,SOL·LICITUD!$H$5:$H$504,0)))</f>
        <v/>
      </c>
      <c r="D501" s="38" t="str">
        <f>IF($B501="","",COUNTIF(SOL·LICITUD!$H$5:$H$504,$B501))</f>
        <v/>
      </c>
      <c r="E501" s="39" t="str">
        <f>IF($B501="","",SUMIF(SOL·LICITUD!$H$5:$H$504,$B501,SOL·LICITUD!$P$5:$P$504))</f>
        <v/>
      </c>
      <c r="F501" s="40" t="str">
        <f>IF($B501="","",COUNTIFS(SOL·LICITUD!$H$5:$H$504,$B501,SOL·LICITUD!$U$5:$U$504,"B1"))</f>
        <v/>
      </c>
      <c r="G501" s="41" t="str">
        <f>IF($B501="","",SUMIFS(SOL·LICITUD!$P$5:$P$504,SOL·LICITUD!$H$5:$H$504,$B501,SOL·LICITUD!$U$5:$U$504,"B1"))</f>
        <v/>
      </c>
      <c r="H501" s="42" t="str">
        <f>IF($B501="","",COUNTIFS(SOL·LICITUD!$H$5:$H$504,$B501,SOL·LICITUD!$U$5:$U$504,"B2"))</f>
        <v/>
      </c>
      <c r="I501" s="43" t="str">
        <f>IF($B501="","",SUMIFS(SOL·LICITUD!$P$5:$P$504,SOL·LICITUD!$H$5:$H$504,$B501,SOL·LICITUD!$U$5:$U$504,"B2"))</f>
        <v/>
      </c>
      <c r="J501" s="44" t="str">
        <f>IF($B501="","",COUNTIFS(SOL·LICITUD!$H$5:$H$504,$B501,SOL·LICITUD!$U$5:$U$504,"Mitjà"))</f>
        <v/>
      </c>
      <c r="K501" s="45" t="str">
        <f>IF($B501="","",SUMIFS(SOL·LICITUD!$P$5:$P$504,SOL·LICITUD!$H$5:$H$504,$B501,SOL·LICITUD!$U$5:$U$504,"Mitjà"))</f>
        <v/>
      </c>
      <c r="L501" s="46" t="str">
        <f>IF($B501="","",COUNTIFS(SOL·LICITUD!$H$5:$H$504,$B501,SOL·LICITUD!$U$5:$U$504,"Alt"))</f>
        <v/>
      </c>
      <c r="M501" s="47" t="str">
        <f>IF($B501="","",SUMIFS(SOL·LICITUD!$P$5:$P$504,SOL·LICITUD!$H$5:$H$504,$B501,SOL·LICITUD!$U$5:$U$504,"Alt"))</f>
        <v/>
      </c>
    </row>
    <row r="502" spans="2:13" x14ac:dyDescent="0.25">
      <c r="B502" s="38" t="str">
        <f>IF(OR(SOL·LICITUD!$H$488="",COUNTIF(SOL·LICITUD!$H$5:$H$504,SOL·LICITUD!$H$488)&lt;&gt;COUNTIF(SOL·LICITUD!$H$5:'SOL·LICITUD'!$H$488,SOL·LICITUD!$H$488)),"",SOL·LICITUD!$H$488)</f>
        <v/>
      </c>
      <c r="C502" s="38" t="str">
        <f>IF($B502="","",INDEX(SOL·LICITUD!$G$5:$G$504,MATCH($B502,SOL·LICITUD!$H$5:$H$504,0)))</f>
        <v/>
      </c>
      <c r="D502" s="38" t="str">
        <f>IF($B502="","",COUNTIF(SOL·LICITUD!$H$5:$H$504,$B502))</f>
        <v/>
      </c>
      <c r="E502" s="39" t="str">
        <f>IF($B502="","",SUMIF(SOL·LICITUD!$H$5:$H$504,$B502,SOL·LICITUD!$P$5:$P$504))</f>
        <v/>
      </c>
      <c r="F502" s="40" t="str">
        <f>IF($B502="","",COUNTIFS(SOL·LICITUD!$H$5:$H$504,$B502,SOL·LICITUD!$U$5:$U$504,"B1"))</f>
        <v/>
      </c>
      <c r="G502" s="41" t="str">
        <f>IF($B502="","",SUMIFS(SOL·LICITUD!$P$5:$P$504,SOL·LICITUD!$H$5:$H$504,$B502,SOL·LICITUD!$U$5:$U$504,"B1"))</f>
        <v/>
      </c>
      <c r="H502" s="42" t="str">
        <f>IF($B502="","",COUNTIFS(SOL·LICITUD!$H$5:$H$504,$B502,SOL·LICITUD!$U$5:$U$504,"B2"))</f>
        <v/>
      </c>
      <c r="I502" s="43" t="str">
        <f>IF($B502="","",SUMIFS(SOL·LICITUD!$P$5:$P$504,SOL·LICITUD!$H$5:$H$504,$B502,SOL·LICITUD!$U$5:$U$504,"B2"))</f>
        <v/>
      </c>
      <c r="J502" s="44" t="str">
        <f>IF($B502="","",COUNTIFS(SOL·LICITUD!$H$5:$H$504,$B502,SOL·LICITUD!$U$5:$U$504,"Mitjà"))</f>
        <v/>
      </c>
      <c r="K502" s="45" t="str">
        <f>IF($B502="","",SUMIFS(SOL·LICITUD!$P$5:$P$504,SOL·LICITUD!$H$5:$H$504,$B502,SOL·LICITUD!$U$5:$U$504,"Mitjà"))</f>
        <v/>
      </c>
      <c r="L502" s="46" t="str">
        <f>IF($B502="","",COUNTIFS(SOL·LICITUD!$H$5:$H$504,$B502,SOL·LICITUD!$U$5:$U$504,"Alt"))</f>
        <v/>
      </c>
      <c r="M502" s="47" t="str">
        <f>IF($B502="","",SUMIFS(SOL·LICITUD!$P$5:$P$504,SOL·LICITUD!$H$5:$H$504,$B502,SOL·LICITUD!$U$5:$U$504,"Alt"))</f>
        <v/>
      </c>
    </row>
    <row r="503" spans="2:13" x14ac:dyDescent="0.25">
      <c r="B503" s="38" t="str">
        <f>IF(OR(SOL·LICITUD!$H$489="",COUNTIF(SOL·LICITUD!$H$5:$H$504,SOL·LICITUD!$H$489)&lt;&gt;COUNTIF(SOL·LICITUD!$H$5:'SOL·LICITUD'!$H$489,SOL·LICITUD!$H$489)),"",SOL·LICITUD!$H$489)</f>
        <v/>
      </c>
      <c r="C503" s="38" t="str">
        <f>IF($B503="","",INDEX(SOL·LICITUD!$G$5:$G$504,MATCH($B503,SOL·LICITUD!$H$5:$H$504,0)))</f>
        <v/>
      </c>
      <c r="D503" s="38" t="str">
        <f>IF($B503="","",COUNTIF(SOL·LICITUD!$H$5:$H$504,$B503))</f>
        <v/>
      </c>
      <c r="E503" s="39" t="str">
        <f>IF($B503="","",SUMIF(SOL·LICITUD!$H$5:$H$504,$B503,SOL·LICITUD!$P$5:$P$504))</f>
        <v/>
      </c>
      <c r="F503" s="40" t="str">
        <f>IF($B503="","",COUNTIFS(SOL·LICITUD!$H$5:$H$504,$B503,SOL·LICITUD!$U$5:$U$504,"B1"))</f>
        <v/>
      </c>
      <c r="G503" s="41" t="str">
        <f>IF($B503="","",SUMIFS(SOL·LICITUD!$P$5:$P$504,SOL·LICITUD!$H$5:$H$504,$B503,SOL·LICITUD!$U$5:$U$504,"B1"))</f>
        <v/>
      </c>
      <c r="H503" s="42" t="str">
        <f>IF($B503="","",COUNTIFS(SOL·LICITUD!$H$5:$H$504,$B503,SOL·LICITUD!$U$5:$U$504,"B2"))</f>
        <v/>
      </c>
      <c r="I503" s="43" t="str">
        <f>IF($B503="","",SUMIFS(SOL·LICITUD!$P$5:$P$504,SOL·LICITUD!$H$5:$H$504,$B503,SOL·LICITUD!$U$5:$U$504,"B2"))</f>
        <v/>
      </c>
      <c r="J503" s="44" t="str">
        <f>IF($B503="","",COUNTIFS(SOL·LICITUD!$H$5:$H$504,$B503,SOL·LICITUD!$U$5:$U$504,"Mitjà"))</f>
        <v/>
      </c>
      <c r="K503" s="45" t="str">
        <f>IF($B503="","",SUMIFS(SOL·LICITUD!$P$5:$P$504,SOL·LICITUD!$H$5:$H$504,$B503,SOL·LICITUD!$U$5:$U$504,"Mitjà"))</f>
        <v/>
      </c>
      <c r="L503" s="46" t="str">
        <f>IF($B503="","",COUNTIFS(SOL·LICITUD!$H$5:$H$504,$B503,SOL·LICITUD!$U$5:$U$504,"Alt"))</f>
        <v/>
      </c>
      <c r="M503" s="47" t="str">
        <f>IF($B503="","",SUMIFS(SOL·LICITUD!$P$5:$P$504,SOL·LICITUD!$H$5:$H$504,$B503,SOL·LICITUD!$U$5:$U$504,"Alt"))</f>
        <v/>
      </c>
    </row>
    <row r="504" spans="2:13" x14ac:dyDescent="0.25">
      <c r="B504" s="38" t="str">
        <f>IF(OR(SOL·LICITUD!$H$490="",COUNTIF(SOL·LICITUD!$H$5:$H$504,SOL·LICITUD!$H$490)&lt;&gt;COUNTIF(SOL·LICITUD!$H$5:'SOL·LICITUD'!$H$490,SOL·LICITUD!$H$490)),"",SOL·LICITUD!$H$490)</f>
        <v/>
      </c>
      <c r="C504" s="38" t="str">
        <f>IF($B504="","",INDEX(SOL·LICITUD!$G$5:$G$504,MATCH($B504,SOL·LICITUD!$H$5:$H$504,0)))</f>
        <v/>
      </c>
      <c r="D504" s="38" t="str">
        <f>IF($B504="","",COUNTIF(SOL·LICITUD!$H$5:$H$504,$B504))</f>
        <v/>
      </c>
      <c r="E504" s="39" t="str">
        <f>IF($B504="","",SUMIF(SOL·LICITUD!$H$5:$H$504,$B504,SOL·LICITUD!$P$5:$P$504))</f>
        <v/>
      </c>
      <c r="F504" s="40" t="str">
        <f>IF($B504="","",COUNTIFS(SOL·LICITUD!$H$5:$H$504,$B504,SOL·LICITUD!$U$5:$U$504,"B1"))</f>
        <v/>
      </c>
      <c r="G504" s="41" t="str">
        <f>IF($B504="","",SUMIFS(SOL·LICITUD!$P$5:$P$504,SOL·LICITUD!$H$5:$H$504,$B504,SOL·LICITUD!$U$5:$U$504,"B1"))</f>
        <v/>
      </c>
      <c r="H504" s="42" t="str">
        <f>IF($B504="","",COUNTIFS(SOL·LICITUD!$H$5:$H$504,$B504,SOL·LICITUD!$U$5:$U$504,"B2"))</f>
        <v/>
      </c>
      <c r="I504" s="43" t="str">
        <f>IF($B504="","",SUMIFS(SOL·LICITUD!$P$5:$P$504,SOL·LICITUD!$H$5:$H$504,$B504,SOL·LICITUD!$U$5:$U$504,"B2"))</f>
        <v/>
      </c>
      <c r="J504" s="44" t="str">
        <f>IF($B504="","",COUNTIFS(SOL·LICITUD!$H$5:$H$504,$B504,SOL·LICITUD!$U$5:$U$504,"Mitjà"))</f>
        <v/>
      </c>
      <c r="K504" s="45" t="str">
        <f>IF($B504="","",SUMIFS(SOL·LICITUD!$P$5:$P$504,SOL·LICITUD!$H$5:$H$504,$B504,SOL·LICITUD!$U$5:$U$504,"Mitjà"))</f>
        <v/>
      </c>
      <c r="L504" s="46" t="str">
        <f>IF($B504="","",COUNTIFS(SOL·LICITUD!$H$5:$H$504,$B504,SOL·LICITUD!$U$5:$U$504,"Alt"))</f>
        <v/>
      </c>
      <c r="M504" s="47" t="str">
        <f>IF($B504="","",SUMIFS(SOL·LICITUD!$P$5:$P$504,SOL·LICITUD!$H$5:$H$504,$B504,SOL·LICITUD!$U$5:$U$504,"Alt"))</f>
        <v/>
      </c>
    </row>
    <row r="505" spans="2:13" x14ac:dyDescent="0.25">
      <c r="B505" s="38" t="str">
        <f>IF(OR(SOL·LICITUD!$H$491="",COUNTIF(SOL·LICITUD!$H$5:$H$504,SOL·LICITUD!$H$491)&lt;&gt;COUNTIF(SOL·LICITUD!$H$5:'SOL·LICITUD'!$H$491,SOL·LICITUD!$H$491)),"",SOL·LICITUD!$H$491)</f>
        <v/>
      </c>
      <c r="C505" s="38" t="str">
        <f>IF($B505="","",INDEX(SOL·LICITUD!$G$5:$G$504,MATCH($B505,SOL·LICITUD!$H$5:$H$504,0)))</f>
        <v/>
      </c>
      <c r="D505" s="38" t="str">
        <f>IF($B505="","",COUNTIF(SOL·LICITUD!$H$5:$H$504,$B505))</f>
        <v/>
      </c>
      <c r="E505" s="39" t="str">
        <f>IF($B505="","",SUMIF(SOL·LICITUD!$H$5:$H$504,$B505,SOL·LICITUD!$P$5:$P$504))</f>
        <v/>
      </c>
      <c r="F505" s="40" t="str">
        <f>IF($B505="","",COUNTIFS(SOL·LICITUD!$H$5:$H$504,$B505,SOL·LICITUD!$U$5:$U$504,"B1"))</f>
        <v/>
      </c>
      <c r="G505" s="41" t="str">
        <f>IF($B505="","",SUMIFS(SOL·LICITUD!$P$5:$P$504,SOL·LICITUD!$H$5:$H$504,$B505,SOL·LICITUD!$U$5:$U$504,"B1"))</f>
        <v/>
      </c>
      <c r="H505" s="42" t="str">
        <f>IF($B505="","",COUNTIFS(SOL·LICITUD!$H$5:$H$504,$B505,SOL·LICITUD!$U$5:$U$504,"B2"))</f>
        <v/>
      </c>
      <c r="I505" s="43" t="str">
        <f>IF($B505="","",SUMIFS(SOL·LICITUD!$P$5:$P$504,SOL·LICITUD!$H$5:$H$504,$B505,SOL·LICITUD!$U$5:$U$504,"B2"))</f>
        <v/>
      </c>
      <c r="J505" s="44" t="str">
        <f>IF($B505="","",COUNTIFS(SOL·LICITUD!$H$5:$H$504,$B505,SOL·LICITUD!$U$5:$U$504,"Mitjà"))</f>
        <v/>
      </c>
      <c r="K505" s="45" t="str">
        <f>IF($B505="","",SUMIFS(SOL·LICITUD!$P$5:$P$504,SOL·LICITUD!$H$5:$H$504,$B505,SOL·LICITUD!$U$5:$U$504,"Mitjà"))</f>
        <v/>
      </c>
      <c r="L505" s="46" t="str">
        <f>IF($B505="","",COUNTIFS(SOL·LICITUD!$H$5:$H$504,$B505,SOL·LICITUD!$U$5:$U$504,"Alt"))</f>
        <v/>
      </c>
      <c r="M505" s="47" t="str">
        <f>IF($B505="","",SUMIFS(SOL·LICITUD!$P$5:$P$504,SOL·LICITUD!$H$5:$H$504,$B505,SOL·LICITUD!$U$5:$U$504,"Alt"))</f>
        <v/>
      </c>
    </row>
    <row r="506" spans="2:13" x14ac:dyDescent="0.25">
      <c r="B506" s="38" t="str">
        <f>IF(OR(SOL·LICITUD!$H$492="",COUNTIF(SOL·LICITUD!$H$5:$H$504,SOL·LICITUD!$H$492)&lt;&gt;COUNTIF(SOL·LICITUD!$H$5:'SOL·LICITUD'!$H$492,SOL·LICITUD!$H$492)),"",SOL·LICITUD!$H$492)</f>
        <v/>
      </c>
      <c r="C506" s="38" t="str">
        <f>IF($B506="","",INDEX(SOL·LICITUD!$G$5:$G$504,MATCH($B506,SOL·LICITUD!$H$5:$H$504,0)))</f>
        <v/>
      </c>
      <c r="D506" s="38" t="str">
        <f>IF($B506="","",COUNTIF(SOL·LICITUD!$H$5:$H$504,$B506))</f>
        <v/>
      </c>
      <c r="E506" s="39" t="str">
        <f>IF($B506="","",SUMIF(SOL·LICITUD!$H$5:$H$504,$B506,SOL·LICITUD!$P$5:$P$504))</f>
        <v/>
      </c>
      <c r="F506" s="40" t="str">
        <f>IF($B506="","",COUNTIFS(SOL·LICITUD!$H$5:$H$504,$B506,SOL·LICITUD!$U$5:$U$504,"B1"))</f>
        <v/>
      </c>
      <c r="G506" s="41" t="str">
        <f>IF($B506="","",SUMIFS(SOL·LICITUD!$P$5:$P$504,SOL·LICITUD!$H$5:$H$504,$B506,SOL·LICITUD!$U$5:$U$504,"B1"))</f>
        <v/>
      </c>
      <c r="H506" s="42" t="str">
        <f>IF($B506="","",COUNTIFS(SOL·LICITUD!$H$5:$H$504,$B506,SOL·LICITUD!$U$5:$U$504,"B2"))</f>
        <v/>
      </c>
      <c r="I506" s="43" t="str">
        <f>IF($B506="","",SUMIFS(SOL·LICITUD!$P$5:$P$504,SOL·LICITUD!$H$5:$H$504,$B506,SOL·LICITUD!$U$5:$U$504,"B2"))</f>
        <v/>
      </c>
      <c r="J506" s="44" t="str">
        <f>IF($B506="","",COUNTIFS(SOL·LICITUD!$H$5:$H$504,$B506,SOL·LICITUD!$U$5:$U$504,"Mitjà"))</f>
        <v/>
      </c>
      <c r="K506" s="45" t="str">
        <f>IF($B506="","",SUMIFS(SOL·LICITUD!$P$5:$P$504,SOL·LICITUD!$H$5:$H$504,$B506,SOL·LICITUD!$U$5:$U$504,"Mitjà"))</f>
        <v/>
      </c>
      <c r="L506" s="46" t="str">
        <f>IF($B506="","",COUNTIFS(SOL·LICITUD!$H$5:$H$504,$B506,SOL·LICITUD!$U$5:$U$504,"Alt"))</f>
        <v/>
      </c>
      <c r="M506" s="47" t="str">
        <f>IF($B506="","",SUMIFS(SOL·LICITUD!$P$5:$P$504,SOL·LICITUD!$H$5:$H$504,$B506,SOL·LICITUD!$U$5:$U$504,"Alt"))</f>
        <v/>
      </c>
    </row>
    <row r="507" spans="2:13" x14ac:dyDescent="0.25">
      <c r="B507" s="38" t="str">
        <f>IF(OR(SOL·LICITUD!$H$493="",COUNTIF(SOL·LICITUD!$H$5:$H$504,SOL·LICITUD!$H$493)&lt;&gt;COUNTIF(SOL·LICITUD!$H$5:'SOL·LICITUD'!$H$493,SOL·LICITUD!$H$493)),"",SOL·LICITUD!$H$493)</f>
        <v/>
      </c>
      <c r="C507" s="38" t="str">
        <f>IF($B507="","",INDEX(SOL·LICITUD!$G$5:$G$504,MATCH($B507,SOL·LICITUD!$H$5:$H$504,0)))</f>
        <v/>
      </c>
      <c r="D507" s="38" t="str">
        <f>IF($B507="","",COUNTIF(SOL·LICITUD!$H$5:$H$504,$B507))</f>
        <v/>
      </c>
      <c r="E507" s="39" t="str">
        <f>IF($B507="","",SUMIF(SOL·LICITUD!$H$5:$H$504,$B507,SOL·LICITUD!$P$5:$P$504))</f>
        <v/>
      </c>
      <c r="F507" s="40" t="str">
        <f>IF($B507="","",COUNTIFS(SOL·LICITUD!$H$5:$H$504,$B507,SOL·LICITUD!$U$5:$U$504,"B1"))</f>
        <v/>
      </c>
      <c r="G507" s="41" t="str">
        <f>IF($B507="","",SUMIFS(SOL·LICITUD!$P$5:$P$504,SOL·LICITUD!$H$5:$H$504,$B507,SOL·LICITUD!$U$5:$U$504,"B1"))</f>
        <v/>
      </c>
      <c r="H507" s="42" t="str">
        <f>IF($B507="","",COUNTIFS(SOL·LICITUD!$H$5:$H$504,$B507,SOL·LICITUD!$U$5:$U$504,"B2"))</f>
        <v/>
      </c>
      <c r="I507" s="43" t="str">
        <f>IF($B507="","",SUMIFS(SOL·LICITUD!$P$5:$P$504,SOL·LICITUD!$H$5:$H$504,$B507,SOL·LICITUD!$U$5:$U$504,"B2"))</f>
        <v/>
      </c>
      <c r="J507" s="44" t="str">
        <f>IF($B507="","",COUNTIFS(SOL·LICITUD!$H$5:$H$504,$B507,SOL·LICITUD!$U$5:$U$504,"Mitjà"))</f>
        <v/>
      </c>
      <c r="K507" s="45" t="str">
        <f>IF($B507="","",SUMIFS(SOL·LICITUD!$P$5:$P$504,SOL·LICITUD!$H$5:$H$504,$B507,SOL·LICITUD!$U$5:$U$504,"Mitjà"))</f>
        <v/>
      </c>
      <c r="L507" s="46" t="str">
        <f>IF($B507="","",COUNTIFS(SOL·LICITUD!$H$5:$H$504,$B507,SOL·LICITUD!$U$5:$U$504,"Alt"))</f>
        <v/>
      </c>
      <c r="M507" s="47" t="str">
        <f>IF($B507="","",SUMIFS(SOL·LICITUD!$P$5:$P$504,SOL·LICITUD!$H$5:$H$504,$B507,SOL·LICITUD!$U$5:$U$504,"Alt"))</f>
        <v/>
      </c>
    </row>
    <row r="508" spans="2:13" x14ac:dyDescent="0.25">
      <c r="B508" s="38" t="str">
        <f>IF(OR(SOL·LICITUD!$H$494="",COUNTIF(SOL·LICITUD!$H$5:$H$504,SOL·LICITUD!$H$494)&lt;&gt;COUNTIF(SOL·LICITUD!$H$5:'SOL·LICITUD'!$H$494,SOL·LICITUD!$H$494)),"",SOL·LICITUD!$H$494)</f>
        <v/>
      </c>
      <c r="C508" s="38" t="str">
        <f>IF($B508="","",INDEX(SOL·LICITUD!$G$5:$G$504,MATCH($B508,SOL·LICITUD!$H$5:$H$504,0)))</f>
        <v/>
      </c>
      <c r="D508" s="38" t="str">
        <f>IF($B508="","",COUNTIF(SOL·LICITUD!$H$5:$H$504,$B508))</f>
        <v/>
      </c>
      <c r="E508" s="39" t="str">
        <f>IF($B508="","",SUMIF(SOL·LICITUD!$H$5:$H$504,$B508,SOL·LICITUD!$P$5:$P$504))</f>
        <v/>
      </c>
      <c r="F508" s="40" t="str">
        <f>IF($B508="","",COUNTIFS(SOL·LICITUD!$H$5:$H$504,$B508,SOL·LICITUD!$U$5:$U$504,"B1"))</f>
        <v/>
      </c>
      <c r="G508" s="41" t="str">
        <f>IF($B508="","",SUMIFS(SOL·LICITUD!$P$5:$P$504,SOL·LICITUD!$H$5:$H$504,$B508,SOL·LICITUD!$U$5:$U$504,"B1"))</f>
        <v/>
      </c>
      <c r="H508" s="42" t="str">
        <f>IF($B508="","",COUNTIFS(SOL·LICITUD!$H$5:$H$504,$B508,SOL·LICITUD!$U$5:$U$504,"B2"))</f>
        <v/>
      </c>
      <c r="I508" s="43" t="str">
        <f>IF($B508="","",SUMIFS(SOL·LICITUD!$P$5:$P$504,SOL·LICITUD!$H$5:$H$504,$B508,SOL·LICITUD!$U$5:$U$504,"B2"))</f>
        <v/>
      </c>
      <c r="J508" s="44" t="str">
        <f>IF($B508="","",COUNTIFS(SOL·LICITUD!$H$5:$H$504,$B508,SOL·LICITUD!$U$5:$U$504,"Mitjà"))</f>
        <v/>
      </c>
      <c r="K508" s="45" t="str">
        <f>IF($B508="","",SUMIFS(SOL·LICITUD!$P$5:$P$504,SOL·LICITUD!$H$5:$H$504,$B508,SOL·LICITUD!$U$5:$U$504,"Mitjà"))</f>
        <v/>
      </c>
      <c r="L508" s="46" t="str">
        <f>IF($B508="","",COUNTIFS(SOL·LICITUD!$H$5:$H$504,$B508,SOL·LICITUD!$U$5:$U$504,"Alt"))</f>
        <v/>
      </c>
      <c r="M508" s="47" t="str">
        <f>IF($B508="","",SUMIFS(SOL·LICITUD!$P$5:$P$504,SOL·LICITUD!$H$5:$H$504,$B508,SOL·LICITUD!$U$5:$U$504,"Alt"))</f>
        <v/>
      </c>
    </row>
    <row r="509" spans="2:13" x14ac:dyDescent="0.25">
      <c r="B509" s="38" t="str">
        <f>IF(OR(SOL·LICITUD!$H$495="",COUNTIF(SOL·LICITUD!$H$5:$H$504,SOL·LICITUD!$H$495)&lt;&gt;COUNTIF(SOL·LICITUD!$H$5:'SOL·LICITUD'!$H$495,SOL·LICITUD!$H$495)),"",SOL·LICITUD!$H$495)</f>
        <v/>
      </c>
      <c r="C509" s="38" t="str">
        <f>IF($B509="","",INDEX(SOL·LICITUD!$G$5:$G$504,MATCH($B509,SOL·LICITUD!$H$5:$H$504,0)))</f>
        <v/>
      </c>
      <c r="D509" s="38" t="str">
        <f>IF($B509="","",COUNTIF(SOL·LICITUD!$H$5:$H$504,$B509))</f>
        <v/>
      </c>
      <c r="E509" s="39" t="str">
        <f>IF($B509="","",SUMIF(SOL·LICITUD!$H$5:$H$504,$B509,SOL·LICITUD!$P$5:$P$504))</f>
        <v/>
      </c>
      <c r="F509" s="40" t="str">
        <f>IF($B509="","",COUNTIFS(SOL·LICITUD!$H$5:$H$504,$B509,SOL·LICITUD!$U$5:$U$504,"B1"))</f>
        <v/>
      </c>
      <c r="G509" s="41" t="str">
        <f>IF($B509="","",SUMIFS(SOL·LICITUD!$P$5:$P$504,SOL·LICITUD!$H$5:$H$504,$B509,SOL·LICITUD!$U$5:$U$504,"B1"))</f>
        <v/>
      </c>
      <c r="H509" s="42" t="str">
        <f>IF($B509="","",COUNTIFS(SOL·LICITUD!$H$5:$H$504,$B509,SOL·LICITUD!$U$5:$U$504,"B2"))</f>
        <v/>
      </c>
      <c r="I509" s="43" t="str">
        <f>IF($B509="","",SUMIFS(SOL·LICITUD!$P$5:$P$504,SOL·LICITUD!$H$5:$H$504,$B509,SOL·LICITUD!$U$5:$U$504,"B2"))</f>
        <v/>
      </c>
      <c r="J509" s="44" t="str">
        <f>IF($B509="","",COUNTIFS(SOL·LICITUD!$H$5:$H$504,$B509,SOL·LICITUD!$U$5:$U$504,"Mitjà"))</f>
        <v/>
      </c>
      <c r="K509" s="45" t="str">
        <f>IF($B509="","",SUMIFS(SOL·LICITUD!$P$5:$P$504,SOL·LICITUD!$H$5:$H$504,$B509,SOL·LICITUD!$U$5:$U$504,"Mitjà"))</f>
        <v/>
      </c>
      <c r="L509" s="46" t="str">
        <f>IF($B509="","",COUNTIFS(SOL·LICITUD!$H$5:$H$504,$B509,SOL·LICITUD!$U$5:$U$504,"Alt"))</f>
        <v/>
      </c>
      <c r="M509" s="47" t="str">
        <f>IF($B509="","",SUMIFS(SOL·LICITUD!$P$5:$P$504,SOL·LICITUD!$H$5:$H$504,$B509,SOL·LICITUD!$U$5:$U$504,"Alt"))</f>
        <v/>
      </c>
    </row>
    <row r="510" spans="2:13" x14ac:dyDescent="0.25">
      <c r="B510" s="38" t="str">
        <f>IF(OR(SOL·LICITUD!$H$496="",COUNTIF(SOL·LICITUD!$H$5:$H$504,SOL·LICITUD!$H$496)&lt;&gt;COUNTIF(SOL·LICITUD!$H$5:'SOL·LICITUD'!$H$496,SOL·LICITUD!$H$496)),"",SOL·LICITUD!$H$496)</f>
        <v/>
      </c>
      <c r="C510" s="38" t="str">
        <f>IF($B510="","",INDEX(SOL·LICITUD!$G$5:$G$504,MATCH($B510,SOL·LICITUD!$H$5:$H$504,0)))</f>
        <v/>
      </c>
      <c r="D510" s="38" t="str">
        <f>IF($B510="","",COUNTIF(SOL·LICITUD!$H$5:$H$504,$B510))</f>
        <v/>
      </c>
      <c r="E510" s="39" t="str">
        <f>IF($B510="","",SUMIF(SOL·LICITUD!$H$5:$H$504,$B510,SOL·LICITUD!$P$5:$P$504))</f>
        <v/>
      </c>
      <c r="F510" s="40" t="str">
        <f>IF($B510="","",COUNTIFS(SOL·LICITUD!$H$5:$H$504,$B510,SOL·LICITUD!$U$5:$U$504,"B1"))</f>
        <v/>
      </c>
      <c r="G510" s="41" t="str">
        <f>IF($B510="","",SUMIFS(SOL·LICITUD!$P$5:$P$504,SOL·LICITUD!$H$5:$H$504,$B510,SOL·LICITUD!$U$5:$U$504,"B1"))</f>
        <v/>
      </c>
      <c r="H510" s="42" t="str">
        <f>IF($B510="","",COUNTIFS(SOL·LICITUD!$H$5:$H$504,$B510,SOL·LICITUD!$U$5:$U$504,"B2"))</f>
        <v/>
      </c>
      <c r="I510" s="43" t="str">
        <f>IF($B510="","",SUMIFS(SOL·LICITUD!$P$5:$P$504,SOL·LICITUD!$H$5:$H$504,$B510,SOL·LICITUD!$U$5:$U$504,"B2"))</f>
        <v/>
      </c>
      <c r="J510" s="44" t="str">
        <f>IF($B510="","",COUNTIFS(SOL·LICITUD!$H$5:$H$504,$B510,SOL·LICITUD!$U$5:$U$504,"Mitjà"))</f>
        <v/>
      </c>
      <c r="K510" s="45" t="str">
        <f>IF($B510="","",SUMIFS(SOL·LICITUD!$P$5:$P$504,SOL·LICITUD!$H$5:$H$504,$B510,SOL·LICITUD!$U$5:$U$504,"Mitjà"))</f>
        <v/>
      </c>
      <c r="L510" s="46" t="str">
        <f>IF($B510="","",COUNTIFS(SOL·LICITUD!$H$5:$H$504,$B510,SOL·LICITUD!$U$5:$U$504,"Alt"))</f>
        <v/>
      </c>
      <c r="M510" s="47" t="str">
        <f>IF($B510="","",SUMIFS(SOL·LICITUD!$P$5:$P$504,SOL·LICITUD!$H$5:$H$504,$B510,SOL·LICITUD!$U$5:$U$504,"Alt"))</f>
        <v/>
      </c>
    </row>
    <row r="511" spans="2:13" x14ac:dyDescent="0.25">
      <c r="B511" s="38" t="str">
        <f>IF(OR(SOL·LICITUD!$H$497="",COUNTIF(SOL·LICITUD!$H$5:$H$504,SOL·LICITUD!$H$497)&lt;&gt;COUNTIF(SOL·LICITUD!$H$5:'SOL·LICITUD'!$H$497,SOL·LICITUD!$H$497)),"",SOL·LICITUD!$H$497)</f>
        <v/>
      </c>
      <c r="C511" s="38" t="str">
        <f>IF($B511="","",INDEX(SOL·LICITUD!$G$5:$G$504,MATCH($B511,SOL·LICITUD!$H$5:$H$504,0)))</f>
        <v/>
      </c>
      <c r="D511" s="38" t="str">
        <f>IF($B511="","",COUNTIF(SOL·LICITUD!$H$5:$H$504,$B511))</f>
        <v/>
      </c>
      <c r="E511" s="39" t="str">
        <f>IF($B511="","",SUMIF(SOL·LICITUD!$H$5:$H$504,$B511,SOL·LICITUD!$P$5:$P$504))</f>
        <v/>
      </c>
      <c r="F511" s="40" t="str">
        <f>IF($B511="","",COUNTIFS(SOL·LICITUD!$H$5:$H$504,$B511,SOL·LICITUD!$U$5:$U$504,"B1"))</f>
        <v/>
      </c>
      <c r="G511" s="41" t="str">
        <f>IF($B511="","",SUMIFS(SOL·LICITUD!$P$5:$P$504,SOL·LICITUD!$H$5:$H$504,$B511,SOL·LICITUD!$U$5:$U$504,"B1"))</f>
        <v/>
      </c>
      <c r="H511" s="42" t="str">
        <f>IF($B511="","",COUNTIFS(SOL·LICITUD!$H$5:$H$504,$B511,SOL·LICITUD!$U$5:$U$504,"B2"))</f>
        <v/>
      </c>
      <c r="I511" s="43" t="str">
        <f>IF($B511="","",SUMIFS(SOL·LICITUD!$P$5:$P$504,SOL·LICITUD!$H$5:$H$504,$B511,SOL·LICITUD!$U$5:$U$504,"B2"))</f>
        <v/>
      </c>
      <c r="J511" s="44" t="str">
        <f>IF($B511="","",COUNTIFS(SOL·LICITUD!$H$5:$H$504,$B511,SOL·LICITUD!$U$5:$U$504,"Mitjà"))</f>
        <v/>
      </c>
      <c r="K511" s="45" t="str">
        <f>IF($B511="","",SUMIFS(SOL·LICITUD!$P$5:$P$504,SOL·LICITUD!$H$5:$H$504,$B511,SOL·LICITUD!$U$5:$U$504,"Mitjà"))</f>
        <v/>
      </c>
      <c r="L511" s="46" t="str">
        <f>IF($B511="","",COUNTIFS(SOL·LICITUD!$H$5:$H$504,$B511,SOL·LICITUD!$U$5:$U$504,"Alt"))</f>
        <v/>
      </c>
      <c r="M511" s="47" t="str">
        <f>IF($B511="","",SUMIFS(SOL·LICITUD!$P$5:$P$504,SOL·LICITUD!$H$5:$H$504,$B511,SOL·LICITUD!$U$5:$U$504,"Alt"))</f>
        <v/>
      </c>
    </row>
    <row r="512" spans="2:13" x14ac:dyDescent="0.25">
      <c r="B512" s="38" t="str">
        <f>IF(OR(SOL·LICITUD!$H$498="",COUNTIF(SOL·LICITUD!$H$5:$H$504,SOL·LICITUD!$H$498)&lt;&gt;COUNTIF(SOL·LICITUD!$H$5:'SOL·LICITUD'!$H$498,SOL·LICITUD!$H$498)),"",SOL·LICITUD!$H$498)</f>
        <v/>
      </c>
      <c r="C512" s="38" t="str">
        <f>IF($B512="","",INDEX(SOL·LICITUD!$G$5:$G$504,MATCH($B512,SOL·LICITUD!$H$5:$H$504,0)))</f>
        <v/>
      </c>
      <c r="D512" s="38" t="str">
        <f>IF($B512="","",COUNTIF(SOL·LICITUD!$H$5:$H$504,$B512))</f>
        <v/>
      </c>
      <c r="E512" s="39" t="str">
        <f>IF($B512="","",SUMIF(SOL·LICITUD!$H$5:$H$504,$B512,SOL·LICITUD!$P$5:$P$504))</f>
        <v/>
      </c>
      <c r="F512" s="40" t="str">
        <f>IF($B512="","",COUNTIFS(SOL·LICITUD!$H$5:$H$504,$B512,SOL·LICITUD!$U$5:$U$504,"B1"))</f>
        <v/>
      </c>
      <c r="G512" s="41" t="str">
        <f>IF($B512="","",SUMIFS(SOL·LICITUD!$P$5:$P$504,SOL·LICITUD!$H$5:$H$504,$B512,SOL·LICITUD!$U$5:$U$504,"B1"))</f>
        <v/>
      </c>
      <c r="H512" s="42" t="str">
        <f>IF($B512="","",COUNTIFS(SOL·LICITUD!$H$5:$H$504,$B512,SOL·LICITUD!$U$5:$U$504,"B2"))</f>
        <v/>
      </c>
      <c r="I512" s="43" t="str">
        <f>IF($B512="","",SUMIFS(SOL·LICITUD!$P$5:$P$504,SOL·LICITUD!$H$5:$H$504,$B512,SOL·LICITUD!$U$5:$U$504,"B2"))</f>
        <v/>
      </c>
      <c r="J512" s="44" t="str">
        <f>IF($B512="","",COUNTIFS(SOL·LICITUD!$H$5:$H$504,$B512,SOL·LICITUD!$U$5:$U$504,"Mitjà"))</f>
        <v/>
      </c>
      <c r="K512" s="45" t="str">
        <f>IF($B512="","",SUMIFS(SOL·LICITUD!$P$5:$P$504,SOL·LICITUD!$H$5:$H$504,$B512,SOL·LICITUD!$U$5:$U$504,"Mitjà"))</f>
        <v/>
      </c>
      <c r="L512" s="46" t="str">
        <f>IF($B512="","",COUNTIFS(SOL·LICITUD!$H$5:$H$504,$B512,SOL·LICITUD!$U$5:$U$504,"Alt"))</f>
        <v/>
      </c>
      <c r="M512" s="47" t="str">
        <f>IF($B512="","",SUMIFS(SOL·LICITUD!$P$5:$P$504,SOL·LICITUD!$H$5:$H$504,$B512,SOL·LICITUD!$U$5:$U$504,"Alt"))</f>
        <v/>
      </c>
    </row>
    <row r="513" spans="2:13" x14ac:dyDescent="0.25">
      <c r="B513" s="38" t="str">
        <f>IF(OR(SOL·LICITUD!$H$499="",COUNTIF(SOL·LICITUD!$H$5:$H$504,SOL·LICITUD!$H$499)&lt;&gt;COUNTIF(SOL·LICITUD!$H$5:'SOL·LICITUD'!$H$499,SOL·LICITUD!$H$499)),"",SOL·LICITUD!$H$499)</f>
        <v/>
      </c>
      <c r="C513" s="38" t="str">
        <f>IF($B513="","",INDEX(SOL·LICITUD!$G$5:$G$504,MATCH($B513,SOL·LICITUD!$H$5:$H$504,0)))</f>
        <v/>
      </c>
      <c r="D513" s="38" t="str">
        <f>IF($B513="","",COUNTIF(SOL·LICITUD!$H$5:$H$504,$B513))</f>
        <v/>
      </c>
      <c r="E513" s="39" t="str">
        <f>IF($B513="","",SUMIF(SOL·LICITUD!$H$5:$H$504,$B513,SOL·LICITUD!$P$5:$P$504))</f>
        <v/>
      </c>
      <c r="F513" s="40" t="str">
        <f>IF($B513="","",COUNTIFS(SOL·LICITUD!$H$5:$H$504,$B513,SOL·LICITUD!$U$5:$U$504,"B1"))</f>
        <v/>
      </c>
      <c r="G513" s="41" t="str">
        <f>IF($B513="","",SUMIFS(SOL·LICITUD!$P$5:$P$504,SOL·LICITUD!$H$5:$H$504,$B513,SOL·LICITUD!$U$5:$U$504,"B1"))</f>
        <v/>
      </c>
      <c r="H513" s="42" t="str">
        <f>IF($B513="","",COUNTIFS(SOL·LICITUD!$H$5:$H$504,$B513,SOL·LICITUD!$U$5:$U$504,"B2"))</f>
        <v/>
      </c>
      <c r="I513" s="43" t="str">
        <f>IF($B513="","",SUMIFS(SOL·LICITUD!$P$5:$P$504,SOL·LICITUD!$H$5:$H$504,$B513,SOL·LICITUD!$U$5:$U$504,"B2"))</f>
        <v/>
      </c>
      <c r="J513" s="44" t="str">
        <f>IF($B513="","",COUNTIFS(SOL·LICITUD!$H$5:$H$504,$B513,SOL·LICITUD!$U$5:$U$504,"Mitjà"))</f>
        <v/>
      </c>
      <c r="K513" s="45" t="str">
        <f>IF($B513="","",SUMIFS(SOL·LICITUD!$P$5:$P$504,SOL·LICITUD!$H$5:$H$504,$B513,SOL·LICITUD!$U$5:$U$504,"Mitjà"))</f>
        <v/>
      </c>
      <c r="L513" s="46" t="str">
        <f>IF($B513="","",COUNTIFS(SOL·LICITUD!$H$5:$H$504,$B513,SOL·LICITUD!$U$5:$U$504,"Alt"))</f>
        <v/>
      </c>
      <c r="M513" s="47" t="str">
        <f>IF($B513="","",SUMIFS(SOL·LICITUD!$P$5:$P$504,SOL·LICITUD!$H$5:$H$504,$B513,SOL·LICITUD!$U$5:$U$504,"Alt"))</f>
        <v/>
      </c>
    </row>
    <row r="514" spans="2:13" x14ac:dyDescent="0.25">
      <c r="B514" s="38" t="str">
        <f>IF(OR(SOL·LICITUD!$H$500="",COUNTIF(SOL·LICITUD!$H$5:$H$504,SOL·LICITUD!$H$500)&lt;&gt;COUNTIF(SOL·LICITUD!$H$5:'SOL·LICITUD'!$H$500,SOL·LICITUD!$H$500)),"",SOL·LICITUD!$H$500)</f>
        <v/>
      </c>
      <c r="C514" s="38" t="str">
        <f>IF($B514="","",INDEX(SOL·LICITUD!$G$5:$G$504,MATCH($B514,SOL·LICITUD!$H$5:$H$504,0)))</f>
        <v/>
      </c>
      <c r="D514" s="38" t="str">
        <f>IF($B514="","",COUNTIF(SOL·LICITUD!$H$5:$H$504,$B514))</f>
        <v/>
      </c>
      <c r="E514" s="39" t="str">
        <f>IF($B514="","",SUMIF(SOL·LICITUD!$H$5:$H$504,$B514,SOL·LICITUD!$P$5:$P$504))</f>
        <v/>
      </c>
      <c r="F514" s="40" t="str">
        <f>IF($B514="","",COUNTIFS(SOL·LICITUD!$H$5:$H$504,$B514,SOL·LICITUD!$U$5:$U$504,"B1"))</f>
        <v/>
      </c>
      <c r="G514" s="41" t="str">
        <f>IF($B514="","",SUMIFS(SOL·LICITUD!$P$5:$P$504,SOL·LICITUD!$H$5:$H$504,$B514,SOL·LICITUD!$U$5:$U$504,"B1"))</f>
        <v/>
      </c>
      <c r="H514" s="42" t="str">
        <f>IF($B514="","",COUNTIFS(SOL·LICITUD!$H$5:$H$504,$B514,SOL·LICITUD!$U$5:$U$504,"B2"))</f>
        <v/>
      </c>
      <c r="I514" s="43" t="str">
        <f>IF($B514="","",SUMIFS(SOL·LICITUD!$P$5:$P$504,SOL·LICITUD!$H$5:$H$504,$B514,SOL·LICITUD!$U$5:$U$504,"B2"))</f>
        <v/>
      </c>
      <c r="J514" s="44" t="str">
        <f>IF($B514="","",COUNTIFS(SOL·LICITUD!$H$5:$H$504,$B514,SOL·LICITUD!$U$5:$U$504,"Mitjà"))</f>
        <v/>
      </c>
      <c r="K514" s="45" t="str">
        <f>IF($B514="","",SUMIFS(SOL·LICITUD!$P$5:$P$504,SOL·LICITUD!$H$5:$H$504,$B514,SOL·LICITUD!$U$5:$U$504,"Mitjà"))</f>
        <v/>
      </c>
      <c r="L514" s="46" t="str">
        <f>IF($B514="","",COUNTIFS(SOL·LICITUD!$H$5:$H$504,$B514,SOL·LICITUD!$U$5:$U$504,"Alt"))</f>
        <v/>
      </c>
      <c r="M514" s="47" t="str">
        <f>IF($B514="","",SUMIFS(SOL·LICITUD!$P$5:$P$504,SOL·LICITUD!$H$5:$H$504,$B514,SOL·LICITUD!$U$5:$U$504,"Alt"))</f>
        <v/>
      </c>
    </row>
    <row r="515" spans="2:13" x14ac:dyDescent="0.25">
      <c r="B515" s="38" t="str">
        <f>IF(OR(SOL·LICITUD!$H$501="",COUNTIF(SOL·LICITUD!$H$5:$H$504,SOL·LICITUD!$H$501)&lt;&gt;COUNTIF(SOL·LICITUD!$H$5:'SOL·LICITUD'!$H$501,SOL·LICITUD!$H$501)),"",SOL·LICITUD!$H$501)</f>
        <v/>
      </c>
      <c r="C515" s="38" t="str">
        <f>IF($B515="","",INDEX(SOL·LICITUD!$G$5:$G$504,MATCH($B515,SOL·LICITUD!$H$5:$H$504,0)))</f>
        <v/>
      </c>
      <c r="D515" s="38" t="str">
        <f>IF($B515="","",COUNTIF(SOL·LICITUD!$H$5:$H$504,$B515))</f>
        <v/>
      </c>
      <c r="E515" s="39" t="str">
        <f>IF($B515="","",SUMIF(SOL·LICITUD!$H$5:$H$504,$B515,SOL·LICITUD!$P$5:$P$504))</f>
        <v/>
      </c>
      <c r="F515" s="40" t="str">
        <f>IF($B515="","",COUNTIFS(SOL·LICITUD!$H$5:$H$504,$B515,SOL·LICITUD!$U$5:$U$504,"B1"))</f>
        <v/>
      </c>
      <c r="G515" s="41" t="str">
        <f>IF($B515="","",SUMIFS(SOL·LICITUD!$P$5:$P$504,SOL·LICITUD!$H$5:$H$504,$B515,SOL·LICITUD!$U$5:$U$504,"B1"))</f>
        <v/>
      </c>
      <c r="H515" s="42" t="str">
        <f>IF($B515="","",COUNTIFS(SOL·LICITUD!$H$5:$H$504,$B515,SOL·LICITUD!$U$5:$U$504,"B2"))</f>
        <v/>
      </c>
      <c r="I515" s="43" t="str">
        <f>IF($B515="","",SUMIFS(SOL·LICITUD!$P$5:$P$504,SOL·LICITUD!$H$5:$H$504,$B515,SOL·LICITUD!$U$5:$U$504,"B2"))</f>
        <v/>
      </c>
      <c r="J515" s="44" t="str">
        <f>IF($B515="","",COUNTIFS(SOL·LICITUD!$H$5:$H$504,$B515,SOL·LICITUD!$U$5:$U$504,"Mitjà"))</f>
        <v/>
      </c>
      <c r="K515" s="45" t="str">
        <f>IF($B515="","",SUMIFS(SOL·LICITUD!$P$5:$P$504,SOL·LICITUD!$H$5:$H$504,$B515,SOL·LICITUD!$U$5:$U$504,"Mitjà"))</f>
        <v/>
      </c>
      <c r="L515" s="46" t="str">
        <f>IF($B515="","",COUNTIFS(SOL·LICITUD!$H$5:$H$504,$B515,SOL·LICITUD!$U$5:$U$504,"Alt"))</f>
        <v/>
      </c>
      <c r="M515" s="47" t="str">
        <f>IF($B515="","",SUMIFS(SOL·LICITUD!$P$5:$P$504,SOL·LICITUD!$H$5:$H$504,$B515,SOL·LICITUD!$U$5:$U$504,"Alt"))</f>
        <v/>
      </c>
    </row>
    <row r="516" spans="2:13" x14ac:dyDescent="0.25">
      <c r="B516" s="38" t="str">
        <f>IF(OR(SOL·LICITUD!$H$502="",COUNTIF(SOL·LICITUD!$H$5:$H$504,SOL·LICITUD!$H$502)&lt;&gt;COUNTIF(SOL·LICITUD!$H$5:'SOL·LICITUD'!$H$502,SOL·LICITUD!$H$502)),"",SOL·LICITUD!$H$502)</f>
        <v/>
      </c>
      <c r="C516" s="38" t="str">
        <f>IF($B516="","",INDEX(SOL·LICITUD!$G$5:$G$504,MATCH($B516,SOL·LICITUD!$H$5:$H$504,0)))</f>
        <v/>
      </c>
      <c r="D516" s="38" t="str">
        <f>IF($B516="","",COUNTIF(SOL·LICITUD!$H$5:$H$504,$B516))</f>
        <v/>
      </c>
      <c r="E516" s="39" t="str">
        <f>IF($B516="","",SUMIF(SOL·LICITUD!$H$5:$H$504,$B516,SOL·LICITUD!$P$5:$P$504))</f>
        <v/>
      </c>
      <c r="F516" s="40" t="str">
        <f>IF($B516="","",COUNTIFS(SOL·LICITUD!$H$5:$H$504,$B516,SOL·LICITUD!$U$5:$U$504,"B1"))</f>
        <v/>
      </c>
      <c r="G516" s="41" t="str">
        <f>IF($B516="","",SUMIFS(SOL·LICITUD!$P$5:$P$504,SOL·LICITUD!$H$5:$H$504,$B516,SOL·LICITUD!$U$5:$U$504,"B1"))</f>
        <v/>
      </c>
      <c r="H516" s="42" t="str">
        <f>IF($B516="","",COUNTIFS(SOL·LICITUD!$H$5:$H$504,$B516,SOL·LICITUD!$U$5:$U$504,"B2"))</f>
        <v/>
      </c>
      <c r="I516" s="43" t="str">
        <f>IF($B516="","",SUMIFS(SOL·LICITUD!$P$5:$P$504,SOL·LICITUD!$H$5:$H$504,$B516,SOL·LICITUD!$U$5:$U$504,"B2"))</f>
        <v/>
      </c>
      <c r="J516" s="44" t="str">
        <f>IF($B516="","",COUNTIFS(SOL·LICITUD!$H$5:$H$504,$B516,SOL·LICITUD!$U$5:$U$504,"Mitjà"))</f>
        <v/>
      </c>
      <c r="K516" s="45" t="str">
        <f>IF($B516="","",SUMIFS(SOL·LICITUD!$P$5:$P$504,SOL·LICITUD!$H$5:$H$504,$B516,SOL·LICITUD!$U$5:$U$504,"Mitjà"))</f>
        <v/>
      </c>
      <c r="L516" s="46" t="str">
        <f>IF($B516="","",COUNTIFS(SOL·LICITUD!$H$5:$H$504,$B516,SOL·LICITUD!$U$5:$U$504,"Alt"))</f>
        <v/>
      </c>
      <c r="M516" s="47" t="str">
        <f>IF($B516="","",SUMIFS(SOL·LICITUD!$P$5:$P$504,SOL·LICITUD!$H$5:$H$504,$B516,SOL·LICITUD!$U$5:$U$504,"Alt"))</f>
        <v/>
      </c>
    </row>
    <row r="517" spans="2:13" x14ac:dyDescent="0.25">
      <c r="B517" s="38" t="str">
        <f>IF(OR(SOL·LICITUD!$H$503="",COUNTIF(SOL·LICITUD!$H$5:$H$504,SOL·LICITUD!$H$503)&lt;&gt;COUNTIF(SOL·LICITUD!$H$5:'SOL·LICITUD'!$H$503,SOL·LICITUD!$H$503)),"",SOL·LICITUD!$H$503)</f>
        <v/>
      </c>
      <c r="C517" s="38" t="str">
        <f>IF($B517="","",INDEX(SOL·LICITUD!$G$5:$G$504,MATCH($B517,SOL·LICITUD!$H$5:$H$504,0)))</f>
        <v/>
      </c>
      <c r="D517" s="38" t="str">
        <f>IF($B517="","",COUNTIF(SOL·LICITUD!$H$5:$H$504,$B517))</f>
        <v/>
      </c>
      <c r="E517" s="39" t="str">
        <f>IF($B517="","",SUMIF(SOL·LICITUD!$H$5:$H$504,$B517,SOL·LICITUD!$P$5:$P$504))</f>
        <v/>
      </c>
      <c r="F517" s="40" t="str">
        <f>IF($B517="","",COUNTIFS(SOL·LICITUD!$H$5:$H$504,$B517,SOL·LICITUD!$U$5:$U$504,"B1"))</f>
        <v/>
      </c>
      <c r="G517" s="41" t="str">
        <f>IF($B517="","",SUMIFS(SOL·LICITUD!$P$5:$P$504,SOL·LICITUD!$H$5:$H$504,$B517,SOL·LICITUD!$U$5:$U$504,"B1"))</f>
        <v/>
      </c>
      <c r="H517" s="42" t="str">
        <f>IF($B517="","",COUNTIFS(SOL·LICITUD!$H$5:$H$504,$B517,SOL·LICITUD!$U$5:$U$504,"B2"))</f>
        <v/>
      </c>
      <c r="I517" s="43" t="str">
        <f>IF($B517="","",SUMIFS(SOL·LICITUD!$P$5:$P$504,SOL·LICITUD!$H$5:$H$504,$B517,SOL·LICITUD!$U$5:$U$504,"B2"))</f>
        <v/>
      </c>
      <c r="J517" s="44" t="str">
        <f>IF($B517="","",COUNTIFS(SOL·LICITUD!$H$5:$H$504,$B517,SOL·LICITUD!$U$5:$U$504,"Mitjà"))</f>
        <v/>
      </c>
      <c r="K517" s="45" t="str">
        <f>IF($B517="","",SUMIFS(SOL·LICITUD!$P$5:$P$504,SOL·LICITUD!$H$5:$H$504,$B517,SOL·LICITUD!$U$5:$U$504,"Mitjà"))</f>
        <v/>
      </c>
      <c r="L517" s="46" t="str">
        <f>IF($B517="","",COUNTIFS(SOL·LICITUD!$H$5:$H$504,$B517,SOL·LICITUD!$U$5:$U$504,"Alt"))</f>
        <v/>
      </c>
      <c r="M517" s="47" t="str">
        <f>IF($B517="","",SUMIFS(SOL·LICITUD!$P$5:$P$504,SOL·LICITUD!$H$5:$H$504,$B517,SOL·LICITUD!$U$5:$U$504,"Alt"))</f>
        <v/>
      </c>
    </row>
    <row r="518" spans="2:13" x14ac:dyDescent="0.25">
      <c r="B518" s="38" t="str">
        <f>IF(OR(SOL·LICITUD!$H$504="",COUNTIF(SOL·LICITUD!$H$5:$H$504,SOL·LICITUD!$H$504)&lt;&gt;COUNTIF(SOL·LICITUD!$H$5:'SOL·LICITUD'!$H$504,SOL·LICITUD!$H$504)),"",SOL·LICITUD!$H$504)</f>
        <v/>
      </c>
      <c r="C518" s="38" t="str">
        <f>IF($B518="","",INDEX(SOL·LICITUD!$G$5:$G$504,MATCH($B518,SOL·LICITUD!$H$5:$H$504,0)))</f>
        <v/>
      </c>
      <c r="D518" s="38" t="str">
        <f>IF($B518="","",COUNTIF(SOL·LICITUD!$H$5:$H$504,$B518))</f>
        <v/>
      </c>
      <c r="E518" s="39" t="str">
        <f>IF($B518="","",SUMIF(SOL·LICITUD!$H$5:$H$504,$B518,SOL·LICITUD!$P$5:$P$504))</f>
        <v/>
      </c>
      <c r="F518" s="40" t="str">
        <f>IF($B518="","",COUNTIFS(SOL·LICITUD!$H$5:$H$504,$B518,SOL·LICITUD!$U$5:$U$504,"B1"))</f>
        <v/>
      </c>
      <c r="G518" s="41" t="str">
        <f>IF($B518="","",SUMIFS(SOL·LICITUD!$P$5:$P$504,SOL·LICITUD!$H$5:$H$504,$B518,SOL·LICITUD!$U$5:$U$504,"B1"))</f>
        <v/>
      </c>
      <c r="H518" s="42" t="str">
        <f>IF($B518="","",COUNTIFS(SOL·LICITUD!$H$5:$H$504,$B518,SOL·LICITUD!$U$5:$U$504,"B2"))</f>
        <v/>
      </c>
      <c r="I518" s="43" t="str">
        <f>IF($B518="","",SUMIFS(SOL·LICITUD!$P$5:$P$504,SOL·LICITUD!$H$5:$H$504,$B518,SOL·LICITUD!$U$5:$U$504,"B2"))</f>
        <v/>
      </c>
      <c r="J518" s="44" t="str">
        <f>IF($B518="","",COUNTIFS(SOL·LICITUD!$H$5:$H$504,$B518,SOL·LICITUD!$U$5:$U$504,"Mitjà"))</f>
        <v/>
      </c>
      <c r="K518" s="45" t="str">
        <f>IF($B518="","",SUMIFS(SOL·LICITUD!$P$5:$P$504,SOL·LICITUD!$H$5:$H$504,$B518,SOL·LICITUD!$U$5:$U$504,"Mitjà"))</f>
        <v/>
      </c>
      <c r="L518" s="46" t="str">
        <f>IF($B518="","",COUNTIFS(SOL·LICITUD!$H$5:$H$504,$B518,SOL·LICITUD!$U$5:$U$504,"Alt"))</f>
        <v/>
      </c>
      <c r="M518" s="47" t="str">
        <f>IF($B518="","",SUMIFS(SOL·LICITUD!$P$5:$P$504,SOL·LICITUD!$H$5:$H$504,$B518,SOL·LICITUD!$U$5:$U$504,"Alt"))</f>
        <v/>
      </c>
    </row>
  </sheetData>
  <sheetProtection algorithmName="SHA-512" hashValue="p4nX+XqIV7VGkeu/3D4V44zZkkUQuyJMzURpPW4vBpEKy8jFaSOcuTkYxjw5fKCoA/B9hX9vnHlev5yY9T9EQA==" saltValue="Xut1R9Iz+P9+p2WyyMUG+g==" spinCount="100000" sheet="1" objects="1" scenarios="1" selectLockedCells="1" autoFilter="0"/>
  <autoFilter ref="B18:M518"/>
  <mergeCells count="7">
    <mergeCell ref="B11:D12"/>
    <mergeCell ref="C6:D6"/>
    <mergeCell ref="C7:D7"/>
    <mergeCell ref="C10:D10"/>
    <mergeCell ref="C5:D5"/>
    <mergeCell ref="C9:D9"/>
    <mergeCell ref="C8:D8"/>
  </mergeCells>
  <pageMargins left="0.75" right="0.75" top="1" bottom="1" header="0.5" footer="0.5"/>
  <pageSetup paperSize="8"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opLeftCell="E5" workbookViewId="0">
      <selection activeCell="I14" sqref="I14"/>
    </sheetView>
  </sheetViews>
  <sheetFormatPr baseColWidth="10" defaultColWidth="46.140625" defaultRowHeight="15" x14ac:dyDescent="0.25"/>
  <sheetData>
    <row r="1" spans="1:10" ht="18.75" customHeight="1" x14ac:dyDescent="0.25">
      <c r="A1" s="48" t="s">
        <v>154</v>
      </c>
    </row>
    <row r="2" spans="1:10" x14ac:dyDescent="0.25">
      <c r="A2" s="50" t="s">
        <v>155</v>
      </c>
    </row>
    <row r="3" spans="1:10" ht="16.5" customHeight="1" x14ac:dyDescent="0.25">
      <c r="A3" s="4" t="s">
        <v>62</v>
      </c>
      <c r="B3" s="4" t="s">
        <v>156</v>
      </c>
      <c r="D3" s="49" t="s">
        <v>157</v>
      </c>
    </row>
    <row r="4" spans="1:10" x14ac:dyDescent="0.25">
      <c r="A4" s="6" t="s">
        <v>158</v>
      </c>
      <c r="B4" s="5">
        <v>1</v>
      </c>
      <c r="D4" s="4" t="s">
        <v>159</v>
      </c>
      <c r="E4" s="4" t="s">
        <v>160</v>
      </c>
      <c r="F4" s="4" t="s">
        <v>161</v>
      </c>
      <c r="G4" s="4" t="s">
        <v>162</v>
      </c>
      <c r="H4" s="4" t="s">
        <v>163</v>
      </c>
      <c r="I4" s="4" t="s">
        <v>164</v>
      </c>
      <c r="J4" s="4" t="s">
        <v>165</v>
      </c>
    </row>
    <row r="5" spans="1:10" x14ac:dyDescent="0.25">
      <c r="A5" s="6" t="s">
        <v>166</v>
      </c>
      <c r="B5" s="5">
        <v>2</v>
      </c>
      <c r="D5" s="5" t="s">
        <v>167</v>
      </c>
      <c r="E5" s="6" t="s">
        <v>168</v>
      </c>
      <c r="F5" s="5">
        <v>4</v>
      </c>
      <c r="G5" s="5">
        <v>0</v>
      </c>
      <c r="H5" s="5">
        <v>0</v>
      </c>
      <c r="I5" s="6" t="s">
        <v>169</v>
      </c>
      <c r="J5" s="6" t="s">
        <v>170</v>
      </c>
    </row>
    <row r="6" spans="1:10" x14ac:dyDescent="0.25">
      <c r="A6" s="6" t="s">
        <v>171</v>
      </c>
      <c r="B6" s="5">
        <v>3</v>
      </c>
      <c r="D6" s="5" t="s">
        <v>172</v>
      </c>
      <c r="E6" s="6" t="s">
        <v>173</v>
      </c>
      <c r="F6" s="5">
        <v>4</v>
      </c>
      <c r="G6" s="5">
        <v>1</v>
      </c>
      <c r="H6" s="5">
        <v>1</v>
      </c>
      <c r="I6" s="6" t="s">
        <v>169</v>
      </c>
      <c r="J6" s="6" t="s">
        <v>174</v>
      </c>
    </row>
    <row r="7" spans="1:10" x14ac:dyDescent="0.25">
      <c r="A7" s="6" t="s">
        <v>175</v>
      </c>
      <c r="B7" s="5">
        <v>4</v>
      </c>
      <c r="D7" s="5" t="s">
        <v>176</v>
      </c>
      <c r="E7" s="6" t="s">
        <v>177</v>
      </c>
      <c r="F7" s="5">
        <v>4</v>
      </c>
      <c r="G7" s="5">
        <v>2</v>
      </c>
      <c r="H7" s="5">
        <v>1</v>
      </c>
      <c r="I7" s="6" t="s">
        <v>178</v>
      </c>
      <c r="J7" s="6" t="s">
        <v>174</v>
      </c>
    </row>
    <row r="8" spans="1:10" x14ac:dyDescent="0.25">
      <c r="A8" s="6" t="s">
        <v>179</v>
      </c>
      <c r="B8" s="5">
        <v>5</v>
      </c>
      <c r="D8" s="5" t="s">
        <v>180</v>
      </c>
      <c r="E8" s="6" t="s">
        <v>181</v>
      </c>
      <c r="F8" s="5">
        <v>3</v>
      </c>
      <c r="G8" s="5">
        <v>3</v>
      </c>
      <c r="H8" s="5">
        <v>2</v>
      </c>
      <c r="I8" s="6" t="s">
        <v>178</v>
      </c>
      <c r="J8" s="6" t="s">
        <v>182</v>
      </c>
    </row>
    <row r="9" spans="1:10" x14ac:dyDescent="0.25">
      <c r="A9" s="6" t="s">
        <v>183</v>
      </c>
      <c r="B9" s="5">
        <v>6</v>
      </c>
      <c r="D9" s="5" t="s">
        <v>184</v>
      </c>
      <c r="E9" s="6" t="s">
        <v>185</v>
      </c>
      <c r="F9" s="5">
        <v>2</v>
      </c>
      <c r="G9" s="5">
        <v>3</v>
      </c>
      <c r="H9" s="5">
        <v>3</v>
      </c>
      <c r="I9" s="6" t="s">
        <v>178</v>
      </c>
      <c r="J9" s="6" t="s">
        <v>186</v>
      </c>
    </row>
    <row r="10" spans="1:10" x14ac:dyDescent="0.25">
      <c r="A10" s="6" t="s">
        <v>187</v>
      </c>
      <c r="B10" s="5">
        <v>7</v>
      </c>
      <c r="D10" s="50" t="s">
        <v>188</v>
      </c>
    </row>
    <row r="11" spans="1:10" x14ac:dyDescent="0.25">
      <c r="A11" s="6" t="s">
        <v>189</v>
      </c>
      <c r="B11" s="5">
        <v>8</v>
      </c>
    </row>
    <row r="12" spans="1:10" ht="16.5" customHeight="1" x14ac:dyDescent="0.25">
      <c r="A12" s="6" t="s">
        <v>190</v>
      </c>
      <c r="B12" s="5">
        <v>9</v>
      </c>
      <c r="D12" s="49" t="s">
        <v>191</v>
      </c>
    </row>
    <row r="13" spans="1:10" x14ac:dyDescent="0.25">
      <c r="A13" s="6" t="s">
        <v>192</v>
      </c>
      <c r="B13" s="5">
        <v>10</v>
      </c>
      <c r="D13" s="4" t="s">
        <v>193</v>
      </c>
      <c r="E13" s="4" t="s">
        <v>194</v>
      </c>
      <c r="F13" s="4" t="s">
        <v>195</v>
      </c>
      <c r="G13" s="4" t="s">
        <v>196</v>
      </c>
      <c r="H13" s="4" t="s">
        <v>197</v>
      </c>
      <c r="I13" s="4" t="s">
        <v>198</v>
      </c>
    </row>
    <row r="14" spans="1:10" x14ac:dyDescent="0.25">
      <c r="A14" s="6" t="s">
        <v>199</v>
      </c>
      <c r="B14" s="5">
        <v>11</v>
      </c>
      <c r="D14" s="5" t="s">
        <v>123</v>
      </c>
      <c r="E14" s="5" t="s">
        <v>123</v>
      </c>
      <c r="F14" s="5" t="s">
        <v>130</v>
      </c>
      <c r="G14" s="5" t="s">
        <v>128</v>
      </c>
      <c r="H14" s="5" t="s">
        <v>128</v>
      </c>
      <c r="I14" s="52" t="s">
        <v>200</v>
      </c>
    </row>
    <row r="15" spans="1:10" x14ac:dyDescent="0.25">
      <c r="A15" s="6" t="s">
        <v>201</v>
      </c>
      <c r="B15" s="5">
        <v>12</v>
      </c>
      <c r="D15" s="5" t="s">
        <v>128</v>
      </c>
      <c r="E15" s="5" t="s">
        <v>128</v>
      </c>
      <c r="F15" s="5" t="s">
        <v>202</v>
      </c>
      <c r="G15" s="5" t="s">
        <v>125</v>
      </c>
      <c r="H15" s="5" t="s">
        <v>126</v>
      </c>
      <c r="I15" s="52" t="s">
        <v>203</v>
      </c>
    </row>
    <row r="16" spans="1:10" x14ac:dyDescent="0.25">
      <c r="A16" s="6" t="s">
        <v>204</v>
      </c>
      <c r="B16" s="5">
        <v>13</v>
      </c>
      <c r="E16" s="5" t="s">
        <v>127</v>
      </c>
      <c r="F16" s="5" t="s">
        <v>124</v>
      </c>
      <c r="G16" s="5" t="s">
        <v>205</v>
      </c>
      <c r="H16" s="5" t="s">
        <v>206</v>
      </c>
      <c r="I16" s="52" t="s">
        <v>207</v>
      </c>
    </row>
    <row r="17" spans="1:9" x14ac:dyDescent="0.25">
      <c r="A17" s="6" t="s">
        <v>208</v>
      </c>
      <c r="B17" s="5">
        <v>14</v>
      </c>
      <c r="F17" s="5" t="s">
        <v>127</v>
      </c>
      <c r="I17" s="52" t="s">
        <v>209</v>
      </c>
    </row>
    <row r="18" spans="1:9" x14ac:dyDescent="0.25">
      <c r="A18" s="6" t="s">
        <v>210</v>
      </c>
      <c r="B18" s="5">
        <v>15</v>
      </c>
      <c r="I18" s="52" t="s">
        <v>211</v>
      </c>
    </row>
    <row r="19" spans="1:9" x14ac:dyDescent="0.25">
      <c r="A19" s="6" t="s">
        <v>212</v>
      </c>
      <c r="B19" s="5">
        <v>16</v>
      </c>
      <c r="I19" s="52" t="s">
        <v>213</v>
      </c>
    </row>
    <row r="20" spans="1:9" x14ac:dyDescent="0.25">
      <c r="A20" s="6" t="s">
        <v>214</v>
      </c>
      <c r="B20" s="5">
        <v>17</v>
      </c>
      <c r="I20" s="52" t="s">
        <v>215</v>
      </c>
    </row>
    <row r="21" spans="1:9" x14ac:dyDescent="0.25">
      <c r="A21" s="6" t="s">
        <v>216</v>
      </c>
      <c r="B21" s="5">
        <v>18</v>
      </c>
      <c r="I21" s="52" t="s">
        <v>217</v>
      </c>
    </row>
    <row r="22" spans="1:9" x14ac:dyDescent="0.25">
      <c r="A22" s="6" t="s">
        <v>218</v>
      </c>
      <c r="B22" s="5">
        <v>19</v>
      </c>
      <c r="I22" s="52" t="s">
        <v>219</v>
      </c>
    </row>
    <row r="23" spans="1:9" x14ac:dyDescent="0.25">
      <c r="A23" s="6" t="s">
        <v>220</v>
      </c>
      <c r="B23" s="5">
        <v>20</v>
      </c>
      <c r="I23" s="52" t="s">
        <v>221</v>
      </c>
    </row>
    <row r="24" spans="1:9" x14ac:dyDescent="0.25">
      <c r="A24" s="6" t="s">
        <v>222</v>
      </c>
      <c r="B24" s="5">
        <v>21</v>
      </c>
      <c r="I24" s="52" t="s">
        <v>223</v>
      </c>
    </row>
    <row r="25" spans="1:9" x14ac:dyDescent="0.25">
      <c r="A25" s="6" t="s">
        <v>224</v>
      </c>
      <c r="B25" s="5">
        <v>22</v>
      </c>
      <c r="I25" s="52" t="s">
        <v>225</v>
      </c>
    </row>
    <row r="26" spans="1:9" x14ac:dyDescent="0.25">
      <c r="A26" s="6" t="s">
        <v>226</v>
      </c>
      <c r="B26" s="5">
        <v>23</v>
      </c>
      <c r="I26" s="52" t="s">
        <v>227</v>
      </c>
    </row>
    <row r="27" spans="1:9" x14ac:dyDescent="0.25">
      <c r="A27" s="6" t="s">
        <v>228</v>
      </c>
      <c r="B27" s="5">
        <v>24</v>
      </c>
      <c r="I27" s="52" t="s">
        <v>229</v>
      </c>
    </row>
    <row r="28" spans="1:9" x14ac:dyDescent="0.25">
      <c r="A28" s="6" t="s">
        <v>230</v>
      </c>
      <c r="B28" s="5">
        <v>25</v>
      </c>
      <c r="I28" s="52" t="s">
        <v>231</v>
      </c>
    </row>
    <row r="29" spans="1:9" x14ac:dyDescent="0.25">
      <c r="A29" s="6" t="s">
        <v>232</v>
      </c>
      <c r="B29" s="5">
        <v>26</v>
      </c>
      <c r="I29" s="52" t="s">
        <v>233</v>
      </c>
    </row>
    <row r="30" spans="1:9" x14ac:dyDescent="0.25">
      <c r="A30" s="6" t="s">
        <v>234</v>
      </c>
      <c r="B30" s="5">
        <v>27</v>
      </c>
      <c r="I30" s="52" t="s">
        <v>235</v>
      </c>
    </row>
    <row r="31" spans="1:9" x14ac:dyDescent="0.25">
      <c r="A31" s="6" t="s">
        <v>236</v>
      </c>
      <c r="B31" s="5">
        <v>28</v>
      </c>
      <c r="I31" s="52" t="s">
        <v>237</v>
      </c>
    </row>
    <row r="32" spans="1:9" x14ac:dyDescent="0.25">
      <c r="A32" s="6" t="s">
        <v>238</v>
      </c>
      <c r="B32" s="5">
        <v>29</v>
      </c>
      <c r="I32" s="52" t="s">
        <v>239</v>
      </c>
    </row>
    <row r="33" spans="1:10" x14ac:dyDescent="0.25">
      <c r="A33" s="6" t="s">
        <v>240</v>
      </c>
      <c r="B33" s="5">
        <v>30</v>
      </c>
      <c r="I33" s="52" t="s">
        <v>241</v>
      </c>
    </row>
    <row r="34" spans="1:10" x14ac:dyDescent="0.25">
      <c r="A34" s="6" t="s">
        <v>242</v>
      </c>
      <c r="B34" s="5">
        <v>31</v>
      </c>
      <c r="I34" s="52" t="s">
        <v>243</v>
      </c>
    </row>
    <row r="35" spans="1:10" x14ac:dyDescent="0.25">
      <c r="A35" s="6" t="s">
        <v>244</v>
      </c>
      <c r="B35" s="5">
        <v>32</v>
      </c>
      <c r="I35" s="52" t="s">
        <v>245</v>
      </c>
    </row>
    <row r="36" spans="1:10" x14ac:dyDescent="0.25">
      <c r="A36" s="6" t="s">
        <v>246</v>
      </c>
      <c r="B36" s="5">
        <v>33</v>
      </c>
      <c r="I36" s="52" t="s">
        <v>247</v>
      </c>
    </row>
    <row r="37" spans="1:10" x14ac:dyDescent="0.25">
      <c r="A37" s="6" t="s">
        <v>248</v>
      </c>
      <c r="B37" s="5">
        <v>34</v>
      </c>
      <c r="I37" s="52" t="s">
        <v>249</v>
      </c>
    </row>
    <row r="38" spans="1:10" x14ac:dyDescent="0.25">
      <c r="A38" s="6" t="s">
        <v>250</v>
      </c>
      <c r="B38" s="5">
        <v>35</v>
      </c>
      <c r="I38" s="52" t="s">
        <v>251</v>
      </c>
    </row>
    <row r="39" spans="1:10" x14ac:dyDescent="0.25">
      <c r="A39" s="6" t="s">
        <v>252</v>
      </c>
      <c r="B39" s="5">
        <v>36</v>
      </c>
      <c r="I39" s="7"/>
    </row>
    <row r="40" spans="1:10" x14ac:dyDescent="0.25">
      <c r="A40" s="6" t="s">
        <v>253</v>
      </c>
      <c r="B40" s="5">
        <v>37</v>
      </c>
      <c r="I40" s="7"/>
      <c r="J40" s="8" t="s">
        <v>254</v>
      </c>
    </row>
    <row r="41" spans="1:10" x14ac:dyDescent="0.25">
      <c r="A41" s="6" t="s">
        <v>255</v>
      </c>
      <c r="B41" s="5">
        <v>38</v>
      </c>
      <c r="I41" s="7"/>
    </row>
    <row r="42" spans="1:10" x14ac:dyDescent="0.25">
      <c r="A42" s="6" t="s">
        <v>256</v>
      </c>
      <c r="B42" s="5">
        <v>39</v>
      </c>
      <c r="I42" s="7"/>
    </row>
    <row r="43" spans="1:10" x14ac:dyDescent="0.25">
      <c r="A43" s="6" t="s">
        <v>257</v>
      </c>
      <c r="B43" s="5">
        <v>40</v>
      </c>
      <c r="I43" s="7"/>
    </row>
    <row r="44" spans="1:10" x14ac:dyDescent="0.25">
      <c r="A44" s="6" t="s">
        <v>258</v>
      </c>
      <c r="B44" s="5">
        <v>41</v>
      </c>
      <c r="I44" s="7"/>
    </row>
    <row r="45" spans="1:10" x14ac:dyDescent="0.25">
      <c r="A45" s="6" t="s">
        <v>259</v>
      </c>
      <c r="B45" s="5">
        <v>42</v>
      </c>
      <c r="I45" s="7"/>
    </row>
    <row r="46" spans="1:10" x14ac:dyDescent="0.25">
      <c r="A46" s="6" t="s">
        <v>260</v>
      </c>
      <c r="B46" s="5">
        <v>43</v>
      </c>
      <c r="I46" s="7"/>
    </row>
    <row r="47" spans="1:10" x14ac:dyDescent="0.25">
      <c r="A47" s="6" t="s">
        <v>261</v>
      </c>
      <c r="B47" s="5">
        <v>44</v>
      </c>
      <c r="I47" s="7"/>
    </row>
    <row r="48" spans="1:10" x14ac:dyDescent="0.25">
      <c r="A48" s="6" t="s">
        <v>262</v>
      </c>
      <c r="B48" s="5">
        <v>45</v>
      </c>
      <c r="I48" s="7"/>
    </row>
    <row r="49" spans="1:9" x14ac:dyDescent="0.25">
      <c r="A49" s="6" t="s">
        <v>263</v>
      </c>
      <c r="B49" s="5">
        <v>46</v>
      </c>
      <c r="I49" s="7"/>
    </row>
    <row r="50" spans="1:9" x14ac:dyDescent="0.25">
      <c r="A50" s="6" t="s">
        <v>264</v>
      </c>
      <c r="B50" s="5">
        <v>47</v>
      </c>
      <c r="I50" s="7"/>
    </row>
    <row r="51" spans="1:9" x14ac:dyDescent="0.25">
      <c r="A51" s="6" t="s">
        <v>265</v>
      </c>
      <c r="B51" s="5">
        <v>48</v>
      </c>
      <c r="I51" s="7"/>
    </row>
    <row r="52" spans="1:9" x14ac:dyDescent="0.25">
      <c r="A52" s="6" t="s">
        <v>266</v>
      </c>
      <c r="B52" s="5">
        <v>49</v>
      </c>
      <c r="I52" s="7"/>
    </row>
    <row r="53" spans="1:9" x14ac:dyDescent="0.25">
      <c r="A53" s="6" t="s">
        <v>267</v>
      </c>
      <c r="B53" s="5">
        <v>50</v>
      </c>
      <c r="I53" s="7"/>
    </row>
    <row r="54" spans="1:9" x14ac:dyDescent="0.25">
      <c r="A54" s="6" t="s">
        <v>268</v>
      </c>
      <c r="B54" s="5">
        <v>51</v>
      </c>
      <c r="I54" s="7"/>
    </row>
    <row r="55" spans="1:9" x14ac:dyDescent="0.25">
      <c r="A55" s="6" t="s">
        <v>269</v>
      </c>
      <c r="B55" s="5">
        <v>52</v>
      </c>
      <c r="I55" s="7"/>
    </row>
    <row r="56" spans="1:9" x14ac:dyDescent="0.25">
      <c r="A56" s="6" t="s">
        <v>270</v>
      </c>
      <c r="B56" s="5">
        <v>53</v>
      </c>
      <c r="I56" s="7"/>
    </row>
    <row r="57" spans="1:9" x14ac:dyDescent="0.25">
      <c r="A57" s="6" t="s">
        <v>271</v>
      </c>
      <c r="B57" s="5">
        <v>54</v>
      </c>
      <c r="I57" s="7"/>
    </row>
    <row r="58" spans="1:9" x14ac:dyDescent="0.25">
      <c r="A58" s="6" t="s">
        <v>272</v>
      </c>
      <c r="B58" s="5">
        <v>55</v>
      </c>
      <c r="I58" s="7"/>
    </row>
    <row r="59" spans="1:9" x14ac:dyDescent="0.25">
      <c r="A59" s="6" t="s">
        <v>273</v>
      </c>
      <c r="B59" s="5">
        <v>56</v>
      </c>
      <c r="I59" s="7"/>
    </row>
    <row r="60" spans="1:9" x14ac:dyDescent="0.25">
      <c r="A60" s="6" t="s">
        <v>274</v>
      </c>
      <c r="B60" s="5">
        <v>57</v>
      </c>
      <c r="I60" s="7"/>
    </row>
    <row r="61" spans="1:9" x14ac:dyDescent="0.25">
      <c r="A61" s="6" t="s">
        <v>275</v>
      </c>
      <c r="B61" s="5">
        <v>58</v>
      </c>
      <c r="I61" s="7"/>
    </row>
    <row r="62" spans="1:9" x14ac:dyDescent="0.25">
      <c r="A62" s="6" t="s">
        <v>276</v>
      </c>
      <c r="B62" s="5">
        <v>59</v>
      </c>
      <c r="I62" s="7"/>
    </row>
    <row r="63" spans="1:9" x14ac:dyDescent="0.25">
      <c r="A63" s="6" t="s">
        <v>277</v>
      </c>
      <c r="B63" s="5">
        <v>60</v>
      </c>
      <c r="I63" s="7"/>
    </row>
    <row r="64" spans="1:9" x14ac:dyDescent="0.25">
      <c r="A64" s="6" t="s">
        <v>278</v>
      </c>
      <c r="B64" s="5">
        <v>61</v>
      </c>
      <c r="I64" s="7"/>
    </row>
    <row r="65" spans="1:9" x14ac:dyDescent="0.25">
      <c r="A65" s="6" t="s">
        <v>279</v>
      </c>
      <c r="B65" s="5">
        <v>62</v>
      </c>
      <c r="I65" s="7"/>
    </row>
    <row r="66" spans="1:9" x14ac:dyDescent="0.25">
      <c r="A66" s="6" t="s">
        <v>280</v>
      </c>
      <c r="B66" s="5">
        <v>63</v>
      </c>
      <c r="I66" s="7"/>
    </row>
    <row r="67" spans="1:9" x14ac:dyDescent="0.25">
      <c r="A67" s="6" t="s">
        <v>281</v>
      </c>
      <c r="B67" s="5">
        <v>64</v>
      </c>
      <c r="I67" s="7"/>
    </row>
    <row r="68" spans="1:9" x14ac:dyDescent="0.25">
      <c r="A68" s="6" t="s">
        <v>282</v>
      </c>
      <c r="B68" s="5">
        <v>65</v>
      </c>
      <c r="I68" s="7"/>
    </row>
    <row r="69" spans="1:9" x14ac:dyDescent="0.25">
      <c r="A69" s="6" t="s">
        <v>283</v>
      </c>
      <c r="B69" s="5">
        <v>66</v>
      </c>
      <c r="I69" s="7"/>
    </row>
    <row r="70" spans="1:9" x14ac:dyDescent="0.25">
      <c r="A70" s="6" t="s">
        <v>284</v>
      </c>
      <c r="B70" s="5">
        <v>67</v>
      </c>
      <c r="I70" s="7"/>
    </row>
    <row r="71" spans="1:9" x14ac:dyDescent="0.25">
      <c r="I71" s="7"/>
    </row>
    <row r="72" spans="1:9" x14ac:dyDescent="0.25">
      <c r="I72" s="7"/>
    </row>
    <row r="73" spans="1:9" x14ac:dyDescent="0.25">
      <c r="I73" s="7"/>
    </row>
  </sheetData>
  <sheetProtection algorithmName="SHA-512" hashValue="L4W1GI7sb5FZQwC2R6NeZNE0eir/ZaMsUXBZPqKS2fR9+69sV4p9ZIuMCU480ymTz9YBMgIiYqrYGF5cKaQW9Q==" saltValue="LXUo5NYKw+7Fk9Ly8nxnqA==" spinCount="100000" sheet="1" objects="1" scenarios="1" selectLockedCells="1" autoFilter="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INSTRUCCIONS</vt:lpstr>
      <vt:lpstr>SOL·LICITUD</vt:lpstr>
      <vt:lpstr>RESUM</vt:lpstr>
      <vt:lpstr>Referències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Isabel Rosello Rodriguez</cp:lastModifiedBy>
  <dcterms:created xsi:type="dcterms:W3CDTF">2026-08-12T10:53:56Z</dcterms:created>
  <dcterms:modified xsi:type="dcterms:W3CDTF">2026-08-13T12:43:13Z</dcterms:modified>
</cp:coreProperties>
</file>