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defaultThemeVersion="166925"/>
  <mc:AlternateContent xmlns:mc="http://schemas.openxmlformats.org/markup-compatibility/2006">
    <mc:Choice Requires="x15">
      <x15ac:absPath xmlns:x15ac="http://schemas.microsoft.com/office/spreadsheetml/2010/11/ac" url="https://caib.sharepoint.com/sites/ARXIUS-DGFONS/Documents/OIE/05. SEGUIMENT/02. EXECUCIO CAIB/07 Informes de seguiment/18_Informe de seguiment 30.06.25/"/>
    </mc:Choice>
  </mc:AlternateContent>
  <xr:revisionPtr revIDLastSave="0" documentId="8_{149550EE-21FA-4DA1-B01B-349CE3367E65}" xr6:coauthVersionLast="47" xr6:coauthVersionMax="47" xr10:uidLastSave="{00000000-0000-0000-0000-000000000000}"/>
  <bookViews>
    <workbookView xWindow="-120" yWindow="-120" windowWidth="29040" windowHeight="15840" tabRatio="500" xr2:uid="{00000000-000D-0000-FFFF-FFFF00000000}"/>
  </bookViews>
  <sheets>
    <sheet name="Hoja1" sheetId="1" r:id="rId1"/>
  </sheets>
  <externalReferences>
    <externalReference r:id="rId2"/>
    <externalReference r:id="rId3"/>
  </externalReferences>
  <definedNames>
    <definedName name="_xlnm._FilterDatabase" localSheetId="0" hidden="1">Hoja1!$A$1:$P$534</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O544" i="1" l="1"/>
  <c r="N544" i="1"/>
  <c r="N543" i="1"/>
  <c r="P541" i="1"/>
  <c r="O541" i="1"/>
  <c r="N541" i="1"/>
  <c r="O535" i="1"/>
  <c r="P535" i="1"/>
  <c r="N535" i="1"/>
  <c r="O431" i="1"/>
  <c r="O428" i="1"/>
  <c r="O415" i="1"/>
  <c r="O409" i="1"/>
  <c r="O396" i="1"/>
  <c r="O381" i="1"/>
  <c r="O380" i="1"/>
  <c r="O540" i="1" s="1"/>
  <c r="O371" i="1"/>
  <c r="O370" i="1"/>
  <c r="O361" i="1"/>
  <c r="O341" i="1"/>
  <c r="O332" i="1"/>
  <c r="O328" i="1"/>
  <c r="O327" i="1"/>
  <c r="O323" i="1"/>
  <c r="O322" i="1"/>
  <c r="O321" i="1"/>
  <c r="O319" i="1"/>
  <c r="O307" i="1"/>
  <c r="O306" i="1"/>
  <c r="O301" i="1"/>
  <c r="O228" i="1"/>
  <c r="O221" i="1"/>
  <c r="O215" i="1"/>
  <c r="O214" i="1"/>
  <c r="O212" i="1"/>
  <c r="O195" i="1"/>
  <c r="N195" i="1"/>
  <c r="O169" i="1"/>
  <c r="N169" i="1"/>
  <c r="P540" i="1"/>
  <c r="N540" i="1"/>
  <c r="P539" i="1"/>
  <c r="O539" i="1"/>
  <c r="N539" i="1"/>
  <c r="E127" i="1" l="1"/>
  <c r="E128" i="1"/>
  <c r="E129" i="1"/>
  <c r="E309" i="1" l="1"/>
  <c r="E313" i="1"/>
  <c r="E314" i="1"/>
  <c r="E315" i="1"/>
  <c r="E316" i="1"/>
  <c r="E317" i="1"/>
  <c r="E318" i="1"/>
  <c r="E319" i="1"/>
  <c r="E320" i="1"/>
  <c r="E321" i="1"/>
  <c r="E322" i="1"/>
  <c r="E323" i="1"/>
  <c r="E324" i="1"/>
  <c r="E325" i="1"/>
  <c r="E326" i="1"/>
  <c r="E327" i="1"/>
  <c r="E328" i="1"/>
  <c r="E329" i="1"/>
  <c r="E330" i="1"/>
  <c r="E331" i="1"/>
  <c r="E115" i="1"/>
  <c r="E116" i="1"/>
  <c r="E117" i="1"/>
  <c r="E119" i="1"/>
  <c r="P544" i="1" l="1"/>
  <c r="P545" i="1"/>
  <c r="N545" i="1"/>
  <c r="O545" i="1"/>
  <c r="P543" i="1" l="1"/>
  <c r="O54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Maria Molina Fernandez</author>
    <author xml:space="preserve"> </author>
    <author>tc={966D8317-DC35-4745-AFEC-1D2C66EED292}</author>
  </authors>
  <commentList>
    <comment ref="O17" authorId="0" shapeId="0" xr:uid="{459F9166-1580-4EA2-89FB-90648A12A5B0}">
      <text>
        <r>
          <rPr>
            <b/>
            <sz val="9"/>
            <color indexed="81"/>
            <rFont val="Tahoma"/>
            <family val="2"/>
          </rPr>
          <t>Jose Maria Molina Fernandez:</t>
        </r>
        <r>
          <rPr>
            <sz val="9"/>
            <color indexed="81"/>
            <rFont val="Tahoma"/>
            <family val="2"/>
          </rPr>
          <t xml:space="preserve">
Minoració considerable de executat respecte al trimestre anterior 31.03.24</t>
        </r>
      </text>
    </comment>
    <comment ref="P17" authorId="0" shapeId="0" xr:uid="{510CDF5C-349F-4ADD-A025-3AC0FCFA0F8A}">
      <text>
        <r>
          <rPr>
            <b/>
            <sz val="9"/>
            <color indexed="81"/>
            <rFont val="Tahoma"/>
            <family val="2"/>
          </rPr>
          <t>Jose Maria Molina Fernandez:</t>
        </r>
        <r>
          <rPr>
            <sz val="9"/>
            <color indexed="81"/>
            <rFont val="Tahoma"/>
            <family val="2"/>
          </rPr>
          <t xml:space="preserve">
Minoració considerable de beneficiaris respecte al trimestre 31.03.24</t>
        </r>
      </text>
    </comment>
    <comment ref="P20" authorId="0" shapeId="0" xr:uid="{34F8EE93-BF5A-4D20-8A13-243A78BC2F51}">
      <text>
        <r>
          <rPr>
            <b/>
            <sz val="9"/>
            <color indexed="81"/>
            <rFont val="Tahoma"/>
            <family val="2"/>
          </rPr>
          <t>Jose Maria Molina Fernandez:</t>
        </r>
        <r>
          <rPr>
            <sz val="9"/>
            <color indexed="81"/>
            <rFont val="Tahoma"/>
            <family val="2"/>
          </rPr>
          <t xml:space="preserve">
ENTITATS COL·LABORADORES</t>
        </r>
      </text>
    </comment>
    <comment ref="P27" authorId="0" shapeId="0" xr:uid="{4EBD6FA1-CD02-4440-AA5C-01D7E08072D5}">
      <text>
        <r>
          <rPr>
            <b/>
            <sz val="9"/>
            <color indexed="81"/>
            <rFont val="Tahoma"/>
            <family val="2"/>
          </rPr>
          <t>Jose Maria Molina Fernandez:</t>
        </r>
        <r>
          <rPr>
            <sz val="9"/>
            <color indexed="81"/>
            <rFont val="Tahoma"/>
            <family val="2"/>
          </rPr>
          <t xml:space="preserve">
L'import es troba a la licitació 10L, els beneficiaris els recollim aqui</t>
        </r>
      </text>
    </comment>
    <comment ref="N133" authorId="0" shapeId="0" xr:uid="{C937D8BA-3D1D-4DE5-8462-28030137C0BD}">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M134" authorId="0" shapeId="0" xr:uid="{234AB8B4-DE00-4A8F-B7E1-678C5C22590C}">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39" authorId="0" shapeId="0" xr:uid="{29456A70-41E1-43A6-BCAE-3B8534A103FF}">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40" authorId="0" shapeId="0" xr:uid="{E2EE45D2-5778-4605-8107-08DA94559256}">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42" authorId="0" shapeId="0" xr:uid="{AD236AF1-0D88-4FB5-A9FE-941F871A1382}">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60" authorId="0" shapeId="0" xr:uid="{98AD3636-762C-4529-BFDE-D82D6DD35384}">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N186" authorId="0" shapeId="0" xr:uid="{FBDAC88D-A631-4591-B44A-0848925267DE}">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195" authorId="1" shapeId="0" xr:uid="{60B37F1F-1C1F-4F51-A1DA-E35C2F89E251}">
      <text>
        <r>
          <rPr>
            <sz val="11"/>
            <color indexed="63"/>
            <rFont val="Calibri"/>
            <family val="2"/>
          </rPr>
          <t>Import modificat i ampliat: és el DOBLE</t>
        </r>
      </text>
    </comment>
    <comment ref="O210" authorId="2" shapeId="0" xr:uid="{966D8317-DC35-4745-AFEC-1D2C66EED292}">
      <text>
        <t>[Threaded comment]
Your version of Excel allows you to read this threaded comment; however, any edits to it will get removed if the file is opened in a newer version of Excel. Learn more: https://go.microsoft.com/fwlink/?linkid=870924
Comment:
    Import adjudicat més alt que el licitat segons la plataforma</t>
      </text>
    </comment>
    <comment ref="M211" authorId="0" shapeId="0" xr:uid="{4A2D63EC-957F-4ED0-BE04-5C7514E8A52E}">
      <text>
        <r>
          <rPr>
            <b/>
            <sz val="9"/>
            <color indexed="81"/>
            <rFont val="Tahoma"/>
            <family val="2"/>
          </rPr>
          <t>Jose Maria Molina Fernandez:</t>
        </r>
        <r>
          <rPr>
            <sz val="9"/>
            <color indexed="81"/>
            <rFont val="Tahoma"/>
            <family val="2"/>
          </rPr>
          <t xml:space="preserve">
La anterior adjudicació va ser anul·lada per un recurs especial de contractació  contra l'adjudicació del contracte dia 14/02/24
</t>
        </r>
      </text>
    </comment>
    <comment ref="M213" authorId="0" shapeId="0" xr:uid="{EA6D70FE-8117-488C-9D48-88749C0BD27D}">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O215" authorId="1" shapeId="0" xr:uid="{2B3141EB-C3CE-4ABC-8CEA-DC96CC31A85B}">
      <text>
        <r>
          <rPr>
            <sz val="11"/>
            <color indexed="63"/>
            <rFont val="Calibri"/>
            <family val="2"/>
          </rPr>
          <t>d”acord amb les quantitats del SAP</t>
        </r>
      </text>
    </comment>
    <comment ref="N252" authorId="1" shapeId="0" xr:uid="{BC0B0D52-04C9-447B-B2DE-8A4EB521837E}">
      <text>
        <r>
          <rPr>
            <sz val="11"/>
            <color indexed="63"/>
            <rFont val="Calibri"/>
            <family val="2"/>
          </rPr>
          <t>IVA AMB FONS PROPIS</t>
        </r>
      </text>
    </comment>
    <comment ref="N260" authorId="0" shapeId="0" xr:uid="{E1008A96-D7E6-467F-B7E1-DB7840AA6284}">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63" authorId="0" shapeId="0" xr:uid="{3F4C363A-D4C9-43FB-968E-1171FECC000E}">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70" authorId="0" shapeId="0" xr:uid="{B3FCC849-93FD-48B5-9180-B6C9CD33193F}">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87" authorId="0" shapeId="0" xr:uid="{C961B854-A466-4CCF-B4D0-492863CAA6E8}">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88" authorId="0" shapeId="0" xr:uid="{7EDC9D48-8335-4FDF-AF92-699BF12F4A8E}">
      <text>
        <r>
          <rPr>
            <b/>
            <sz val="9"/>
            <color indexed="81"/>
            <rFont val="Tahoma"/>
            <family val="2"/>
          </rPr>
          <t>Jose Maria Molina Fernandez:</t>
        </r>
        <r>
          <rPr>
            <sz val="9"/>
            <color indexed="81"/>
            <rFont val="Tahoma"/>
            <family val="2"/>
          </rPr>
          <t xml:space="preserve">
Import MRR corresponent a la licitació sense IVA</t>
        </r>
      </text>
    </comment>
    <comment ref="M335" authorId="0" shapeId="0" xr:uid="{A8414695-6314-4529-B721-E7E6C68B3B05}">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339" authorId="0" shapeId="0" xr:uid="{2362DDC7-D6F4-468B-A7FA-4A400D65B512}">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347" authorId="0" shapeId="0" xr:uid="{3F74AC40-F29A-4D33-BC7D-F30F07AC7091}">
      <text>
        <r>
          <rPr>
            <b/>
            <sz val="9"/>
            <color indexed="81"/>
            <rFont val="Tahoma"/>
            <family val="2"/>
          </rPr>
          <t>Jose Maria Molina Fernandez:</t>
        </r>
        <r>
          <rPr>
            <sz val="9"/>
            <color indexed="81"/>
            <rFont val="Tahoma"/>
            <family val="2"/>
          </rPr>
          <t xml:space="preserve">
Liicitació duplicada al 76AI (no la tenim en compte)</t>
        </r>
      </text>
    </comment>
    <comment ref="M355" authorId="0" shapeId="0" xr:uid="{CEA4B844-9859-40A0-BD56-190E6E40B9D3}">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F360" authorId="0" shapeId="0" xr:uid="{D6721B2F-FB95-49F4-8625-04AE34BA5250}">
      <text>
        <r>
          <rPr>
            <b/>
            <sz val="9"/>
            <color indexed="81"/>
            <rFont val="Tahoma"/>
            <family val="2"/>
          </rPr>
          <t>Jose Maria Molina Fernandez:</t>
        </r>
        <r>
          <rPr>
            <sz val="9"/>
            <color indexed="81"/>
            <rFont val="Tahoma"/>
            <family val="2"/>
          </rPr>
          <t xml:space="preserve">
La licitació finalment no és MRR ( Marina ho ha comprobat amb la conselleria )</t>
        </r>
      </text>
    </comment>
    <comment ref="E361" authorId="0" shapeId="0" xr:uid="{EC35F1D5-8133-4CC1-ACEB-955377BD319C}">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2" authorId="0" shapeId="0" xr:uid="{09860095-739D-433C-9B17-C2215FF6FC2B}">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3" authorId="0" shapeId="0" xr:uid="{3B4849B0-50C0-42E9-8B8D-26BA1650A904}">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4" authorId="0" shapeId="0" xr:uid="{A20B52E0-A969-47BA-9204-508599ACAD21}">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5" authorId="0" shapeId="0" xr:uid="{B8244356-7A72-4D14-87EB-94E0AC6266FA}">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N373" authorId="0" shapeId="0" xr:uid="{1D5D9BD5-98DD-449F-8117-626473D9D065}">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E378" authorId="0" shapeId="0" xr:uid="{0FF171F8-ADCC-4975-98C4-4D9A5E237A6F}">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79" authorId="0" shapeId="0" xr:uid="{13309661-F787-44E7-A0E9-CE47BC68152F}">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80" authorId="0" shapeId="0" xr:uid="{184DB76D-D198-4653-A409-5A180ACB6A11}">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C382" authorId="0" shapeId="0" xr:uid="{630402A5-686C-47AF-8DD6-FBB53AC10937}">
      <text>
        <r>
          <rPr>
            <b/>
            <sz val="9"/>
            <color indexed="81"/>
            <rFont val="Tahoma"/>
            <family val="2"/>
          </rPr>
          <t>Jose Maria Molina Fernandez:</t>
        </r>
        <r>
          <rPr>
            <sz val="9"/>
            <color indexed="81"/>
            <rFont val="Tahoma"/>
            <family val="2"/>
          </rPr>
          <t xml:space="preserve">
Encara que executa Conselleria de Salut</t>
        </r>
      </text>
    </comment>
    <comment ref="C383" authorId="0" shapeId="0" xr:uid="{8900A5CD-7BB7-4680-8147-A43141D77ADC}">
      <text>
        <r>
          <rPr>
            <b/>
            <sz val="9"/>
            <color indexed="81"/>
            <rFont val="Tahoma"/>
            <family val="2"/>
          </rPr>
          <t>Jose Maria Molina Fernandez:</t>
        </r>
        <r>
          <rPr>
            <sz val="9"/>
            <color indexed="81"/>
            <rFont val="Tahoma"/>
            <family val="2"/>
          </rPr>
          <t xml:space="preserve">
Encara que executa Conselleria d'Hisenda</t>
        </r>
      </text>
    </comment>
    <comment ref="L392" authorId="0" shapeId="0" xr:uid="{D42431FF-D7DB-4359-B19C-91266E6A88EC}">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L393" authorId="0" shapeId="0" xr:uid="{5628EBF7-FBC7-434B-9262-9D907943BDC0}">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L394" authorId="0" shapeId="0" xr:uid="{009A5345-ED86-4E9D-B74C-9BBCFB6A6780}">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L395" authorId="0" shapeId="0" xr:uid="{C9D9518A-7ECE-4E16-8AD9-049E97C735F7}">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E397" authorId="0" shapeId="0" xr:uid="{19308409-B813-4AFA-9F0A-7B0D39A68F2C}">
      <text>
        <r>
          <rPr>
            <b/>
            <sz val="9"/>
            <color indexed="81"/>
            <rFont val="Tahoma"/>
            <family val="2"/>
          </rPr>
          <t>Jose Maria Molina Fernandez:</t>
        </r>
        <r>
          <rPr>
            <sz val="9"/>
            <color indexed="81"/>
            <rFont val="Tahoma"/>
            <family val="2"/>
          </rPr>
          <t xml:space="preserve">
No està publicat a la plataforma, informació dels gestors</t>
        </r>
      </text>
    </comment>
    <comment ref="N398" authorId="0" shapeId="0" xr:uid="{CE907817-639F-4F2F-95CE-001939986048}">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M402" authorId="0" shapeId="0" xr:uid="{9968522D-7F83-444E-BF22-ADE6026E2595}">
      <text>
        <r>
          <rPr>
            <b/>
            <sz val="9"/>
            <color indexed="81"/>
            <rFont val="Tahoma"/>
            <family val="2"/>
          </rPr>
          <t>Jose Maria Molina Fernandez:</t>
        </r>
        <r>
          <rPr>
            <sz val="9"/>
            <color indexed="81"/>
            <rFont val="Tahoma"/>
            <family val="2"/>
          </rPr>
          <t xml:space="preserve">
18.01.25 Mail Marta Informació de que el finançament de la licitació és amb MRR encara que a la plataforma no surti amb financiació MRR</t>
        </r>
      </text>
    </comment>
    <comment ref="C418" authorId="0" shapeId="0" xr:uid="{BE8C3230-E8C9-42DB-B078-3C89F3223D16}">
      <text>
        <r>
          <rPr>
            <b/>
            <sz val="9"/>
            <color indexed="81"/>
            <rFont val="Tahoma"/>
            <family val="2"/>
          </rPr>
          <t>Jose Maria Molina Fernandez:</t>
        </r>
        <r>
          <rPr>
            <sz val="9"/>
            <color indexed="81"/>
            <rFont val="Tahoma"/>
            <family val="2"/>
          </rPr>
          <t xml:space="preserve">
Encara que executa Conselleria de Salut</t>
        </r>
      </text>
    </comment>
    <comment ref="L431" authorId="0" shapeId="0" xr:uid="{B9DEA385-D4F2-4552-B4C1-B5853D483E27}">
      <text>
        <r>
          <rPr>
            <b/>
            <sz val="9"/>
            <color indexed="81"/>
            <rFont val="Tahoma"/>
            <family val="2"/>
          </rPr>
          <t>Jose Maria Molina Fernandez:</t>
        </r>
        <r>
          <rPr>
            <sz val="9"/>
            <color indexed="81"/>
            <rFont val="Tahoma"/>
            <family val="2"/>
          </rPr>
          <t xml:space="preserve">
Publicació a la plataforma el 09/06/25</t>
        </r>
      </text>
    </comment>
    <comment ref="L433" authorId="0" shapeId="0" xr:uid="{514AFC64-52B5-4C85-A4DA-E08CB1C9F5E7}">
      <text>
        <r>
          <rPr>
            <b/>
            <sz val="9"/>
            <color indexed="81"/>
            <rFont val="Tahoma"/>
            <family val="2"/>
          </rPr>
          <t>Jose Maria Molina Fernandez:</t>
        </r>
        <r>
          <rPr>
            <sz val="9"/>
            <color indexed="81"/>
            <rFont val="Tahoma"/>
            <family val="2"/>
          </rPr>
          <t xml:space="preserve">
Rectificació d'adjudicació. Abans no estava finançada amb fons MRR</t>
        </r>
      </text>
    </comment>
    <comment ref="L434" authorId="0" shapeId="0" xr:uid="{75110C15-8F93-4F23-857D-2D1E4C871C05}">
      <text>
        <r>
          <rPr>
            <b/>
            <sz val="9"/>
            <color indexed="81"/>
            <rFont val="Tahoma"/>
            <family val="2"/>
          </rPr>
          <t>Jose Maria Molina Fernandez:</t>
        </r>
        <r>
          <rPr>
            <sz val="9"/>
            <color indexed="81"/>
            <rFont val="Tahoma"/>
            <family val="2"/>
          </rPr>
          <t xml:space="preserve">
Rectificació d'adjudicació. Abans no estava finançada amb fons MRR</t>
        </r>
      </text>
    </comment>
    <comment ref="L438" authorId="0" shapeId="0" xr:uid="{A8B29592-68BC-4DC4-9A92-7768AE0B99FA}">
      <text>
        <r>
          <rPr>
            <b/>
            <sz val="9"/>
            <color indexed="81"/>
            <rFont val="Tahoma"/>
            <family val="2"/>
          </rPr>
          <t>Jose Maria Molina Fernandez:</t>
        </r>
        <r>
          <rPr>
            <sz val="9"/>
            <color indexed="81"/>
            <rFont val="Tahoma"/>
            <family val="2"/>
          </rPr>
          <t xml:space="preserve">
Publicació a la plataforma dia 26/05/2025 amb data d'Abril</t>
        </r>
      </text>
    </comment>
    <comment ref="L444" authorId="0" shapeId="0" xr:uid="{00425512-186D-4B91-B592-C44BB6FD713D}">
      <text>
        <r>
          <rPr>
            <b/>
            <sz val="9"/>
            <color indexed="81"/>
            <rFont val="Tahoma"/>
            <family val="2"/>
          </rPr>
          <t>Jose Maria Molina Fernandez:</t>
        </r>
        <r>
          <rPr>
            <sz val="9"/>
            <color indexed="81"/>
            <rFont val="Tahoma"/>
            <family val="2"/>
          </rPr>
          <t xml:space="preserve">
La data al SAP es anterior a 01/07 per això l'afegim al tall de juny</t>
        </r>
      </text>
    </comment>
    <comment ref="E445" authorId="0" shapeId="0" xr:uid="{DB615045-E18E-4D9D-8980-90AF4D7E806F}">
      <text>
        <r>
          <rPr>
            <b/>
            <sz val="9"/>
            <color indexed="81"/>
            <rFont val="Tahoma"/>
            <family val="2"/>
          </rPr>
          <t>Jose Maria Molina Fernandez:</t>
        </r>
        <r>
          <rPr>
            <sz val="9"/>
            <color indexed="81"/>
            <rFont val="Tahoma"/>
            <family val="2"/>
          </rPr>
          <t xml:space="preserve">
Informació del SAP encara no esta publicat a la plataforma</t>
        </r>
      </text>
    </comment>
    <comment ref="O449" authorId="1" shapeId="0" xr:uid="{EC42068B-A8DD-43F0-92BB-97EB129FFE06}">
      <text>
        <r>
          <rPr>
            <sz val="11"/>
            <color indexed="8"/>
            <rFont val="Calibri"/>
            <family val="2"/>
          </rPr>
          <t xml:space="preserve">1a xifra: 2021 + 2022 OP; 2a a 4a: ordenat de 2023 + disposat 2t 2024
 </t>
        </r>
      </text>
    </comment>
    <comment ref="O450" authorId="1" shapeId="0" xr:uid="{3A840351-C0B0-4AFA-A827-595A7E891938}">
      <text>
        <r>
          <rPr>
            <sz val="11"/>
            <color indexed="8"/>
            <rFont val="Calibri"/>
            <family val="2"/>
          </rPr>
          <t xml:space="preserve">1a xifra: suma 2021 i 2022. 2a xifra: total ordenat de 2023 i se resta la part de transferències (són els convenis) + disposat 2t 2024 - transferencies
</t>
        </r>
      </text>
    </comment>
    <comment ref="N465" authorId="1" shapeId="0" xr:uid="{33C0CD73-415D-4A0F-9091-49179D0A4F79}">
      <text>
        <r>
          <rPr>
            <sz val="11"/>
            <color indexed="8"/>
            <rFont val="Calibri"/>
            <family val="2"/>
          </rPr>
          <t>OP 2022 MR021 + OP 2023 MR 021 + OP 2023 MR072 + AD MR021 + AD MR072</t>
        </r>
      </text>
    </comment>
    <comment ref="O466" authorId="1" shapeId="0" xr:uid="{1D65C339-4CC3-4CA6-9A85-63FEDF3B87B8}">
      <text>
        <r>
          <rPr>
            <sz val="11"/>
            <color indexed="8"/>
            <rFont val="Calibri"/>
            <family val="2"/>
          </rPr>
          <t>2n import és la OP de 2023 SAP MAJOR + AD 24 SAP MAJOR</t>
        </r>
      </text>
    </comment>
    <comment ref="O467" authorId="1" shapeId="0" xr:uid="{1AB91802-A53E-4EED-AA90-7BC9FC6ACB0E}">
      <text>
        <r>
          <rPr>
            <sz val="11"/>
            <color indexed="8"/>
            <rFont val="Calibri"/>
            <family val="2"/>
          </rPr>
          <t xml:space="preserve">OP 2022 + OP 2023 + AD 24
</t>
        </r>
      </text>
    </comment>
    <comment ref="N478" authorId="1" shapeId="0" xr:uid="{4C522AEC-DD0C-471E-95C1-E6D10D280365}">
      <text>
        <r>
          <rPr>
            <sz val="11"/>
            <color indexed="8"/>
            <rFont val="Calibri"/>
            <family val="2"/>
          </rPr>
          <t>1ra xifra: ordenat 2021; 2a: ordenat 2022; 3a: ORDENAT 2023 + AD 2t 2024</t>
        </r>
      </text>
    </comment>
    <comment ref="O478" authorId="1" shapeId="0" xr:uid="{CFFD9E4A-AFB3-46BB-A544-34ECC99387AC}">
      <text>
        <r>
          <rPr>
            <sz val="11"/>
            <color indexed="8"/>
            <rFont val="Calibri"/>
            <family val="2"/>
          </rPr>
          <t>1ra xifra: ordenat 2021; 2a: ordenat 2022; 3a: ordenat 2023 + 4t disposat 2t 2024</t>
        </r>
      </text>
    </comment>
    <comment ref="N480" authorId="1" shapeId="0" xr:uid="{0BC34565-F530-4A69-9D07-8D110DF97576}">
      <text>
        <r>
          <rPr>
            <sz val="11"/>
            <color indexed="8"/>
            <rFont val="Calibri"/>
            <family val="2"/>
          </rPr>
          <t>1r import: OP 2022 i 2n import: op 2023 + 3r import 2t AD 24</t>
        </r>
      </text>
    </comment>
    <comment ref="O482" authorId="1" shapeId="0" xr:uid="{7CB88988-5725-4E51-92B9-0FA938940918}">
      <text>
        <r>
          <rPr>
            <sz val="11"/>
            <color indexed="8"/>
            <rFont val="Calibri"/>
            <family val="2"/>
          </rPr>
          <t>Import OP 2022
+ OP 2023 + AD 2024</t>
        </r>
      </text>
    </comment>
    <comment ref="N483" authorId="1" shapeId="0" xr:uid="{C403EF2B-65A4-42C4-AE2B-4EC58B8888F9}">
      <text>
        <r>
          <rPr>
            <sz val="11"/>
            <color indexed="8"/>
            <rFont val="Calibri"/>
            <family val="2"/>
          </rPr>
          <t xml:space="preserve">1r import OP  2022; 2n import OP 2023; 3 import AD 2024
</t>
        </r>
      </text>
    </comment>
    <comment ref="O484" authorId="1" shapeId="0" xr:uid="{4056B7B2-7499-4CE3-815A-341D3843BA79}">
      <text>
        <r>
          <rPr>
            <sz val="11"/>
            <color indexed="8"/>
            <rFont val="Calibri"/>
            <family val="2"/>
          </rPr>
          <t xml:space="preserve">OP 2022 + OP 
2023 + AD 2024
</t>
        </r>
      </text>
    </comment>
    <comment ref="O485" authorId="1" shapeId="0" xr:uid="{51070EE5-F2D1-4A4F-95E5-09DBFBF352E7}">
      <text>
        <r>
          <rPr>
            <sz val="11"/>
            <color indexed="8"/>
            <rFont val="Calibri"/>
            <family val="2"/>
          </rPr>
          <t xml:space="preserve">OP 2022 + OP 
2023 + AD 2024
</t>
        </r>
      </text>
    </comment>
    <comment ref="N486" authorId="1" shapeId="0" xr:uid="{DABEF076-6376-4944-AA08-5997AA153FC6}">
      <text>
        <r>
          <rPr>
            <sz val="11"/>
            <color indexed="8"/>
            <rFont val="Calibri"/>
            <family val="2"/>
          </rPr>
          <t xml:space="preserve">OP 2022 + OP
2023
</t>
        </r>
      </text>
    </comment>
    <comment ref="N489" authorId="1" shapeId="0" xr:uid="{6A4838AA-B220-4B78-B9C0-4E8E33193A4B}">
      <text>
        <r>
          <rPr>
            <sz val="11"/>
            <color indexed="8"/>
            <rFont val="Calibri"/>
            <family val="2"/>
          </rPr>
          <t xml:space="preserve">OP 2022 + OP 2023
</t>
        </r>
      </text>
    </comment>
    <comment ref="N490" authorId="0" shapeId="0" xr:uid="{8A1EDCA2-3765-4116-BC95-DF80AA73019A}">
      <text>
        <r>
          <rPr>
            <b/>
            <sz val="9"/>
            <color indexed="81"/>
            <rFont val="Tahoma"/>
            <family val="2"/>
          </rPr>
          <t>Jose Maria Molina Fernandez:</t>
        </r>
        <r>
          <rPr>
            <sz val="9"/>
            <color indexed="81"/>
            <rFont val="Tahoma"/>
            <family val="2"/>
          </rPr>
          <t xml:space="preserve">
OP 2022 
+ OP 2023 + AD 2024</t>
        </r>
      </text>
    </comment>
    <comment ref="O503" authorId="1" shapeId="0" xr:uid="{37E219F2-AAE5-4B07-9227-78AB472048CF}">
      <text>
        <r>
          <rPr>
            <sz val="11"/>
            <color indexed="8"/>
            <rFont val="Calibri"/>
            <family val="2"/>
          </rPr>
          <t xml:space="preserve">2n import ordenat de 2023
</t>
        </r>
      </text>
    </comment>
    <comment ref="N504" authorId="1" shapeId="0" xr:uid="{086CDC38-C5A3-4CF7-9847-690020F9D044}">
      <text>
        <r>
          <rPr>
            <sz val="11"/>
            <color indexed="8"/>
            <rFont val="Calibri"/>
            <family val="2"/>
          </rPr>
          <t>OP 2022 + OP 2023 + AD 2024</t>
        </r>
      </text>
    </comment>
    <comment ref="N505" authorId="1" shapeId="0" xr:uid="{86B62654-3825-4737-AFFC-C13AD24BA646}">
      <text>
        <r>
          <rPr>
            <sz val="11"/>
            <color indexed="8"/>
            <rFont val="Calibri"/>
            <family val="2"/>
          </rPr>
          <t xml:space="preserve">OP 2022 + OP 2023 + AD24
</t>
        </r>
      </text>
    </comment>
    <comment ref="N519" authorId="0" shapeId="0" xr:uid="{ABE14804-589F-4999-BEB6-E4F6EDB4FED2}">
      <text>
        <r>
          <rPr>
            <b/>
            <sz val="9"/>
            <color indexed="81"/>
            <rFont val="Tahoma"/>
            <family val="2"/>
          </rPr>
          <t>Jose Maria Molina Fernandez:</t>
        </r>
        <r>
          <rPr>
            <sz val="9"/>
            <color indexed="81"/>
            <rFont val="Tahoma"/>
            <family val="2"/>
          </rPr>
          <t xml:space="preserve">
OP 2023</t>
        </r>
      </text>
    </comment>
    <comment ref="N522" authorId="0" shapeId="0" xr:uid="{4C6D7CC6-77B1-4A10-BEE9-E4BB9398DB8F}">
      <text>
        <r>
          <rPr>
            <b/>
            <sz val="9"/>
            <color indexed="81"/>
            <rFont val="Tahoma"/>
            <family val="2"/>
          </rPr>
          <t>Jose Maria Molina Fernandez:</t>
        </r>
        <r>
          <rPr>
            <sz val="9"/>
            <color indexed="81"/>
            <rFont val="Tahoma"/>
            <family val="2"/>
          </rPr>
          <t xml:space="preserve">
OP 2023 Nòmines+Reunions+CIFP+ AD 24</t>
        </r>
      </text>
    </comment>
    <comment ref="N523" authorId="0" shapeId="0" xr:uid="{7618D571-8745-452C-B185-5BD16629969F}">
      <text>
        <r>
          <rPr>
            <b/>
            <sz val="9"/>
            <color indexed="81"/>
            <rFont val="Tahoma"/>
            <family val="2"/>
          </rPr>
          <t>Jose Maria Molina Fernandez:</t>
        </r>
        <r>
          <rPr>
            <sz val="9"/>
            <color indexed="81"/>
            <rFont val="Tahoma"/>
            <family val="2"/>
          </rPr>
          <t xml:space="preserve">
OP 2023 + AD 2024</t>
        </r>
      </text>
    </comment>
    <comment ref="D534" authorId="0" shapeId="0" xr:uid="{E0A5F613-08C5-4D16-BA9D-E89DFEC45E4D}">
      <text>
        <r>
          <rPr>
            <b/>
            <sz val="9"/>
            <color indexed="81"/>
            <rFont val="Tahoma"/>
            <family val="2"/>
          </rPr>
          <t>Jose Maria Molina Fernandez:</t>
        </r>
        <r>
          <rPr>
            <sz val="9"/>
            <color indexed="81"/>
            <rFont val="Tahoma"/>
            <family val="2"/>
          </rPr>
          <t xml:space="preserve">
1. Expedient inicial del conveni
2. Expedient segons gestors de l'addenda (mail Esther 19.06.25)</t>
        </r>
      </text>
    </comment>
  </commentList>
</comments>
</file>

<file path=xl/sharedStrings.xml><?xml version="1.0" encoding="utf-8"?>
<sst xmlns="http://schemas.openxmlformats.org/spreadsheetml/2006/main" count="6312" uniqueCount="1716">
  <si>
    <t>ordre global</t>
  </si>
  <si>
    <t>INSTRUMENT</t>
  </si>
  <si>
    <t>CONSELLERIA</t>
  </si>
  <si>
    <t>Expedient</t>
  </si>
  <si>
    <t>Enllaç</t>
  </si>
  <si>
    <t>DESCRIPCIÓ (Resum)</t>
  </si>
  <si>
    <t>ÀREA</t>
  </si>
  <si>
    <t>NOU ÀMBIT PRINCIPAL</t>
  </si>
  <si>
    <t xml:space="preserve">Component </t>
  </si>
  <si>
    <t>Inversió</t>
  </si>
  <si>
    <t>Codi FF</t>
  </si>
  <si>
    <t>DATA PUBLICACIÓ</t>
  </si>
  <si>
    <t>ESTAT</t>
  </si>
  <si>
    <t>IMPORT MRR mobilitzat</t>
  </si>
  <si>
    <t>IMPORT MRR executat</t>
  </si>
  <si>
    <t>Nombre beneficiaris</t>
  </si>
  <si>
    <t>1 S</t>
  </si>
  <si>
    <t>Subvenció</t>
  </si>
  <si>
    <t>Conselleria d'Empresa, Ocupació i Energia</t>
  </si>
  <si>
    <t>CONVO 2020 7282</t>
  </si>
  <si>
    <t>Seu electrònica</t>
  </si>
  <si>
    <t xml:space="preserve">Convocatòria pública de subvencions per a actuacions de suport a la mobilitat eficient i sostenible (Programa MOVES II) </t>
  </si>
  <si>
    <t>Energia</t>
  </si>
  <si>
    <t>Mobilitat</t>
  </si>
  <si>
    <t>C01.</t>
  </si>
  <si>
    <t>I2</t>
  </si>
  <si>
    <t>En procés de concessió</t>
  </si>
  <si>
    <t>2 S</t>
  </si>
  <si>
    <t>CONVO 2020 12409</t>
  </si>
  <si>
    <t>BOIB</t>
  </si>
  <si>
    <t>Convocatòria pública de subvencions per a actuacions de rehabilitació energètica en edificis existents (Programa PREE)</t>
  </si>
  <si>
    <t>Energia i canvi climàtic</t>
  </si>
  <si>
    <t>C02.</t>
  </si>
  <si>
    <t>I3</t>
  </si>
  <si>
    <t>3 S</t>
  </si>
  <si>
    <t>Conselleria d'Educació i Universitats</t>
  </si>
  <si>
    <t>CONVO 2020 9366</t>
  </si>
  <si>
    <t>Creació i consolidació de places públiques de primer cicle d’educació infantil i per a la reconversió de centres privats que atenen regularment infants de 0-3 anys</t>
  </si>
  <si>
    <t>Educació</t>
  </si>
  <si>
    <t>C21.</t>
  </si>
  <si>
    <t>I1</t>
  </si>
  <si>
    <t>MR002</t>
  </si>
  <si>
    <t>Concedida</t>
  </si>
  <si>
    <t>4 S</t>
  </si>
  <si>
    <t>CONVO 2021 9638; MODCO 2022 7811; MODCO 2022 9775</t>
  </si>
  <si>
    <t>Suport a la mobilitat elèctrica (programa MOVES III)</t>
  </si>
  <si>
    <t>MR001</t>
  </si>
  <si>
    <t>5 S</t>
  </si>
  <si>
    <t>CONVO 2021 13551</t>
  </si>
  <si>
    <t>Instal·lacions d’autoconsum amb fonts d’energia renovable en el sector serveis i altres sectors productius de l’economia (incentius 1, 2 i 3)</t>
  </si>
  <si>
    <t>C07+C08</t>
  </si>
  <si>
    <t>MR021</t>
  </si>
  <si>
    <t>6 S</t>
  </si>
  <si>
    <t>CONVO 2021 13631</t>
  </si>
  <si>
    <t>Instal·lacions d’autoconsum amb fonts d’energia renovable en el sector residencial, les administracions públiques i el tercer sector (incentius 4 i 5)</t>
  </si>
  <si>
    <t>7 S</t>
  </si>
  <si>
    <t>CONVO 2021 13666</t>
  </si>
  <si>
    <t>Implantació de sistemes tèrmics renovables en el sector residencial (incentius 6)</t>
  </si>
  <si>
    <t>8 S</t>
  </si>
  <si>
    <t>CONVO 2021 16336</t>
  </si>
  <si>
    <t>Rehabilitació energètica en edificis existents en municipis de repte demogràfic (Programa PREE 5000)</t>
  </si>
  <si>
    <t>Igualtat</t>
  </si>
  <si>
    <t>I4</t>
  </si>
  <si>
    <t>MR029</t>
  </si>
  <si>
    <t>9 S</t>
  </si>
  <si>
    <t xml:space="preserve">CONVO 2021 22539 </t>
  </si>
  <si>
    <t>SOIB Projectes territorials per a col·lectius vulnerables</t>
  </si>
  <si>
    <t>Ocupació</t>
  </si>
  <si>
    <t>C23.</t>
  </si>
  <si>
    <t>MR038</t>
  </si>
  <si>
    <t>10 S</t>
  </si>
  <si>
    <t xml:space="preserve">CONVO 2021 22989 </t>
  </si>
  <si>
    <t>SOIB Qualificats – Primera experiència</t>
  </si>
  <si>
    <t>11 S</t>
  </si>
  <si>
    <t>Conselleria de Turisme, Cultura i Esports</t>
  </si>
  <si>
    <t>Suport als projectes d’inversió en infraestructures escèniques i musicals de les Illes Balears</t>
  </si>
  <si>
    <t>Cultura</t>
  </si>
  <si>
    <t>C24.</t>
  </si>
  <si>
    <t>MR023</t>
  </si>
  <si>
    <t>12 S</t>
  </si>
  <si>
    <t>Nominilla 3 Convoc autonomos 22/23511</t>
  </si>
  <si>
    <t>Promoció de l’ocupació autònoma per abordar el repte demogràfic i facilitar la transformació productiva cap a una economia verda i digital</t>
  </si>
  <si>
    <t>Empreses i autònoms</t>
  </si>
  <si>
    <t>13 S</t>
  </si>
  <si>
    <t>CONVO 20221 23513</t>
  </si>
  <si>
    <t>Segona oportunitat dels treballadors autònoms o per compte propi per facilitar la transformació productiva cap a una economia verda i digital</t>
  </si>
  <si>
    <t>14 S</t>
  </si>
  <si>
    <t xml:space="preserve">CONVO 2021 23832 </t>
  </si>
  <si>
    <t>Convocatòria conjunta de subvencions «Programa SOIB Recerca i Innovació», per al període 2022-2025 destinada a executar projectes d’inversió de «Noves polítiques públiques per a un mercat de treball dinàmic, resilient i inclusiu», amb la participació de l</t>
  </si>
  <si>
    <t>15 S</t>
  </si>
  <si>
    <t>Conselleria d'Habitatge, Territori i Mobilitat</t>
  </si>
  <si>
    <t>CONVO 2022 1544/7909/7906/7918/7930/7937 – CONVO 2023 8057/10242/10245/10247/10248</t>
  </si>
  <si>
    <t>Convocatòria d'ajudes per transformar les flotes de transport de viatgers i mercaderies d’empreses privades prestadores de serveis de transport per carretera, així com d’empreses que realitzin transport privat complementari, en el marc del Pla de Recupera</t>
  </si>
  <si>
    <t>MR050</t>
  </si>
  <si>
    <t>17/03/2022 + 24/06/2023</t>
  </si>
  <si>
    <t>16 S</t>
  </si>
  <si>
    <t>CONVO 2022 1409</t>
  </si>
  <si>
    <t>Convocatòria per a l’any 2022 de subvencions per al suport a la implementació de la normativa de residus i el foment de l’economia circular a les Illes Balears finançat per la Unió Europea-Next Generation EU</t>
  </si>
  <si>
    <t>Medi ambient</t>
  </si>
  <si>
    <t>Residus</t>
  </si>
  <si>
    <t>C12.</t>
  </si>
  <si>
    <t>MR006</t>
  </si>
  <si>
    <t>17 S</t>
  </si>
  <si>
    <t>Conselleria de la Mar i del Cicle de l'Aigua</t>
  </si>
  <si>
    <t>CONVO 2022 2690</t>
  </si>
  <si>
    <t>Subvencions públiques per a la millora de l'abastiment d'aigua i reducció de pèrdues a les xarxes en els municipis petits i mitjans de les Illes Balears, finançats per la Unió Europea-NextGeneration EU.</t>
  </si>
  <si>
    <t>Cicle de l'aigua</t>
  </si>
  <si>
    <t>C05.</t>
  </si>
  <si>
    <t>MR027</t>
  </si>
  <si>
    <t>18 S</t>
  </si>
  <si>
    <t>Conselleria de Famílies i Afers Socials</t>
  </si>
  <si>
    <t>CONVO 2022 1896</t>
  </si>
  <si>
    <t>Subvencions destinades a la millora de l'accessibilitat d'infraestructures i equipaments de les entitats locals de les Illes Balears.</t>
  </si>
  <si>
    <t>Serveis socials</t>
  </si>
  <si>
    <t>Serveis socials i dependència</t>
  </si>
  <si>
    <t>C22.</t>
  </si>
  <si>
    <t>MR007</t>
  </si>
  <si>
    <t>19 S</t>
  </si>
  <si>
    <t>Ajudes mitjançant un sistema de “bonus turístics“ amb l’objectiu d’incentivar la demanda dels serveis turístics i reactivar l'economia de les Illes Balears, mitjançant un sistema de “bonus turístics” per a la convocatòria 2022-2023</t>
  </si>
  <si>
    <t>Turisme</t>
  </si>
  <si>
    <t>C14.</t>
  </si>
  <si>
    <t>MR070</t>
  </si>
  <si>
    <t>20 S</t>
  </si>
  <si>
    <t>Conselleria d'Agricultura, Pesca i Medi Natural</t>
  </si>
  <si>
    <t>Ajudes per a inversions en bioseguretat vegetal (FOGAIBA).</t>
  </si>
  <si>
    <t>Agricultura i pesca</t>
  </si>
  <si>
    <t>Sector primario y alimentación</t>
  </si>
  <si>
    <t>C03.</t>
  </si>
  <si>
    <t>MR044</t>
  </si>
  <si>
    <t>Publicada</t>
  </si>
  <si>
    <t>21 S</t>
  </si>
  <si>
    <t>Ajudes al Programa de suport a les inversions en eficiència energètica i energies renovables (biogàs i biomassa agrícola). FOGAIBA</t>
  </si>
  <si>
    <t>MR060</t>
  </si>
  <si>
    <t>22 S</t>
  </si>
  <si>
    <t>Ajudes de minimis per a inversions en bioseguretat animal (FOGAIBA)</t>
  </si>
  <si>
    <t>23 S</t>
  </si>
  <si>
    <t>Ajudes al Programa de suport per a l’aplicació d’agricultura de precisió i tecnologies 4.0 al sector agrícola i ramader (FOGAIBA)</t>
  </si>
  <si>
    <t>24 S</t>
  </si>
  <si>
    <t>CONVO 2022 4665</t>
  </si>
  <si>
    <t>Subvencions per a actuacions en la Reserva de la Biosfera Menorca per a l’any 2022</t>
  </si>
  <si>
    <t>Medi Ambient</t>
  </si>
  <si>
    <t>C04.</t>
  </si>
  <si>
    <t>MR033</t>
  </si>
  <si>
    <t>25 S</t>
  </si>
  <si>
    <t>CONVO 2022 1860</t>
  </si>
  <si>
    <t>Ajuts a la xarxa d’escoletes públiques de les Illes Balears per a l’any 2022, despesa finançada parcialment pel Programa finançat pel Ministeri d'Educació i Formació Professional i per la Unió Europea-NextGenerationEU,</t>
  </si>
  <si>
    <t>26 S</t>
  </si>
  <si>
    <t>Establiment les condicions per atorgar 161 ajuts a alumnes i 43 ajuts a professors de cicles formatius de grau mitjà associats a la impartició del Pla Pilot de Reforç en Llengües Estrangeres en els Cicles Formatius de Grau Mitjà en centres educatius</t>
  </si>
  <si>
    <t>C20.</t>
  </si>
  <si>
    <t>MR017</t>
  </si>
  <si>
    <t>27 S</t>
  </si>
  <si>
    <t>CONVO 2022 3678</t>
  </si>
  <si>
    <t>Ajuts per a la implantació d'energies renovables tèrmiques en diferents sectors de l’economia</t>
  </si>
  <si>
    <t>MR072</t>
  </si>
  <si>
    <t>28 S</t>
  </si>
  <si>
    <t>CONVO 2022 5538</t>
  </si>
  <si>
    <t>Ajudes per a modernitzar la Xarxa de Centres d'instal·lacions esportives existents a la comunitat autònoma de les Illes Balears</t>
  </si>
  <si>
    <t>Esports</t>
  </si>
  <si>
    <t>C26.</t>
  </si>
  <si>
    <t>MR059</t>
  </si>
  <si>
    <t>29 S</t>
  </si>
  <si>
    <t>CONVO 2022 7956</t>
  </si>
  <si>
    <t>Subvencions per a la realització d’inversions per assegurar l'accessibilitat universal als immobles a persones grans, amb discapacitat i/o en situació de dependència, en el marc del Pla de Recuperació, Transformació i Resiliència - finançat per la Unió Eu</t>
  </si>
  <si>
    <t>MR066</t>
  </si>
  <si>
    <t>30 S</t>
  </si>
  <si>
    <t>Subvencions per donar suport a les sales d’exhibició cinematogràfica de les Illes Balears, en el marc del Pla de Recuperació, Transformació i Resiliència (finançat per la Unió Europea – NextGenerationEU)</t>
  </si>
  <si>
    <t>C25.</t>
  </si>
  <si>
    <t>MR022</t>
  </si>
  <si>
    <t>31 S</t>
  </si>
  <si>
    <t>Conselleria d'Economia, Hisenda i Innovació</t>
  </si>
  <si>
    <t>SINCO 2022 6719</t>
  </si>
  <si>
    <t>NO</t>
  </si>
  <si>
    <t>Subvenció directa per part de l’Administració CAIB a favor de la UIB per finançar despeses derivades del projecte de l’àrea d’Astrofísica i física d’altes energies “Tecnologies avançades per a l’exploració de l’univers i els seus components” en el marc de</t>
  </si>
  <si>
    <t>R+D+I</t>
  </si>
  <si>
    <t>Investigació i transferència del coneixement</t>
  </si>
  <si>
    <t>C17.</t>
  </si>
  <si>
    <t>MR073</t>
  </si>
  <si>
    <t>32 S</t>
  </si>
  <si>
    <t>SINCO 2022 6717</t>
  </si>
  <si>
    <t>Subvenció directa per part de l’Administració CAIB a favor de la UIB per finançar despeses derivades del programa de l’àrea de Biodiversitat “Exploració, anàlisi i prospectiva de la Biodiversitat: Possibles respostes a l’estratègia 2030 de Desenvolupament</t>
  </si>
  <si>
    <t>MR074</t>
  </si>
  <si>
    <t>33 S</t>
  </si>
  <si>
    <t>CONVO 2022 3817</t>
  </si>
  <si>
    <t xml:space="preserve">Ordre 20/2022 del conseller de Fons Europeus, Universitat i Cultura per la qual s’estableixen les bases reguladores i s’aprova la convocatòria de subvencions per a la execució de diverses actuacions de millora de les infraestructures de telecomunicacions </t>
  </si>
  <si>
    <t>Digitalització</t>
  </si>
  <si>
    <t>Innovació i tecnologia</t>
  </si>
  <si>
    <t>C15.</t>
  </si>
  <si>
    <t>MR064</t>
  </si>
  <si>
    <t>34 S</t>
  </si>
  <si>
    <t>SINCO 2022 9142</t>
  </si>
  <si>
    <t>Resolució del conseller de Model Econòmic, Turisme i Treball per la qual es concedeix una subvenció directa al Consell de Menorca per a l'execució del Pla de Sostenibilitat Turística en Destinacions PSTD Consell de Menorca 2021, de la convocatòria extraordinaria</t>
  </si>
  <si>
    <t>35 S</t>
  </si>
  <si>
    <t>SINCO 2022 9141</t>
  </si>
  <si>
    <t>Resolució del conseller de Model Econòmic, Turisme i Treball per la qual es concedeix una subvenció directa al Consell d’Eivissa per a l'execució del Pla de Sostenibilitat Turística en Destinacions PSTD Consell d’Eivissa 2021, de la convocatòria extraordinaria</t>
  </si>
  <si>
    <t>36 S</t>
  </si>
  <si>
    <t>SINCO 2022 9143</t>
  </si>
  <si>
    <t>Resolució del conseller de Model Econòmic, Turisme i Treball per la qual es concedeix una subvenció directa al Consell de Formentera per a l'execució del Pla de Sostenibilitat Turística en Destinacions PSTD Consell de Formentera 2021, de la convocatòria e</t>
  </si>
  <si>
    <t>37 S</t>
  </si>
  <si>
    <t>SINCO 2022 9136</t>
  </si>
  <si>
    <t>Resolució del conseller de Model Econòmic, Turisme i Treball per la qual es concedeix una subvenció directa al Consell de Mallorca per a l'execució del Pla de Sostenibilitat Turística en Destinacions PSTD Consell de Mallorca 2021, de la convocatòria extra</t>
  </si>
  <si>
    <t>38 S</t>
  </si>
  <si>
    <t>SINCO 2022 9140</t>
  </si>
  <si>
    <t>Resolució del conseller de Model Econòmic, Turisme i Treball per la qual es concedeix una subvenció directa a la Mancomunitat del Pla per a l'execució del Pla de Sostenibilitat Turística en Destinacions PSTD Mancomunitat del Pla 2021, de la convocatòria e</t>
  </si>
  <si>
    <t>39 S</t>
  </si>
  <si>
    <t>CONVO 2022 12283 i CONVO 202215431</t>
  </si>
  <si>
    <t>Ajudes per al foment de comunitats d'energies renovables, comunitats ciutadanes d'energia, comunitats de propietaris, associacions empresarials i entitats sense ànim de lucre de les Illes Balears</t>
  </si>
  <si>
    <t>C07.</t>
  </si>
  <si>
    <t>MR052</t>
  </si>
  <si>
    <t>40 S</t>
  </si>
  <si>
    <t>SINCO 2022 12237</t>
  </si>
  <si>
    <t>Subvenció directa</t>
  </si>
  <si>
    <t>Resolució del conseller de Model Econòmic, Turisme i Treball per la qual es concedeix una subvenció directa a l”Ajuntament de Calvià per a la execució de l”Actuació de Cohesió en Destí ACD Ajuntament de Calvià 2021, prevista per l’Estratègia de Sostenibil</t>
  </si>
  <si>
    <t>41 S</t>
  </si>
  <si>
    <t>SINCO 2022 12234</t>
  </si>
  <si>
    <t>Resolució del conseller de Model Econòmic, Turisme i Treball, a proposta de la directora general de Turisme, per la qual es concedeix una subvenció directa al Consell de Menorca per a l'execució de l’Actuació de Cohesió en Destí (ACD) Consell de Menorca 2</t>
  </si>
  <si>
    <t>42 S</t>
  </si>
  <si>
    <t>SINCO 2022 12235</t>
  </si>
  <si>
    <t>Resolució del conseller de Model Econòmic, Turisme i Treball per la qual es concedeix una subvenció directa a l’Ajuntament de Palma per a l'execució de l’Actuació de Cohesió en Destí (ACD) Ajuntament de Palma 2021, prevista per l’Estratègia de Sostenibili</t>
  </si>
  <si>
    <t>43 S</t>
  </si>
  <si>
    <t>SINCO 2022 12238</t>
  </si>
  <si>
    <t>Resolució del conseller de Model Econòmic, Turisme i Treball per la qual es concedeix una subvenció directa a l’Ajuntament de Sant Antoni de Portmany per a l'execució de l'Actuació de Cohesió en Destí ACD Ajuntament de Sant Antoni de Portmany 2021, previs</t>
  </si>
  <si>
    <t>44 S</t>
  </si>
  <si>
    <t>SINCO 2022 12240</t>
  </si>
  <si>
    <t>Resolució del Conseller de Model Econòmic, Turisme i Treball per la qual es concedeix una subvenció directa a l’Ajuntament de Sant Josep de sa Talaia per a l’execució de l’Actuació de Cohesió en Destí ACD Ajuntament de Sant Josep de sa Talaia 2021, previs</t>
  </si>
  <si>
    <t>45 S</t>
  </si>
  <si>
    <t>CONVO 2022 11172</t>
  </si>
  <si>
    <t>Convocatòria del Programa 5 d’Ajuda per Elaborar el Llibre de l'Edifici Existent per a la Rehabilitació i la Redacció de Projectes de Rehabilitació</t>
  </si>
  <si>
    <t>Habitatge</t>
  </si>
  <si>
    <t>MR036</t>
  </si>
  <si>
    <t>46 S</t>
  </si>
  <si>
    <t>CONVO 2022 12319</t>
  </si>
  <si>
    <t xml:space="preserve">Convocatòria per a la concessió d’ajuts per finançar projectes de millora de l'eficiència energètica de l'envolupant tèrmica, d’ús d'energies renovables a les instal·lacions tèrmiques de calefacció, climatització, refrigeració, ventilació i aigua calenta </t>
  </si>
  <si>
    <t>MR053</t>
  </si>
  <si>
    <t>47 S</t>
  </si>
  <si>
    <t>CONVO 20222 10772</t>
  </si>
  <si>
    <t>Convocatòria d'ajudes per a l'execució del programa d'emissió de bons digitals per a col·lectius vulnerables, programa UNICO Bo Social</t>
  </si>
  <si>
    <t>MR063</t>
  </si>
  <si>
    <t>48 S</t>
  </si>
  <si>
    <t>CONVO 2022 13520</t>
  </si>
  <si>
    <t>Execució de diverses accions de reforç de connectivitat en centres públics de referència, programa UNICO - Serveis Públics</t>
  </si>
  <si>
    <t>MR061</t>
  </si>
  <si>
    <t>49 S</t>
  </si>
  <si>
    <t>CONVO 2022 12676 CONVO 2022 19703</t>
  </si>
  <si>
    <t>Convocatòria pública de subvencions per al foment d’actuacions combinades d’energies renovables, eficiència energètica i mobilitat elèctrica promogudes per AAPP</t>
  </si>
  <si>
    <t>50 S</t>
  </si>
  <si>
    <t>CONVO 2022 19720 i CONVO 2022 15596</t>
  </si>
  <si>
    <t>Convocatòria pública de subvencions per al foment de la implantació de sistemes de vehicle compartit (car sharing)</t>
  </si>
  <si>
    <t>51 S</t>
  </si>
  <si>
    <t>CONVO 2022 15225</t>
  </si>
  <si>
    <t>Convocatòria d”ajudes de minimis per a la modernització i la innovació en la higiene i en la neteja dels establiments d'allotjament turístic, destinada a la compra de mecanismes d'elevació de llits,</t>
  </si>
  <si>
    <t>MR071</t>
  </si>
  <si>
    <t>52 S</t>
  </si>
  <si>
    <t>CONVO 2022 15941</t>
  </si>
  <si>
    <t>Convocatòria de subvencions: Programa 3 d’Ajuda per a les Actuacions de Rehabilitació en l’Àmbit de l’Edifici i del Programa 4 d’Ajuda per a les Actuacions de Millora de l’Eficiència Energètica en Habitatges,</t>
  </si>
  <si>
    <t>53 S</t>
  </si>
  <si>
    <t>CONVO 2022 17855 i CONVO 2023 2794</t>
  </si>
  <si>
    <t>Convocatòria pública de subvencions per al foment d'instal·lacions de generació renovable en ports de les Illes Balears ,d'emmagatzematge elèctric, d'infraestructura de recàrrega elèctrica o d'hidrogen renovable</t>
  </si>
  <si>
    <t>54 S</t>
  </si>
  <si>
    <t>CONVO 2022 16466 i CONVO 2022 21959</t>
  </si>
  <si>
    <t xml:space="preserve">Convocatòria de subvencions per al foment d'instal·lacions fotovoltaiques per autoconsum en pèrgoles i marquesines en aparcaments públics o privats i punts de recàrrega de vehicle elèctric a les Illes Balears </t>
  </si>
  <si>
    <t>55 S</t>
  </si>
  <si>
    <t>CONVO 2022 18030, CONVO 2023 2847 i CONVO 2023 2848</t>
  </si>
  <si>
    <t xml:space="preserve">Convocatòria pública d’ajuts destinats a la descarbonització del sector nàutic de les Illes Balears </t>
  </si>
  <si>
    <t>56 S</t>
  </si>
  <si>
    <t>CONVO 2022 18687 i CONVO 2023 2855</t>
  </si>
  <si>
    <t>Per actuacions d’eficiència energètica i/o instal·lacions de generació elèctrica renovable per entitats locals i empreses de subministrament i tractament de l’aigua</t>
  </si>
  <si>
    <t>57 S</t>
  </si>
  <si>
    <t>CONVO 2022 18933</t>
  </si>
  <si>
    <t>Convocatòria d”ajudes del programa de modernització del comerç - Fons Tecnològic</t>
  </si>
  <si>
    <t>PIME</t>
  </si>
  <si>
    <t>C13.</t>
  </si>
  <si>
    <t>MR076</t>
  </si>
  <si>
    <t>58 S</t>
  </si>
  <si>
    <t>CONVO 2022 15866</t>
  </si>
  <si>
    <t>Formació esportiva de les dones a l’àmbit esportiu</t>
  </si>
  <si>
    <t>MR040</t>
  </si>
  <si>
    <t>59 S</t>
  </si>
  <si>
    <t>CONVO 2022 19002</t>
  </si>
  <si>
    <t xml:space="preserve">Convocatòria pública de subvencions per al foment d'actuacions combinades d'energies renovables, eficiència energètica i mobilitat elèctrica promogudes per empreses del sector privat considerades com a grans consumidors d'energia </t>
  </si>
  <si>
    <t>60 S</t>
  </si>
  <si>
    <t>CONVO 2022 17729</t>
  </si>
  <si>
    <t>Convocatòria de subvencions per a la substitució d'instal·lacions tèrmiques per altres que emprin fonts d'energia que redueixin l'impacte mediambiental, amb l'objectiu d’executar el que s’estableix en l'article 102.1.a) de la Llei 8/2012, del turisme de l</t>
  </si>
  <si>
    <t>61 S</t>
  </si>
  <si>
    <t>convocatòria de subvencions per donar suport als projectes d’inversió en infraestructures escèniques i musicals de les Illes Balears</t>
  </si>
  <si>
    <t>62 S</t>
  </si>
  <si>
    <t>CONVO 2022 17730</t>
  </si>
  <si>
    <t>Ajudes per finançar l'elaboració dels plans de circularitat d'allotjaments turístics, amb l'objectiu d'executar les mesures previstes en els capítols I i II del títol V de la Llei</t>
  </si>
  <si>
    <t>63 S</t>
  </si>
  <si>
    <t>CONVO 2022 19739</t>
  </si>
  <si>
    <t>Subvencions per a l’aprovació i implementació de Zones de Baixes Emissions a les Illes Balears</t>
  </si>
  <si>
    <t>64 S</t>
  </si>
  <si>
    <t>CONVO 2022 19964</t>
  </si>
  <si>
    <t>Subvencions pel foment d'actuacions combinades d'energies renovables i eficiència energètica en edificis i llars vulnerables</t>
  </si>
  <si>
    <t>65 S</t>
  </si>
  <si>
    <t>CONVO 2022 15190</t>
  </si>
  <si>
    <t>Subvencions destinades a proporcionar i facilitar l’adquisició d’immobilitzat material per a la practica d’esports adaptats</t>
  </si>
  <si>
    <t>66 S</t>
  </si>
  <si>
    <t>CONVO 2022 15869</t>
  </si>
  <si>
    <t>Subvencions destinades al foment de la igualtat de gènere i la inclusió de persones amb discapacitat a l’esport a l’àmbit de les federacions esportives de les Illes Balears i delegacions de les federacions esportives espanyoles a les Illes Balear</t>
  </si>
  <si>
    <t>67 S</t>
  </si>
  <si>
    <t>CONVO 2023 896 i CONVO 2023 4656</t>
  </si>
  <si>
    <t xml:space="preserve">subvencions per a l’adquisició de vehicles zero emissions destinats al servei col·lectiu de llançadora i la dotació d’infraestructura de recàrrega </t>
  </si>
  <si>
    <t>68 S</t>
  </si>
  <si>
    <t xml:space="preserve">Establir les condicions per atorgar un mínim de 60 ajuts a alumnes i un mínim de 20 ajuts a professors de cicles formatius de grau mitjà associats a la impartició del Pla Pilot de Reforç en Llengües Estrangeres en centres educatius </t>
  </si>
  <si>
    <t>69 S</t>
  </si>
  <si>
    <t>CONVO 2022 8686 i CONVO 8618</t>
  </si>
  <si>
    <t xml:space="preserve">Ajuts per a la creació de places públiques de primer cicle d’educació infantil, ajuts en espècie per a l’acompanyament i assessorament a les entitats públiques sol·licitants dels ajuts de creació de places públiques de primer cicle d’educació infantil i ajuts complementaris </t>
  </si>
  <si>
    <t>70 S</t>
  </si>
  <si>
    <t>CONVO 2023 3194</t>
  </si>
  <si>
    <t>Convocatòria per a l’any 2023 de subvencions per al suport a la implementació de la normativa de residus a les Illes Balears finançat per la Unió Europea-Next Generation EU</t>
  </si>
  <si>
    <t>71 S</t>
  </si>
  <si>
    <t>CONVO 2023 3464 i CONVO 20237437</t>
  </si>
  <si>
    <t>Ajuts per a la transició energètica en inversions en projectes innovadors, tractors o estratègics</t>
  </si>
  <si>
    <t>72 S</t>
  </si>
  <si>
    <t>CONVO 2023 1863</t>
  </si>
  <si>
    <t>Convocatòria de subvencions per a actuacions d’adaptació de línies elèctriques d’alta tensió previstes en el Reial decret 1432/2008</t>
  </si>
  <si>
    <t>MR003</t>
  </si>
  <si>
    <t>73 S</t>
  </si>
  <si>
    <t>CONVO 2023 3946</t>
  </si>
  <si>
    <t>Modernització d’empreses privades de transport de viatgers prestadores de serveis de transport per carretera i d’empreses privades que intervenen en el transport de mercaderies per carretera</t>
  </si>
  <si>
    <t>C06.</t>
  </si>
  <si>
    <t>MR049</t>
  </si>
  <si>
    <t>74 S</t>
  </si>
  <si>
    <t>CONVO 2023 4211</t>
  </si>
  <si>
    <t>Actuacions en l'àrea d'influència socioeconómica del Parc Nacional Marítimo-Terrestre de l'Arxiu de Cabrera</t>
  </si>
  <si>
    <t>MR032</t>
  </si>
  <si>
    <t>75 S</t>
  </si>
  <si>
    <t>CONVO 2023 5195</t>
  </si>
  <si>
    <t>Seu electrònic</t>
  </si>
  <si>
    <t>Convocatòria pública de subvencions per al foment
d’actuacions de millora de l’eficiència energètica en instal·lacions existents d’enllumenat públic
exterior promogudes per les administracions públiques</t>
  </si>
  <si>
    <t>76 S</t>
  </si>
  <si>
    <t>CONVO 2023 5956</t>
  </si>
  <si>
    <t xml:space="preserve">Bases reguladores i  convocatòria d’ajudes per al programa de modernització del comerç Fons Tecnològic </t>
  </si>
  <si>
    <t>77 S</t>
  </si>
  <si>
    <t>SINCO 2023 4284</t>
  </si>
  <si>
    <t>BNS</t>
  </si>
  <si>
    <t>Resolució del conseller de Model Econòmic, Turisme i Treball per la qual es concedeix una subvenció directa a l”Ajuntament de Sant Joan de Labritja per a l'execució del  PSTD, de la convocatòria extraordinària de 2022</t>
  </si>
  <si>
    <t>78 S</t>
  </si>
  <si>
    <t>SINCO 2023 4279</t>
  </si>
  <si>
    <t>Resolució del conseller de Model Econòmic, Turisme i Treball per la qual es concedeix una subvenció directa a l”Ajuntament de Capdepera per a l'execució del  PSTD, de la convocatòria extraordinària de 2022</t>
  </si>
  <si>
    <t>79 S</t>
  </si>
  <si>
    <t>SINCO 2023 4286</t>
  </si>
  <si>
    <t>BDNS</t>
  </si>
  <si>
    <t>Resolució del conseller de Model Econòmic, Turisme i Treball per la qual es concedeix una subvenció directa al Consell Insular de Menorca per a l'execució del  PSTD, de la convocatòria extraordinària de 2022</t>
  </si>
  <si>
    <t>80 S</t>
  </si>
  <si>
    <t>SINCO 2023 4285</t>
  </si>
  <si>
    <t>Resolució del conseller de Model Econòmic, Turisme i Treball per la qual es concedeix una subvenció directa al Consell Insular de Formentera per a l'execució del  PSTD, de la convocatòria extraordinària de 2022</t>
  </si>
  <si>
    <t>81 S</t>
  </si>
  <si>
    <t>SINCO 2023 4283</t>
  </si>
  <si>
    <t>Resolució del conseller de Model Econòmic, Turisme i Treball per la qual es concedeix una subvenció directa a l”Ajuntament de Manacor per a l'execució del  PSTD, de la convocatòria extraordinària de 2022</t>
  </si>
  <si>
    <t>82 S</t>
  </si>
  <si>
    <t>SINCO 2023 4262</t>
  </si>
  <si>
    <t>Resolució del conseller de Model Econòmic, Turisme i Treball per la qual es concedeix una subvenció directa al Consell Insular de Mallorca per a l'execució del  PSTD, de la convocatòria extraordinària de 2022</t>
  </si>
  <si>
    <t>83 S</t>
  </si>
  <si>
    <t>SINCO 2023 4290</t>
  </si>
  <si>
    <t>Resolució del conseller de Model Econòmic, Turisme i Treball per la qual es concedeix una subvenció directa a l”Ajuntament de Santa Margalida per a l'execució del  PSTD, de la convocatòria extraordinària de 2022</t>
  </si>
  <si>
    <t>84 S</t>
  </si>
  <si>
    <t>SINCO 2023 4293</t>
  </si>
  <si>
    <t>Resolució del conseller de Model Econòmic, Turisme i Treball per la qual es concedeix una subvenció directa a l”Ajuntament de San Llorenç per a l'execució del  PSTD, de la convocatòria extraordinària de 2022</t>
  </si>
  <si>
    <t>85 S</t>
  </si>
  <si>
    <t>SINCO 2023 4291</t>
  </si>
  <si>
    <t>Resolució del conseller de Model Econòmic, Turisme i Treball per la qual es concedeix una subvenció directa a l”Ajuntament de Son Servera per a l'execució del  PSTD, de la convocatòria extraordinària de 2022</t>
  </si>
  <si>
    <t>86 S</t>
  </si>
  <si>
    <t>SINCO 2023 4289</t>
  </si>
  <si>
    <t>Resolució del conseller de Model Econòmic, Turisme i Treball per la qual es concedeix una subvenció directa a l”Ajuntament de Sant  Josep de Sa Talaia per a l'execució del  PSTD, de la convocatòria extraordinària de 2022</t>
  </si>
  <si>
    <t>87 S</t>
  </si>
  <si>
    <t>SINCO 2023 4288</t>
  </si>
  <si>
    <t>Resolució del conseller de Model Econòmic, Turisme i Treball per la qual es concedeix una subvenció directa a l”Ajuntament de Pollença per a l'execució del  PSTD, de la convocatòria extraordinària de 2022</t>
  </si>
  <si>
    <t>88 S</t>
  </si>
  <si>
    <t>CONVO 2023 7497</t>
  </si>
  <si>
    <t>Resolució de la consellera d’Afers Socials i Esports per la qual s’aprova la convocatòria d’ajuts per a les entitats locals de les Illes Balears per a la creació d’Unitats Actives d’Exercici Físic als municipis de les Illes Balear</t>
  </si>
  <si>
    <t>MR077</t>
  </si>
  <si>
    <t>89 S</t>
  </si>
  <si>
    <t>SINCO 2023 7730</t>
  </si>
  <si>
    <t>ACD 2022 Ajuntament de Calvià</t>
  </si>
  <si>
    <t>90 S</t>
  </si>
  <si>
    <t>SINCO 2023 7146</t>
  </si>
  <si>
    <t xml:space="preserve">Subvenció directa al Consell de Menorca per a la promoció de la igualtat en l”esport </t>
  </si>
  <si>
    <t>91 S</t>
  </si>
  <si>
    <t>SINCO 2023 6626</t>
  </si>
  <si>
    <t>Enllaç a document</t>
  </si>
  <si>
    <t>REHAB. A NIVELL DE BARRI FASE I PROGRAMA 1 RD 8 SINCO 2023 0000006626 CONTB 2500002335 500377839 2 AD (R) 04.07.2023 P0702700F 1006 AJUNTAMENT D'INCA</t>
  </si>
  <si>
    <t>92 S</t>
  </si>
  <si>
    <t xml:space="preserve">Convocatòria de subvencions per donar suport a l'acceleració de les indústries culturals i creatives de les Illes Balears  </t>
  </si>
  <si>
    <t>MR010</t>
  </si>
  <si>
    <t>93 S</t>
  </si>
  <si>
    <t>SINCO 2023 7732</t>
  </si>
  <si>
    <t>ACD 2022 Ajuntament de Palma</t>
  </si>
  <si>
    <t>94 S</t>
  </si>
  <si>
    <t>SINCO 2023 6591</t>
  </si>
  <si>
    <t>REHAB. A NIVELL DE BARRI FASE I PROGRAMA 1 RD 8 SINCO 2023 0000006591 AJUNTAMENT DE SOLLER</t>
  </si>
  <si>
    <t>95 S</t>
  </si>
  <si>
    <t>SINCO 2023 5456</t>
  </si>
  <si>
    <t>Plans complementaris basats en l’execució dels programes d’I+D+i en l’àrea de ciències marines (SOCIB)</t>
  </si>
  <si>
    <t>MR080</t>
  </si>
  <si>
    <t>96 S</t>
  </si>
  <si>
    <t>SINCO 2023 5449</t>
  </si>
  <si>
    <t>Plans complementaris basats en l’execució dels programes d’I+D+i en l’àrea de ciències marines. (CSIC)</t>
  </si>
  <si>
    <t>97 S</t>
  </si>
  <si>
    <t>SINCO 2023 5455</t>
  </si>
  <si>
    <t>Plans complementaris basats en l’execució dels programes d’I+D+i en l’àrea de ciències marines. (UIB)</t>
  </si>
  <si>
    <t>98 S</t>
  </si>
  <si>
    <t>SINCO 2023 15248</t>
  </si>
  <si>
    <t>Resolució del conseller de Turisme, Cultura i Esports per la qual es concedeix una subvenció directa a l'Ajuntament d'Inca per a l'execució del  PSTD, de la convocatòria extraordinària de 2023</t>
  </si>
  <si>
    <t>99 S</t>
  </si>
  <si>
    <t>SINCO 2023 15234</t>
  </si>
  <si>
    <t>Resolució del conseller de Turisme, Cultura i Esports per la qual es concedeix una subvenció directa a l'Ajuntament de Calvià per a l'execució del  PSTD, de la convocatòria extraordinària de 2023. Millora i embelliment del Bulevar de Peguera</t>
  </si>
  <si>
    <t>100 S</t>
  </si>
  <si>
    <t>SINCO 2023 15172</t>
  </si>
  <si>
    <t>Resolució del conseller de Turisme, Cultura i Esports per la qual es concedeix una subvenció directa a l'Ajuntament de Felanitx per a l'execució del  PSTD, de la convocatòria extraordinària de 2023. Felanitx és cultura i naturalesa. Cap a un destí intel·ligent i sostenible.</t>
  </si>
  <si>
    <t>101 S</t>
  </si>
  <si>
    <t>SINCO 2023 15190</t>
  </si>
  <si>
    <t>Resolució del conseller de Turisme, Cultura i Esports per la qual es concedeix una subvenció directa a l'Ajuntament de Muro per a l'execució del  PSTD, de la convocatòria extraordinària de 2023. Muro destí accessible, intel·ligent i sostenible.</t>
  </si>
  <si>
    <t>102 S</t>
  </si>
  <si>
    <t>SINCO 2023 15184</t>
  </si>
  <si>
    <t>Resolució del conseller de Turisme, Cultura i Esports per la qual es concedeix una subvenció directa a l'Ajuntament de Santa Eulària des Riu per a l'execució del  PSTD, de la convocatòria extraordinària de 2023. Pla de diversificació de l'oferta turística i augment de la competitivitat del sector MICE - Aparcament de la Fase II del Palau de Congressos d'Eivissa</t>
  </si>
  <si>
    <t>103 S</t>
  </si>
  <si>
    <t>SINCO 2023 15240</t>
  </si>
  <si>
    <t>Resolució del conseller de Turisme, Cultura i Esports per la qual es concedeix una subvenció directa a l'Ajuntament de Santanyí per a l'execució del  PSTD, de la convocatòria extraordinària de 2023. Pla de millora urbana sostenible del nucleo turístic de Cala D'Or</t>
  </si>
  <si>
    <t>104 S</t>
  </si>
  <si>
    <t>SINCO 2023 15133</t>
  </si>
  <si>
    <t>Resolució del conseller de Turisme, Cultura i Esports per la qual es concedeix una subvenció directa al Consell Insular de Mallorca per a l'execució del  PSTD, de la convocatòria extraordinària de 2023. Mallorca Living Sustainable Hub III</t>
  </si>
  <si>
    <t>105 S</t>
  </si>
  <si>
    <t>SINCO 2023 15187</t>
  </si>
  <si>
    <t>Resolució del conseller de Turisme, Cultura i Esports per la qual es concedeix una subvenció directa al Consell Insular de Menorca per a l'execució del  PSTD, de la convocatòria extraordinària de 2023. Transformació cap al Model socioambiental, integrador, conectat i resilient.</t>
  </si>
  <si>
    <t>106 S</t>
  </si>
  <si>
    <t>SINCO 2023 15237</t>
  </si>
  <si>
    <t xml:space="preserve">Resolució del conseller de Turisme, Cultura i Esports per la qual es concedeix una subvenció directa a la Mancomunitat del Raiguer per a l'execució del  PSTD, de la convocatòria extraordinària de 2023. </t>
  </si>
  <si>
    <t>107 S</t>
  </si>
  <si>
    <t>SINCO 2023 16743</t>
  </si>
  <si>
    <t>ACD Consell Insular de Formentera i Ports de les Illes Balears. Circularitat com eix de competivitat sostenible de les Illes Balears. Fase II</t>
  </si>
  <si>
    <t>108 S</t>
  </si>
  <si>
    <t>CONVO 2023 22644</t>
  </si>
  <si>
    <t>Convocatoria d'ajudes per a autoconsum col·lectiu, renovables tèrmiques i mobilitat zero emissions per a polígons industrials</t>
  </si>
  <si>
    <t>109 S</t>
  </si>
  <si>
    <t>CONVO 2023 21800</t>
  </si>
  <si>
    <t>Convocatoria d'ajudes a la modernització i la innovació i en la neteja dels establiments d'allotjament turístic, destinada a la compra de mecanismes d'elevació de llits</t>
  </si>
  <si>
    <t>110 S</t>
  </si>
  <si>
    <t>CONVO 2023 21809</t>
  </si>
  <si>
    <t>Convocatoria d'ajudes per finançar actuacions per a la millora de la competitivitat i la captació d'adaptació del territori de les Illes Balears en l'àmbit turístic</t>
  </si>
  <si>
    <t>111 S</t>
  </si>
  <si>
    <t>CONVO 2023 22345</t>
  </si>
  <si>
    <t>PITEIB PF: Convocatòria pública de subvencions per al foment d'instal·lacions d'autoconsum amb o sense emmagatzematge elèctric amb fonts d'energia renovable, així com de renovables tèrmiques</t>
  </si>
  <si>
    <t>112 S</t>
  </si>
  <si>
    <t>CONVO 2023 22289</t>
  </si>
  <si>
    <t>PITEIB comunitats de propietaris: Convocatòria pública de subvencions per al foment d'instal·lacions d'autoconsum, així com actuacions en eficiència en enllumenat interior i/o grups de pressió</t>
  </si>
  <si>
    <t>113 S</t>
  </si>
  <si>
    <t>CONVO 2023 22214</t>
  </si>
  <si>
    <t>PITEIB PIME: Convocatòria pública de subvencions per al foment d'instal·lacions d'autoconsum amb o sense emmagatzematge elèctric amb fotns d'energia renovable, així com actuacions en eficiència energètica en enllumenat interior</t>
  </si>
  <si>
    <t>114 S</t>
  </si>
  <si>
    <t>CONVO 2024 1237</t>
  </si>
  <si>
    <t xml:space="preserve">Ajuts per a alumnes i professors de cicles formatius de grau mitjà associats a la impartició dels Plans de Reforç en Llengües Estrangeres en els centres educatius sostinguts amb fons públics de la Comunitat Autònoma de les Illes Balears, finançats pel Ministeri d’Educació, Formació Professional i Esports i per la Unió Europea-NextGenerationEU, en el marc del Mecanisme del Pla de Recuperació, Transformació i Resiliència </t>
  </si>
  <si>
    <t>115 S</t>
  </si>
  <si>
    <t>CONVO 2024 1456</t>
  </si>
  <si>
    <t>Convocatòria de subvencions per a la concessió d'ajudes per finançar projectes innovadors a través de la cooperació amb l'objectiu de cercar, implementar i digitalitzar solucions innovadores sostenibles als establiments turístics de les Illes Balears en el marc del component C14.I1, transformació del model turístic cap a la sostenibilitat, en el marc del Pla de Recuperació, Transformació i Resiliència finançat per la Unió Europea Next Generation EU</t>
  </si>
  <si>
    <t>116 S</t>
  </si>
  <si>
    <t>CONVO 2024 180</t>
  </si>
  <si>
    <t xml:space="preserve">Convocatòria per a ajudes a projectes i actuacions de recerca en biodiversitat emmarcats en els plans complementaris del Pla de Recuperació Transformació i Resiliència </t>
  </si>
  <si>
    <t>117 S</t>
  </si>
  <si>
    <t>CONVO 2024 3865</t>
  </si>
  <si>
    <t>Ajuts als centres concertats per crear quatre aules d’emprenedoria en Formació Professional durant l’any 2024</t>
  </si>
  <si>
    <t>MR014</t>
  </si>
  <si>
    <t>118 S</t>
  </si>
  <si>
    <t>SINCO 2024 471</t>
  </si>
  <si>
    <t>ACD 2022 Consell Insular de Menorca</t>
  </si>
  <si>
    <t>119 S</t>
  </si>
  <si>
    <t>DES01 2024 9721</t>
  </si>
  <si>
    <t>Convocatòria d'ajudes per a la millora de l'eficiència energètica en el disseny i desenvolupament de processos i sistemes d'empaquetat, emmagatzematge, logística i distribució de productes agraris i agroalimentaris al seu accés al canal HORECA, a l'any 2024, en el marc del Pla de Recuperació, Transformació i Resiliència - Finançades per la UE - Next GenerationEU</t>
  </si>
  <si>
    <t>120 S</t>
  </si>
  <si>
    <t>DES01 2024 10557</t>
  </si>
  <si>
    <t>Convocatòria d'ajudes de minimis relacionades amb la circularitat alimentària del sector turístic per a la creació i desenvolupament de productes i experiències de turisme enogastronòmic, per l'any 2024, en el marc del Pla de Recuperació, Transformació i Resiliència</t>
  </si>
  <si>
    <t>121 S</t>
  </si>
  <si>
    <t>122 S</t>
  </si>
  <si>
    <t>CONVO 2024 11853</t>
  </si>
  <si>
    <t>Convocatòries d'ajudes de minimis per a la concessió de subvencions per finançar projectes de millora de l'eficiència energètica i l'economia circular a establiments turístics, en el marc del Pla de Recuperació, Transformació i Resiliència (PRTR) finançat per la Unió Europea Next Generation EU</t>
  </si>
  <si>
    <t>123 S</t>
  </si>
  <si>
    <t>DES01 2024 12525</t>
  </si>
  <si>
    <t>Ajudes de minimisen el marc del Pla de Recuperació, Transformació i Resiliència, per a l'execució de projectes pilot per a estudiar la viabilitat de la producció de fumet per a la seva distribució en el canal HORECA, l'any 2024</t>
  </si>
  <si>
    <t>124 S</t>
  </si>
  <si>
    <t>DES01 2024 12530</t>
  </si>
  <si>
    <t>Resolució president FOGAIBA, convoquen ajudes de minimis en marc del Pla de Recup., Transformació i Resiliència -Finançades per la Unió Europea- NextGenerationEU, per a facilitar traçabilitat prod. pesquers mitjançant etiquetatge i identificació 2024</t>
  </si>
  <si>
    <t>125 S</t>
  </si>
  <si>
    <t>SINCO 4665</t>
  </si>
  <si>
    <t>Rehabilitació a nivell de barri fase i programa 1 RD 853/2021 Ajuntament d'Eivissa</t>
  </si>
  <si>
    <t>126 S</t>
  </si>
  <si>
    <t>CONVO 2024 5902</t>
  </si>
  <si>
    <t>Convocatòria d'ajuts per a les entitats de les Illes Balears per a la creació d'Unitats d'Exercici Físic als municipis de les Illes Balears, en el marc del Pla de Recuperació, Transformació i Resiliència</t>
  </si>
  <si>
    <t>127 S</t>
  </si>
  <si>
    <t>CONVO 2024 17825</t>
  </si>
  <si>
    <t>Convocatòria de subvencions per al suport a la implementació de la normativa de residus i al foment de l'economia circular de les Illes Balears, per l'any 2024, 2025 i 2026, en el marc del Pla de Recuperació, Transformació i Resiliència</t>
  </si>
  <si>
    <t>128 S</t>
  </si>
  <si>
    <t>CONVO 2024 21023</t>
  </si>
  <si>
    <t xml:space="preserve">PITEIB SECTORS: Convocatòria pública de subvencions per al foment d'instal·lacions d'autoconsum amb o sense emmagatzematge elèctric amb fonts d'energia renovable promogudes pel sector públic, comunitats energètiques, associacions empresarials, cooperatives i entitats sense ànim de lucre dins les actuacions previstes en el Pla d'Inversions per a la Transició Energètica de les Illes Balears, en el marc del Pla de Recuperació, Transformació i Resiliència. </t>
  </si>
  <si>
    <t>129 S</t>
  </si>
  <si>
    <t>Resolució del president de l’Agència d’Estratègia Turística de les Illes Balears per la qual s’aprova la convocatòria d’ajuts de minimis per finançar projectes en matèria de circularitat en l’àmbit turístic de les Illes Balears en el marc del Pla de Recuperació, Transformació i Resiliència finançat per la Unió Europea amb Next Generation EU</t>
  </si>
  <si>
    <t>130 S</t>
  </si>
  <si>
    <t>DES01 2024 13528</t>
  </si>
  <si>
    <t>Transferència extraordinària UIB Microcredencials</t>
  </si>
  <si>
    <t>-</t>
  </si>
  <si>
    <t>I6</t>
  </si>
  <si>
    <t>MR093</t>
  </si>
  <si>
    <t>1 L</t>
  </si>
  <si>
    <t>Licitació</t>
  </si>
  <si>
    <t>PSO 9/2021</t>
  </si>
  <si>
    <t>Plataforma de contractació</t>
  </si>
  <si>
    <t>Direcció de l'execució i coordinació de la seguretat i salut de les obres del nou Centre de llargues estades al complexe de Son Dureta, a Palma, Mallorca</t>
  </si>
  <si>
    <t>Adjudicada</t>
  </si>
  <si>
    <t>2 L</t>
  </si>
  <si>
    <t>POO 10/2021</t>
  </si>
  <si>
    <t>Construcció d’un centre de llarga estança per a persones majors dependents en el complex sanitari de Son Dureta, Palma</t>
  </si>
  <si>
    <t>3 L</t>
  </si>
  <si>
    <t xml:space="preserve"> PCAO 11/2021</t>
  </si>
  <si>
    <t>Concurs de projecte arquitectònic per a una residència per a persones majors dependents, en el municipi de Sant Llorenç des Cardassar</t>
  </si>
  <si>
    <t>S'ha canviat la font de finançament, ja no és MRR</t>
  </si>
  <si>
    <t>4 L</t>
  </si>
  <si>
    <t>Conselleria de Salut</t>
  </si>
  <si>
    <t>SSCC PA 409/21</t>
  </si>
  <si>
    <t>Contracte mixt de subministrament, obra i servei, clau en mà, per a la renovació de tres acceleradors linials d’alta energia i altres prestacions (tipus 1) i l’ampliació d’un accelerador linial per a tractaments de radiocirurgia i SBRT (tipus 2) a l’HU So</t>
  </si>
  <si>
    <t>Salut</t>
  </si>
  <si>
    <t>Salut i benestar</t>
  </si>
  <si>
    <t>C18.</t>
  </si>
  <si>
    <t>MR020</t>
  </si>
  <si>
    <t>5 L</t>
  </si>
  <si>
    <t>MEPRO 2021/12012</t>
  </si>
  <si>
    <t>Encàrrec a TRAGSATEC per l’acompanyament i assessorament d'entitats públiques beneficiàries dels ajuts en espècie de la Conselleria d’Educació i Formació Professional per a la creació i consolidació de places públiques de primer cicle d’educació infantil</t>
  </si>
  <si>
    <t>6 L</t>
  </si>
  <si>
    <t>AMBDE 2021 16005</t>
  </si>
  <si>
    <t>Adquisició directa d’un immoble per a ubicar el nou Centre d’Orientació, Emprenedoria, Acompanyament i Innovació per a l’Ocupació (COE)</t>
  </si>
  <si>
    <t>I5</t>
  </si>
  <si>
    <t>Desert</t>
  </si>
  <si>
    <t>7 L</t>
  </si>
  <si>
    <t>PSO 3/2022</t>
  </si>
  <si>
    <t>Contracte de serveis per la redacció d'un projecte d'activitats i instal·lacions i direcció de l'execució de les instal·lacions d'una residència i centre de dia per gent gran dependent a la Caserna del Duc de Crillon a Es Castell, Menorca</t>
  </si>
  <si>
    <t>8 L</t>
  </si>
  <si>
    <t>PCAO 4/2022</t>
  </si>
  <si>
    <t>Concurs de projectes arquitectònics amb jurat per a una residència de persones grans dependents al municipi de Bunyola. Amb lliurament de premis als 3 primers. El guanyador obté el contracte d'elaboració del projecte arquitectònic integrat, redacció de l'</t>
  </si>
  <si>
    <t>9 L</t>
  </si>
  <si>
    <t>CONTR 2022/149</t>
  </si>
  <si>
    <t>Organització, coordinació i impartició de dos programes d'immersió lingüística en llengües estrangeres durant l’estiu de 2022 pera l'alumnat i professorat de Cicles Formatius de Grau Mitjà associats a la impartició del Pla de Reforç en Llengües Estrangeres</t>
  </si>
  <si>
    <t>10 L</t>
  </si>
  <si>
    <t>SSCC PA 566/21</t>
  </si>
  <si>
    <t>Contracte mixt de subministrament i obra, clau en mà, amb instal·lació i posada en servei, respectuós amb el medi ambient, per a la renovació d'una sala de ressonància magnètica de 1,5 T i dels seus elements auxiliars, amb destinació al Servei de Radiolog</t>
  </si>
  <si>
    <t>11 L</t>
  </si>
  <si>
    <t xml:space="preserve"> MEPRO 1052/2022</t>
  </si>
  <si>
    <t>Encarrec de gestió</t>
  </si>
  <si>
    <t>Encàrrec de gestió de la Conselleria de Medi Ambient i Territori a l’Empresa de Transformación Agraria SA (TRAGSA) per al servei d’adaptació de les masses forestals insulars al canvi climàtic - MEPRO 1052/2022</t>
  </si>
  <si>
    <t>MR028</t>
  </si>
  <si>
    <t>12 L</t>
  </si>
  <si>
    <t> MEPRO 991/2022</t>
  </si>
  <si>
    <t>Encàrrec de gestió de la Conselleria de Medi Ambient i Territori a l’Empresa de Transformació Agraria SA (TRAGSA) per al servei d’actuacions preventives en els punts estratègics de gestió per a la defensa contra els incendis forestals - MEPRO 991/2022</t>
  </si>
  <si>
    <t>13 L</t>
  </si>
  <si>
    <t>CMNO6 2022/417</t>
  </si>
  <si>
    <t>Contracte Menor Revisió d’especialitats formatives incloses al Catàleg del Servicio Público deEmpleo Estatal (SEPE) a l’àmbit de les Illes Balears en el marc del C23.I3</t>
  </si>
  <si>
    <t>MR039</t>
  </si>
  <si>
    <t>14 L</t>
  </si>
  <si>
    <t>CMN06 2022 785</t>
  </si>
  <si>
    <t>Contracte Menor Diagnòstic de les necessitats en relació a l'aplicació de la transversalitat de gènere en la gestió de les polítiques actives d'ocupació del SOIB</t>
  </si>
  <si>
    <t>15 L</t>
  </si>
  <si>
    <t>PNS 1/2022</t>
  </si>
  <si>
    <t>Contractació d'un arquitecte per a la redacció d'un projecte bàsic i d'execució, la direcció de les obres, l'estudi de seguretat i salut, el projecte d'activitats, així com la certificació de les instal·lacions i la implantació del pla d'autoprotecció, conseqüència del resultat d”un concurs de projecte (PCAO12/21) per una residència a l”Avinguda David Russell al Migjorn Gran</t>
  </si>
  <si>
    <t>16 L</t>
  </si>
  <si>
    <t>SSCC PD 171/22</t>
  </si>
  <si>
    <t>Subministrament, respectuós amb el medi ambient, d'un equip de TC (tomografia computaritzada) Tipus 1, lot 1 AM 2021/102 del Pla INVEAT, amb destinació al servei de Radiologia de l'Hospital de Manacor (Mallorca), del Servei Salut de les Illes Balears (IBS</t>
  </si>
  <si>
    <t>17 L</t>
  </si>
  <si>
    <t xml:space="preserve"> CONTR 2022/4431</t>
  </si>
  <si>
    <t>Subministrament de dispositius portàtils per a l’alumnat en situació de vulnerabilitat de centres educatius no universitaris dependents de la Conselleria d’Educació i Formació Professional de la CAIB</t>
  </si>
  <si>
    <t>C19.</t>
  </si>
  <si>
    <t>MR008</t>
  </si>
  <si>
    <t>18 L</t>
  </si>
  <si>
    <t>SSCC PD 158/22</t>
  </si>
  <si>
    <t>Equip de TC (Tomografia Computeritzada), per al servei de radioteràpia de l'Hospital Universitari de Son Espases (HUSE)</t>
  </si>
  <si>
    <t>19 L</t>
  </si>
  <si>
    <t xml:space="preserve"> SSCC PD 167/22</t>
  </si>
  <si>
    <t>Equip de TC (tomografia computaritzada) Tipus 1 lot AM 2021/102 del Pla INVEAT, amb destinació al servei de Radiologia de l'Hospital Comarcal d'Inca (Mallorca)</t>
  </si>
  <si>
    <t>20 L</t>
  </si>
  <si>
    <t>SSCC PD 113/22</t>
  </si>
  <si>
    <t xml:space="preserve">Equip de SPECT-TC Banda 2, del lot 2 AM 2021/105 amb destinació al Servei de Medicina Nuclear de l'Hospital Universitari Son Espases, incloent instal·lació, legalització i posada en servei, manteniment i servei tècnic, la retirada de l'equip a substituir </t>
  </si>
  <si>
    <t>21 L</t>
  </si>
  <si>
    <t xml:space="preserve"> SSCC PD 168/22</t>
  </si>
  <si>
    <t>Subministrament Sala d'Hemodinàmica Tipus 3, LOT 3 AM 2021/100 del Pla INVEAT, amb destinació al servei de Cardiologia de l'Hospital Universitari Son Espases de Palma</t>
  </si>
  <si>
    <t>22 L</t>
  </si>
  <si>
    <t>020-03-2022</t>
  </si>
  <si>
    <t>Patrocini projecte Mallorca Live Festival 2022</t>
  </si>
  <si>
    <t>23 L</t>
  </si>
  <si>
    <t xml:space="preserve"> 019-21-2022</t>
  </si>
  <si>
    <t>Patrocini projecte Menorca Ioga Gallery Festival</t>
  </si>
  <si>
    <t>24 L</t>
  </si>
  <si>
    <t xml:space="preserve"> 019-14-2022</t>
  </si>
  <si>
    <t>Patrocini per a projecte Cranc Illa de Menorca Festival 2022</t>
  </si>
  <si>
    <t>25 L</t>
  </si>
  <si>
    <t xml:space="preserve"> 019-11-2022</t>
  </si>
  <si>
    <t>Patrocini Projecte Epic Camí de Cavalls 360º 2022</t>
  </si>
  <si>
    <t>26 L</t>
  </si>
  <si>
    <t>PNS 2/2022</t>
  </si>
  <si>
    <t>Contractació d'un arquitecte/a per a una residència a Sant Llorenç des Cardassar, conseqüència del resultat d'un concurs de projecte</t>
  </si>
  <si>
    <t>27 L</t>
  </si>
  <si>
    <t>SSCC PD 160/22</t>
  </si>
  <si>
    <t>Equip de Radiologia Neurovascular intervencionista, lot 2 AM 2021/101 del Pla INVEAT, amb destinació al servei de Radiologia de l'Hospital Universitari Son Espases de Palma, i la redacció del projecte per a la seva implantació als locals de destinació</t>
  </si>
  <si>
    <t>28 L</t>
  </si>
  <si>
    <t>020-09/2022</t>
  </si>
  <si>
    <t>Patrocini esdeveniment singular "East Mallorca L&amp;L hsted by JM Olazábal""</t>
  </si>
  <si>
    <t>29 L</t>
  </si>
  <si>
    <t xml:space="preserve"> SSCC PD 152/22</t>
  </si>
  <si>
    <t>Dos equips TC (tomografia computaritzada) amb destinació al Servei de Radiologia de l'Hospital Universitari de Son Llàtzer,</t>
  </si>
  <si>
    <t>30 L</t>
  </si>
  <si>
    <t xml:space="preserve"> 020-05/2022</t>
  </si>
  <si>
    <t>Patrocini esdeveniment singular "Mallorca 140.6 Triathlon"</t>
  </si>
  <si>
    <t>31 L</t>
  </si>
  <si>
    <t>SSCC PD 172/22</t>
  </si>
  <si>
    <t>Subministrament de dos equips de TC (tomografia computaritzada) amb destinació al servei de radiologia del HUSE (Mallorca)</t>
  </si>
  <si>
    <t>32 L</t>
  </si>
  <si>
    <t xml:space="preserve"> SSCC PD 170/22</t>
  </si>
  <si>
    <t>Subministrament de dos equips de TC Tipus 2, Lot 2 AM 2021/102 del Pla InvEAT, amb destinació al servei de Radiologia de l'HUSE de Palma (Mallorca)</t>
  </si>
  <si>
    <t>33 L</t>
  </si>
  <si>
    <t xml:space="preserve"> CONTR 2022/5633</t>
  </si>
  <si>
    <t>Subministrament d’equip i material per a les aules de Tecnologia Aplicada de l´actuació "Conversió d’aules en espais de tecnologia aplicada"</t>
  </si>
  <si>
    <t>MR016</t>
  </si>
  <si>
    <t>34 L</t>
  </si>
  <si>
    <t>MEPRO 9924/2021</t>
  </si>
  <si>
    <t>Servei per al disseny d’un pla director per al desenvolupament de la Història Única Electrònica a realitzar per la Fundació Balear d’Innovació i Tecnologia (Encàrrec a la Fund. BIT)</t>
  </si>
  <si>
    <t>35 L</t>
  </si>
  <si>
    <t>MEPRO 3278/2022 MOD04 7664/2022</t>
  </si>
  <si>
    <t>Encàrrec a TRAGSATEC per al servei de suport en la tramitació de subvencions d’energia</t>
  </si>
  <si>
    <t>MR001/021/029/072</t>
  </si>
  <si>
    <t>36 L</t>
  </si>
  <si>
    <t>CMN 2022 3246</t>
  </si>
  <si>
    <t>Contracte menor servei redacció d’un projecte d’adequació i condicionament del local del SOIB del carrer Julià Álvarez per a la creació d’un COE</t>
  </si>
  <si>
    <t>37 L</t>
  </si>
  <si>
    <t>Modificació de les condicions per a la realització de contractes de patrocini amb entitats privades per a grans esdeveniments que generin repercussió mediàtica per a les marques de les Illes Balears i l’Agència d’Estratègia Turística (AETIB) durant el 2022</t>
  </si>
  <si>
    <t>38 L</t>
  </si>
  <si>
    <t>019-25-2022</t>
  </si>
  <si>
    <t>Patrocini COOKINGFILMS Menorca</t>
  </si>
  <si>
    <t>39 L</t>
  </si>
  <si>
    <t xml:space="preserve"> 020-10/2022</t>
  </si>
  <si>
    <t>Patrocini singular "XXV Gala dels premis Max de les arts escèniques 2022" Menorca</t>
  </si>
  <si>
    <t>40 L</t>
  </si>
  <si>
    <t xml:space="preserve"> 019-24-2022</t>
  </si>
  <si>
    <t>Patrocini estratègic «16a volta a Menorca en BTT»</t>
  </si>
  <si>
    <t>Aprovada</t>
  </si>
  <si>
    <t>41 L</t>
  </si>
  <si>
    <t>019-26-2022</t>
  </si>
  <si>
    <t>Patrocini estratègic "Campeonato de España de Ciclismo en Carretera Mallorca 2022"</t>
  </si>
  <si>
    <t>42 L</t>
  </si>
  <si>
    <t xml:space="preserve"> SSCC PD 266/22</t>
  </si>
  <si>
    <t>Subministrament, respectuós amb el medi ambient, d'un equip de TC Tipus 2, LOT 2 AM 2021/102 del Pla INVEAT, amb destinació al servei de Radiologia de l'Hospital Can Misses (Eivissa)</t>
  </si>
  <si>
    <t>43 L</t>
  </si>
  <si>
    <t>PNS 4/2022</t>
  </si>
  <si>
    <t>Contractació d’un arquitecte per a la redacció d’un projecte bàsic i d’execució, la direcció de les obres, l’estudi de seguretat i salut, el projecte d’activitats, així com la certificació de les instal·lacions i redacció i implantació del pla d’autoprote</t>
  </si>
  <si>
    <t>44 L</t>
  </si>
  <si>
    <t xml:space="preserve"> 021-03/2022</t>
  </si>
  <si>
    <t>Patrocini Grans Esdeveniments "Mallorca Championships 2022"</t>
  </si>
  <si>
    <t>45 L</t>
  </si>
  <si>
    <t>CONTR 2022 7987</t>
  </si>
  <si>
    <t>Reforma, rehabilitació integral i ampliació d'edificacions existents per al seu ús com a centre cultural Junyer-Canals a Llucalcari i com a habitatge adscrit.</t>
  </si>
  <si>
    <t>Govern obert</t>
  </si>
  <si>
    <t>MR034</t>
  </si>
  <si>
    <t>46 L</t>
  </si>
  <si>
    <t>SSCC PD 280/22</t>
  </si>
  <si>
    <t>Subministrament respectuós amb el medi ambient d'un equip PT TC, banda 2, lot 2 de l'AM 2021/085 d'altes prestacions per al Servei de Medicina Nuclear de HUSE Mallorca SSCC PD 280/22</t>
  </si>
  <si>
    <t>47 L</t>
  </si>
  <si>
    <t xml:space="preserve"> CONTR 2022/9587</t>
  </si>
  <si>
    <t>Subministrament d'aules digitals de centres educatius no universitaris de les Illes Balears</t>
  </si>
  <si>
    <t>MR009</t>
  </si>
  <si>
    <t>48 L</t>
  </si>
  <si>
    <t>CONTR 2022 9525</t>
  </si>
  <si>
    <t xml:space="preserve">Obra de millora de l”eficiència energètica de les oficines de la Conselleria de Fons Europeus, Universitat i Cultura, situades al Carrer Sant Pere núm. 7 de Palma </t>
  </si>
  <si>
    <t>49 L</t>
  </si>
  <si>
    <t>CONTR 2022 9987</t>
  </si>
  <si>
    <t>Descripció de documents i digitalització de documentació descrita de l'Arxiu del Regne de Mallorca (2 lots: lot 1: Descripció de la documentació del fons de la Junta de Llibertat Vigilada de Balears i la sèrie d'Associacions del fons del Govern Civil de l</t>
  </si>
  <si>
    <t>MR026</t>
  </si>
  <si>
    <t>50 L</t>
  </si>
  <si>
    <t xml:space="preserve"> 089/2022</t>
  </si>
  <si>
    <t>Assessorament tècnic en la definició d'un marc per als plecs que desenvolupin una solució estratègica de Business Inteligence del turisme de l'AETIB</t>
  </si>
  <si>
    <t>51 L</t>
  </si>
  <si>
    <t>SSCC PD 151/22</t>
  </si>
  <si>
    <t>Subministrament de dos equips, respectuosos amb el medi ambient, de Radiologia vascular intervencionista, lot 1 AM 2021/101 del Pla INVEAT, amb destinació al servei de Radiologia de l'Hospital Universitari de Son Espases, Palma, incloent-hi la instal·laci</t>
  </si>
  <si>
    <t>52 L</t>
  </si>
  <si>
    <t>POO 8/2022</t>
  </si>
  <si>
    <t>Reforma i adaptació d'un local al centre de dia i activitats comunitàries al carrer Sebel·lí, núm.23 baixos, de Palma (Son Xigala).</t>
  </si>
  <si>
    <t>53 L</t>
  </si>
  <si>
    <t>SE/2022/09</t>
  </si>
  <si>
    <t>Redacció del projecte d'ampliació i millora del tractament de l'EDAR del Consell (TM Consell. Mallorca)</t>
  </si>
  <si>
    <t>MR004</t>
  </si>
  <si>
    <t>54 L</t>
  </si>
  <si>
    <t xml:space="preserve"> 019-28</t>
  </si>
  <si>
    <t>Patrocini 4t Majordocs-Festival de Cinema Documental de Mallorca</t>
  </si>
  <si>
    <t>55 L</t>
  </si>
  <si>
    <t xml:space="preserve">CONTR 2022 8021 </t>
  </si>
  <si>
    <t>Subministrament de material bibliogràfic, audiovisual i multimèdia per formar part del fons documental de la Biblioteca Pública de Palma</t>
  </si>
  <si>
    <t>MR025</t>
  </si>
  <si>
    <t>56 L</t>
  </si>
  <si>
    <t>020-13/2022</t>
  </si>
  <si>
    <t>patrocini esdeveniment singular "Zafiro Palma Marathon Mallorca"</t>
  </si>
  <si>
    <t>57 L</t>
  </si>
  <si>
    <t>019-27/2022</t>
  </si>
  <si>
    <t>Patrocini Estratègic "3 Dies Trial Eivissa-Ultra Eivissa"</t>
  </si>
  <si>
    <t>58 L</t>
  </si>
  <si>
    <t xml:space="preserve"> 020-17/2022</t>
  </si>
  <si>
    <t>Patrocini esdeveniment Singular "UCI Track Champions League Mallorca"</t>
  </si>
  <si>
    <t>59 L</t>
  </si>
  <si>
    <t>CONTR 2022 11716</t>
  </si>
  <si>
    <t>Servei especialitzat per implantar accions, mètodes, sistemàtiques, processos i avaluacions per l’aplicació de la transversalitat de gènere en la gestió de les polítiques actives d’ocupació dutes a terme pel Servei d’Ocupació de les Illes Balears</t>
  </si>
  <si>
    <t>60 L</t>
  </si>
  <si>
    <t>PRO11 20380/2022 (MEPRO 2022-9616) MOD042022-21754</t>
  </si>
  <si>
    <t xml:space="preserve">Encàrrec de gestió a Tragsatec per a la millora de les Capacitats digitals per a persones desocupades per impulsar l”emprenedoria i el desenvolupament rural i reduir la bretxa de gènere. </t>
  </si>
  <si>
    <t>MR037</t>
  </si>
  <si>
    <t>61 L</t>
  </si>
  <si>
    <t>442/2022</t>
  </si>
  <si>
    <t xml:space="preserve">Contracte d'obres per executar el projecte  d'ampliació de la línia de metro Palma - UIB fins al Parc Bit </t>
  </si>
  <si>
    <t>62 L</t>
  </si>
  <si>
    <t xml:space="preserve"> 019-29/2022</t>
  </si>
  <si>
    <t>Patrocini Alternatilla Jazz Festival</t>
  </si>
  <si>
    <t>63 L</t>
  </si>
  <si>
    <t>MEPRO 14993/2022</t>
  </si>
  <si>
    <t>Encàrrec de gestió a la FUEIB del servei d”avaluació del model diagnòstic d”orientació prestat pel SOIB i les entitats col·laboradores del projecte Orientació i Emprenedoria. Activitats de la Xarxa de centres d”orientació i emprenedoria. Acompanyament i I</t>
  </si>
  <si>
    <t>64 L</t>
  </si>
  <si>
    <t>MEPRO 14996/2022</t>
  </si>
  <si>
    <t>Encàrrec de gestió a la FUEIB del servei d”avaluació del model d”intermediació laboral prestat pel SOIB i les entitats col·laboradores del projecte Orientació i Emprenedoria. Activitats de la Xarxa de centres d”orientació i emprenedoria. Acompanyament i I</t>
  </si>
  <si>
    <t>65 L</t>
  </si>
  <si>
    <t xml:space="preserve">Plecs de les condicions generals que han de regir la tramitació dels expedients de contractació que es derivin de les sol·licituds de patrocinis estratègics amb entitats privades que generin repercussió mediàtica </t>
  </si>
  <si>
    <t>66 L</t>
  </si>
  <si>
    <t xml:space="preserve">MEPRO 14916/2022 </t>
  </si>
  <si>
    <t xml:space="preserve">Encàrrec a TRAGSATEC per al suport subvencions PITEIB </t>
  </si>
  <si>
    <t>67 L</t>
  </si>
  <si>
    <t>CMN06 2022 15354 CMN06 2023 1866</t>
  </si>
  <si>
    <t>Instal·lació nova xarxa cablejat a la Biblioteca Pública de Palma</t>
  </si>
  <si>
    <t>68 L</t>
  </si>
  <si>
    <t>CA-01/2022</t>
  </si>
  <si>
    <t>Subministrament i instal·lació d'un equip de microtomografia (microCT) per a investigació científica, diagnòstic per imatge i obtenció de models 3D amb destinació a la Plataforma de Cirurgia Experimental i Estabulari</t>
  </si>
  <si>
    <t>no consta</t>
  </si>
  <si>
    <t>69 L</t>
  </si>
  <si>
    <t>Resolució del president de l'AETIB per la qual sestableixen les condicions per subscriure contractes de patrocini menor per a petits esdeveniments que generin repercussió mediàtica per a les marques de les Illes Balears i l’Agencia d’Estratègia Turística de les Illes Balears (AETIB), durant l’any 2023</t>
  </si>
  <si>
    <t>70 L</t>
  </si>
  <si>
    <t>CONTR 2022 / 17761</t>
  </si>
  <si>
    <t>Obra de reforma del Centre d'Orientació, Emprenedoria i Innovació per a l'Ocupació (d'ara endavant COE) propietat del SOIB ubicat al carrer Julián Álvarez, número 7, a Palma</t>
  </si>
  <si>
    <t>71 L</t>
  </si>
  <si>
    <t>12-2023</t>
  </si>
  <si>
    <t xml:space="preserve">Execució de les obres pendents de 35 habitatges de protecció pública i aparcaments al c/ Fornaris, 34, de Palma. </t>
  </si>
  <si>
    <t>MR058</t>
  </si>
  <si>
    <t>72 L</t>
  </si>
  <si>
    <t>POO 1/2023</t>
  </si>
  <si>
    <t>Obra de reforma de la Caserna Duc de Crillón al municipi des Castell (Menorca) en residència i centre de dia (veure 69L)</t>
  </si>
  <si>
    <t>73 L</t>
  </si>
  <si>
    <t xml:space="preserve"> 4/2023</t>
  </si>
  <si>
    <t>subministrament d'una embarcació per dur a terme les tasques de control i, si escau, erradicació de diferents espècies invasores a diferents hàbitats i localitzacions geogràfiques de les Illes Balears</t>
  </si>
  <si>
    <t>74 L</t>
  </si>
  <si>
    <t>CONTR 2023/544</t>
  </si>
  <si>
    <t>Servei d'organització, coordinació i impartició de dos programes d'immersió lingüística a llegües estrangeres durant l'estiu de 2023 per a alumnat i professorat de Cicles Formatius de grau Mitjà associats a la impartició del Pla de Reforç en Llengües Estrangeres de centres educatius sostinguts mitjançant fons públics</t>
  </si>
  <si>
    <t>75 L</t>
  </si>
  <si>
    <t>PSO 2/2023</t>
  </si>
  <si>
    <t>Servei de direcció d'execució d'obra i coordinació de seguretat i salut de l'obra de reforma de la Caserna Duca de Crillon a Es Castell, Menorca.</t>
  </si>
  <si>
    <t>76 L</t>
  </si>
  <si>
    <t xml:space="preserve"> 14-2023</t>
  </si>
  <si>
    <t>Execució de les obres d'una promoció de 11 vivendes de protecció pública a Sant Lluís (Menorca)</t>
  </si>
  <si>
    <t>77 L</t>
  </si>
  <si>
    <t xml:space="preserve"> CONTR 2023/2889</t>
  </si>
  <si>
    <t>Execució d'instal·lacions fotovoltaiques per a autoconsum als IES de Portocristo i Santa Maria del Camí (Mallorca) en el marc del Pla de Recuperació, Transformació i Resiliència Finançat per la Unió Europea – Next Generation EU. Lot 1: Portocrist. Lot 2: Santa Maria del Camí</t>
  </si>
  <si>
    <t>78 L</t>
  </si>
  <si>
    <t>12-2022</t>
  </si>
  <si>
    <t>Execució de cinc instal·lacions fotovoltaiques a les illes de Mallorca i Menorca</t>
  </si>
  <si>
    <t>79 L</t>
  </si>
  <si>
    <t>14-2022</t>
  </si>
  <si>
    <t>Execució de tres instal·lacions fotovoltaiques d'autoconsum sobre instituts d'educació secundària a les illes de Mallorca i Menorca</t>
  </si>
  <si>
    <t>80 L</t>
  </si>
  <si>
    <t>MEPRO 20055/2022 MOD04 3230/2023</t>
  </si>
  <si>
    <t>Suport en la tramitació de l’ampliació de les subvencions Moves III, autoconsum elèctric renovable i renovables tèrmiques</t>
  </si>
  <si>
    <t>MR001/MR021</t>
  </si>
  <si>
    <t>81 L</t>
  </si>
  <si>
    <t xml:space="preserve"> MEPRO 18039/2022</t>
  </si>
  <si>
    <t xml:space="preserve">Servei de desenvolupament, manteniment i modernització del sistema de gestió de subvencions SICIE </t>
  </si>
  <si>
    <t>82 L</t>
  </si>
  <si>
    <t xml:space="preserve">MEPRO 131/2023 </t>
  </si>
  <si>
    <t>Planificació, organització, disseny de continguts (en algunes accions formatives), execució, seguiment, avaluació i tramitació de les acreditacions amb l’EBAP, del Pla formatiu emmarcat en el Centre d’Orientació, Emprenedoria, Acompanyament i Innovació per a l’ocupació (COE)</t>
  </si>
  <si>
    <t>83 L</t>
  </si>
  <si>
    <t>CMN06 2023 3944</t>
  </si>
  <si>
    <t>Subministrament de pòrtatils de pantalla 17”</t>
  </si>
  <si>
    <t>84 L</t>
  </si>
  <si>
    <t>MEPRO 2818/2023</t>
  </si>
  <si>
    <t>Redacció d’avantprojecte i del projecte per a la remodelació i execució de la reforma integral interpretativa del Centre de visitants del Parc nacional marítimoterrestre de l’arxipèlag de Cabrera</t>
  </si>
  <si>
    <t>MR031</t>
  </si>
  <si>
    <t>85 L</t>
  </si>
  <si>
    <t xml:space="preserve"> 28-02-2023</t>
  </si>
  <si>
    <t>Patrocini Trail Menorca Camí De Cavalls 2023</t>
  </si>
  <si>
    <t>86 L</t>
  </si>
  <si>
    <t xml:space="preserve">28-01-2023 </t>
  </si>
  <si>
    <t>Patrocini Mallorca 312</t>
  </si>
  <si>
    <t>87 L</t>
  </si>
  <si>
    <t>18/2023 SARHA/SERV</t>
  </si>
  <si>
    <t>Servei de factoria de programari per a la migració tecnològica i la millora funcional dels aplicatius que conformen la història social única electrònica de les Illes Balears</t>
  </si>
  <si>
    <t>88 L</t>
  </si>
  <si>
    <t>044/2023</t>
  </si>
  <si>
    <t xml:space="preserve">Assistència tècnica per a la posada en marxa d'una solució estratègica de Business Inteligence de turisme d'AETIB </t>
  </si>
  <si>
    <t>89 L</t>
  </si>
  <si>
    <t>Conselleria de Presidència i Administracions públiques</t>
  </si>
  <si>
    <t>CONTR 2023 1609</t>
  </si>
  <si>
    <t>Contracte mixt de subministrament i servei d' implantació d' una plataforma centralitzada que permeti la automatització robòtica de processos (RPA)</t>
  </si>
  <si>
    <t>C11.</t>
  </si>
  <si>
    <t>MR067</t>
  </si>
  <si>
    <t>90 L</t>
  </si>
  <si>
    <t>POO 3/2023</t>
  </si>
  <si>
    <t>Obra de construcció d' una residència per a gent gran dependents al municipi d' Es Migjorn Gran.</t>
  </si>
  <si>
    <t>91 L</t>
  </si>
  <si>
    <t>28-08-2023</t>
  </si>
  <si>
    <t>Patrocini Eivissa Marathon</t>
  </si>
  <si>
    <t>92 L</t>
  </si>
  <si>
    <t>27-11-2023</t>
  </si>
  <si>
    <t>Patrocini HIC Summit Ibiza</t>
  </si>
  <si>
    <t>93 L</t>
  </si>
  <si>
    <t>27-06-2023</t>
  </si>
  <si>
    <t>Plataforma de contratación</t>
  </si>
  <si>
    <t>Patrocini III Trail del Nord</t>
  </si>
  <si>
    <t>94 L</t>
  </si>
  <si>
    <t>28-03-2023</t>
  </si>
  <si>
    <t>Patrocini XXXII Challenge Ciclista Mallorca 2023</t>
  </si>
  <si>
    <t>95 L</t>
  </si>
  <si>
    <t>27-22-2023</t>
  </si>
  <si>
    <t>Patrocini Trail Menorca Camí De Cavalls 2023. Premis de la Música Independents (PREMIS MIN)</t>
  </si>
  <si>
    <t>96 L</t>
  </si>
  <si>
    <t>27-20-2023</t>
  </si>
  <si>
    <t>Patrocini XIV Mitja Marató + 8 km Formentera</t>
  </si>
  <si>
    <t>97 L</t>
  </si>
  <si>
    <t>27-08-2023</t>
  </si>
  <si>
    <t>Patrocini V October Trail</t>
  </si>
  <si>
    <t>98 L</t>
  </si>
  <si>
    <t>27-29-2023</t>
  </si>
  <si>
    <t>Patrocini UEFA Futsal Final Four Mallorca 2023</t>
  </si>
  <si>
    <t>99 L</t>
  </si>
  <si>
    <t>27-18-2023</t>
  </si>
  <si>
    <t>Patrocini The Meadower OCR Menorca</t>
  </si>
  <si>
    <t>100 L</t>
  </si>
  <si>
    <t>27-16-2023</t>
  </si>
  <si>
    <t>Patrocini VIII Edició 10 &amp; 5 Milles Ciutat de Maó – Menorca</t>
  </si>
  <si>
    <t>101 L</t>
  </si>
  <si>
    <t>27-15-2023</t>
  </si>
  <si>
    <t>Patrocini Spartan Mallorca</t>
  </si>
  <si>
    <t>102 L</t>
  </si>
  <si>
    <t>27-09-2023</t>
  </si>
  <si>
    <t>Patrocini Triathlon International Portocolom</t>
  </si>
  <si>
    <t>103 L</t>
  </si>
  <si>
    <t>27-07-2023</t>
  </si>
  <si>
    <t>Patrocini X Trail Dels Fars</t>
  </si>
  <si>
    <t>104 L</t>
  </si>
  <si>
    <t>27-05-2023</t>
  </si>
  <si>
    <t>Patrocini X Trail Dels Fars Nocturna</t>
  </si>
  <si>
    <t>105 L</t>
  </si>
  <si>
    <t>27-04-2023</t>
  </si>
  <si>
    <t xml:space="preserve">Patrocini Formentera All Round Trail </t>
  </si>
  <si>
    <t>106 L</t>
  </si>
  <si>
    <t>27-03-2023</t>
  </si>
  <si>
    <t>Patrocini Artiem Half Menorca Triathlon</t>
  </si>
  <si>
    <t>107 L</t>
  </si>
  <si>
    <t>27-E01-2023</t>
  </si>
  <si>
    <t>Plataforma de contratació</t>
  </si>
  <si>
    <t>Patrocini Challenge Peguera Mallorca 2023</t>
  </si>
  <si>
    <t>108 L</t>
  </si>
  <si>
    <t>27-02-2023</t>
  </si>
  <si>
    <t xml:space="preserve">Plataforma de contractació </t>
  </si>
  <si>
    <t>Patrocini 52 Trofeu S.A.R. Princesa Sofia Mallorca</t>
  </si>
  <si>
    <t>109 L</t>
  </si>
  <si>
    <t xml:space="preserve">CONTR 2023 4225 </t>
  </si>
  <si>
    <t>Adquisició de llicències i serveis per a la migració de l'entorn ofimàtic actual i la plataforma de correu Lotus Notes/Domino a l'entorn de treball col·laboratiu</t>
  </si>
  <si>
    <t>110 L</t>
  </si>
  <si>
    <t xml:space="preserve">22-2023 </t>
  </si>
  <si>
    <t>Execució de les obres d'una promoció de 60 habitatges de protecció pública a l'av. Isidor Macabich, Eivissa</t>
  </si>
  <si>
    <t>111 L</t>
  </si>
  <si>
    <t xml:space="preserve">CMBIT0222 </t>
  </si>
  <si>
    <t>Redacció projecte executiu, estudi de seguretat i salut i direcció dobra i resta dassistència tècnica segons PCAP</t>
  </si>
  <si>
    <t>112 L</t>
  </si>
  <si>
    <t xml:space="preserve"> CONTR 2023/5143</t>
  </si>
  <si>
    <t>Subministrament dequips i materials per dotar les Aules de Tecnologia Aplicada (ATECA) amb elements virtuals i 3D i altres equips i materials específics de diferents famílies professionals de diferents centres educatius de FP de les Illes Balears.</t>
  </si>
  <si>
    <t>113 L</t>
  </si>
  <si>
    <t>27-19-2023</t>
  </si>
  <si>
    <t>Plataforma de contractación</t>
  </si>
  <si>
    <t>Patrocini YogaGallery Menorca Festival 2023</t>
  </si>
  <si>
    <t>114 L</t>
  </si>
  <si>
    <t>CMN06 2023/4260</t>
  </si>
  <si>
    <t xml:space="preserve">Tr. a empreses privades. Estudis de preus d”establiments turístics en zones madures. </t>
  </si>
  <si>
    <t>115 L</t>
  </si>
  <si>
    <t xml:space="preserve"> 27-21-2023</t>
  </si>
  <si>
    <t xml:space="preserve"> Patrocini X Triatlo illa de Formentera de 2023 </t>
  </si>
  <si>
    <t>116 L</t>
  </si>
  <si>
    <t>11-2020</t>
  </si>
  <si>
    <t>Execució de les obres d”un edifici de 11 habitatges de protecció pública i aparcaments al carrer León XIII, núm. 15, de Manacor (Mallorca)</t>
  </si>
  <si>
    <t>117 L</t>
  </si>
  <si>
    <t>44-2020</t>
  </si>
  <si>
    <t>Obres del 77,05 % d”execució pendent en edifici en construcció de 18 habitatges de protecció pública, locals i aparcaments a la parcel·la 11, c/ Borja Moll, Maó (Menorca)</t>
  </si>
  <si>
    <t>118 L</t>
  </si>
  <si>
    <t>23-2020</t>
  </si>
  <si>
    <t>Obres d”execució dun edifici de 23 habitatges de protecció pública i aparcaments al carrer Coves des Vicari, de Santanyí, Mallorca</t>
  </si>
  <si>
    <t>119 L</t>
  </si>
  <si>
    <t>47-2020</t>
  </si>
  <si>
    <t>Obres d”execució pendents (87,29 %) a l”edifici en construcción de 40 habitatges tutelats, centre de dia i aparcaments al carrer Borja Moll, Maó (Menorca)</t>
  </si>
  <si>
    <t>120 L</t>
  </si>
  <si>
    <t>24-2020</t>
  </si>
  <si>
    <t xml:space="preserve">Obres d”execució de dos edificis de 14 habitatges de protecció pública (LOTE 1) i 15 habitatges de protecció pública (LOTE 2) a les parcel·les 13 i 16 del carrer Roca i Vinent, de Maó, respectivament. </t>
  </si>
  <si>
    <t>121 L</t>
  </si>
  <si>
    <t>2-2020</t>
  </si>
  <si>
    <t>Adjudicació de les obres d'un edifici de 19 habitatges protegits i aparcaments, i d'urbanització i dotació de serveis en la c/ Salvador Espriu, núm. 37, de Palma</t>
  </si>
  <si>
    <t>122 L</t>
  </si>
  <si>
    <t>12-2020</t>
  </si>
  <si>
    <t>Obres d'execució d'un edifici de 42 habitatges de protecció pública i aparcaments en la c/ Cos, 49-53, de Son Servera, Mallorca</t>
  </si>
  <si>
    <t>123 L</t>
  </si>
  <si>
    <t>14-2020</t>
  </si>
  <si>
    <t>Obres d'execució d'un edifici de 22 habitatges de protecció pública en la c/ Vaig moldre Nou, núm. 1, de Vilafranca de Bonany, Mallorca</t>
  </si>
  <si>
    <t>124 L</t>
  </si>
  <si>
    <t>8-2020</t>
  </si>
  <si>
    <t>Obres d'execució d'un edifici de 57 habitatges tutelats i centre de dia en la c/ Cuba, És Molinar, de Palma</t>
  </si>
  <si>
    <t>125 L</t>
  </si>
  <si>
    <t>46-2020</t>
  </si>
  <si>
    <t>Obres d'execució de 43 habitatges de protecció pública i aparcament en la c/ Brolleu, de Palma (Mallorca)</t>
  </si>
  <si>
    <t>126 L</t>
  </si>
  <si>
    <t>38-2021</t>
  </si>
  <si>
    <t>Obres d'execució d'un edifici de 6 habitatges de protecció pública en Santa Eugenia (Mallorca)</t>
  </si>
  <si>
    <t>127 L</t>
  </si>
  <si>
    <t>70-2021</t>
  </si>
  <si>
    <t xml:space="preserve">Construcció d'un edifici d'onze habitatges de protecció pública a Coll d'en Rabassa, Palma (Mallorca) </t>
  </si>
  <si>
    <t>128 L</t>
  </si>
  <si>
    <t>50-2021</t>
  </si>
  <si>
    <t>Construcció de dos edificis de 12 i 22 habitatges de protecció pública i aparcaments en la c/ Juli Ramis de Marratxí</t>
  </si>
  <si>
    <t>129 L</t>
  </si>
  <si>
    <t>65-2021</t>
  </si>
  <si>
    <t>Construcció de nou habitatges de protecció pública a Inca (Mallorca)</t>
  </si>
  <si>
    <t>130 L</t>
  </si>
  <si>
    <t>25-2019</t>
  </si>
  <si>
    <t xml:space="preserve">Execució de les obres d'edificació de 48 habitatges de protecció pública i aparcaments en l'Av. S'Olivera, de Magaluf, Calviá </t>
  </si>
  <si>
    <t>131 L</t>
  </si>
  <si>
    <t>67-2021</t>
  </si>
  <si>
    <t>Construcció d'un edifici de sis habitatges de protecció pública a Puigpunyent (Mallorca)</t>
  </si>
  <si>
    <t>132 L</t>
  </si>
  <si>
    <t>66-2021</t>
  </si>
  <si>
    <t>Construcció d'un edifici de nou habitatges de protecció pública as Migjorn Gran (Menorca)</t>
  </si>
  <si>
    <t>133 L</t>
  </si>
  <si>
    <t>71-2021</t>
  </si>
  <si>
    <t xml:space="preserve">Construcció d'un edifici de sis habitatges de protecció pública a la Ribera, Palma </t>
  </si>
  <si>
    <t>134 L</t>
  </si>
  <si>
    <t>6-2022</t>
  </si>
  <si>
    <t xml:space="preserve">Construcció d'un edifici de quinze habitatges de protecció pública a Sant Llorenç des Cardassar (Mallorca) </t>
  </si>
  <si>
    <t>135 L</t>
  </si>
  <si>
    <t>30-2022</t>
  </si>
  <si>
    <t xml:space="preserve">Execució de les obres pendents de 38 habitatges de protecció pública, distribuïdes en dos edificis, de 8 habitatges, el primer, i de 30 habitatges i aparcament, el segon, en la c/ Josep Togores, núm. 6 i 12, de Palma </t>
  </si>
  <si>
    <t>136 L</t>
  </si>
  <si>
    <t>4-2022</t>
  </si>
  <si>
    <t>Construcció d'un edifici d'onze habitatges de protecció pública i aparcaments en Fornells, Es Mercadal (Menorca)</t>
  </si>
  <si>
    <t>137 L</t>
  </si>
  <si>
    <t>72-2021</t>
  </si>
  <si>
    <t>25 habitatges carrer Lope de Vega, Palma (Mallorca)</t>
  </si>
  <si>
    <t>138 L</t>
  </si>
  <si>
    <t>34-2022</t>
  </si>
  <si>
    <t>Execució de les obres de deu habitatges de protecció pública en la c/ de Pere Estelrich Fuster, de Santa Margalida (Mallorca).</t>
  </si>
  <si>
    <t>139 L</t>
  </si>
  <si>
    <t xml:space="preserve">Execució de les obres per a la construcció de 18 allotjaments dotacionals a Esporles (Mallorca). </t>
  </si>
  <si>
    <t>140 L</t>
  </si>
  <si>
    <t>40-2022</t>
  </si>
  <si>
    <t xml:space="preserve">Execució de les obres d'un edifici de trenta-cinc allotjaments dotacionals en la c/ Pintor Vives, des Castell (Menorca) </t>
  </si>
  <si>
    <t>141 L</t>
  </si>
  <si>
    <t>3-2023</t>
  </si>
  <si>
    <t>Execució de les obres d'un edifici de disset allotjaments dotacionals en la c/ Alacant, de Sant Ferran de Ses Roques (Formentera)</t>
  </si>
  <si>
    <t>142 L</t>
  </si>
  <si>
    <t>10-2023</t>
  </si>
  <si>
    <t>Execució de les obres de dos habitatges en la c/ Vinyes, 7- 9, d'Artà, Mallorca</t>
  </si>
  <si>
    <t>143 L</t>
  </si>
  <si>
    <t>OB202015</t>
  </si>
  <si>
    <t>Diseny i creació del nou portal web del CTM</t>
  </si>
  <si>
    <t>144 L</t>
  </si>
  <si>
    <t xml:space="preserve">33-2022 </t>
  </si>
  <si>
    <t>Execució de les obres de quinze habitatges de protecció pública en la c/ Guillem Martí i Coll de Binissalem (Mallorca)</t>
  </si>
  <si>
    <t>145 L</t>
  </si>
  <si>
    <t>SSCC PA 265/23</t>
  </si>
  <si>
    <t xml:space="preserve">Subrojecte CIBERAP, actuació; Contractació d'una eina Govern, Risc i Compliment de les mesures de protecció de dades i de seguretat de la informació </t>
  </si>
  <si>
    <t>MR075</t>
  </si>
  <si>
    <t>146 L</t>
  </si>
  <si>
    <t>SSCC PA 170/23</t>
  </si>
  <si>
    <t>Creació d'un espai de dades del Servei de Salut de les Illes Balears per a la seva posterior integració a l'Espai de Dades Nacional i Europeu,</t>
  </si>
  <si>
    <t>MR083</t>
  </si>
  <si>
    <t>147 L</t>
  </si>
  <si>
    <t xml:space="preserve">28-07-2023 </t>
  </si>
  <si>
    <t>Patrocini Cranc Illa de Menorca Festival 2023</t>
  </si>
  <si>
    <t>148 L</t>
  </si>
  <si>
    <t xml:space="preserve">162/2023 </t>
  </si>
  <si>
    <t>Exp 15-23 Contracte de subministrament i implantació de sistemes digitals públics dinformació en temps real sobre els serveis ferroviaris prestats per Serveis Ferroviaris de Mallorca</t>
  </si>
  <si>
    <t>MR065</t>
  </si>
  <si>
    <t>149 L</t>
  </si>
  <si>
    <t>CMN06 2023 10556</t>
  </si>
  <si>
    <t>Matriculació 186 professionals sanitaris IB-SALUT Illes Blaears, formació docent ‘Actívate, prescribe ejercicio’</t>
  </si>
  <si>
    <t>150 L</t>
  </si>
  <si>
    <t xml:space="preserve">055/2023 </t>
  </si>
  <si>
    <t>CONCURS D'IDEES QUE SERVIRÀ PER PORTAR A TERME LA LICITACIÓ DE LES ACCIONS DE SENSIBILITZACIÓ DESTINADES A FOMENTAR I POSAR EN VALOR LES ACCIONS DE CIRCULARITAT A LES ILLES BALEARS.</t>
  </si>
  <si>
    <t>151 L</t>
  </si>
  <si>
    <t>28-09-2023</t>
  </si>
  <si>
    <t>Patrocini UCI Track Champions League Mallorca</t>
  </si>
  <si>
    <t>152 L</t>
  </si>
  <si>
    <t>28-04-2023</t>
  </si>
  <si>
    <t>Patrocini Palma Marathon Mallorca</t>
  </si>
  <si>
    <t>153 L</t>
  </si>
  <si>
    <t>27-28-2023</t>
  </si>
  <si>
    <t>Patrocini 17º Volta Menorca BTT</t>
  </si>
  <si>
    <t>154 L</t>
  </si>
  <si>
    <t>28-05-2023</t>
  </si>
  <si>
    <t>Patrocini Artiem Epic Cami de Cavall 360º Menorca</t>
  </si>
  <si>
    <t>155 L</t>
  </si>
  <si>
    <t xml:space="preserve">OB2023 17 </t>
  </si>
  <si>
    <t>Solució tecnològica basada en Big Data/Machine Learning</t>
  </si>
  <si>
    <t>156 L</t>
  </si>
  <si>
    <t>OB2023 16</t>
  </si>
  <si>
    <t>Plataforma de Contractació</t>
  </si>
  <si>
    <t xml:space="preserve">Servei de programari factory proposta per perfils especialitzats que permetin evolucionar el Sistema Tarifari Integrat per al transport regular a Mallorca </t>
  </si>
  <si>
    <t>157 L</t>
  </si>
  <si>
    <t>PSO 6/2023</t>
  </si>
  <si>
    <t>Direcció de l'execució i coordinació de seguretat i salut de les obres de construcció d”una residència per a persones majors dependents a Bunyola</t>
  </si>
  <si>
    <t>158 L</t>
  </si>
  <si>
    <t>PSUBO 2/2023</t>
  </si>
  <si>
    <t xml:space="preserve">Subministrament de l'equipament d'un centre de dia per a persones majors dependents al carrer Sebel·*lí 23 de Palma, dividit en cinc lots </t>
  </si>
  <si>
    <t>Avaluació</t>
  </si>
  <si>
    <t>159 L</t>
  </si>
  <si>
    <t>008/2024-1</t>
  </si>
  <si>
    <t>Servei per a la definició i redacció del pla estratègic estratègic turístic de enogastronomía de les Illes Balears 2024-2035 i el seu desenvolupament en un pla operatiu (pa director) 2025-2030.</t>
  </si>
  <si>
    <t>160 L</t>
  </si>
  <si>
    <t>CMN06 2023 17888</t>
  </si>
  <si>
    <t>Eficiència energètica, monitoratge, anàlisi i propostes</t>
  </si>
  <si>
    <t>MR085</t>
  </si>
  <si>
    <t>161 L</t>
  </si>
  <si>
    <t>CMN06 2023 20242</t>
  </si>
  <si>
    <t>Adquisició ensobradora automàtica programa càncer</t>
  </si>
  <si>
    <t>MR055</t>
  </si>
  <si>
    <t>162 L</t>
  </si>
  <si>
    <t xml:space="preserve">CMN06 2023 19090 </t>
  </si>
  <si>
    <t>Estudi detecció nous perfils professionals sector turístic</t>
  </si>
  <si>
    <t>163 L</t>
  </si>
  <si>
    <t>014/2024</t>
  </si>
  <si>
    <t>Servei de creativitat, disseny, producció i execució de campanyes de publicitat sobre inversions i projectes associats al Pla de Modernització i Competitivitat del Sector Turístic (component 14) a les illes Balears. COFFEE C14.I03.P01.S01.SI02</t>
  </si>
  <si>
    <t>164 L</t>
  </si>
  <si>
    <t>CONTR 2023/22108</t>
  </si>
  <si>
    <t>Subministrament d'equips i materials per a acabar de dotar a les Aules de Tecnologia Aplicada (ATECA) amb equips i materials especificos de la famílies Sanitat, Instalacions i manteniment, Energia i aigua i Hosteleria i Turisme de diferents centres educatius de Formació Professional de les illes Balears, finançat pel Ministeri de Educacion i Formacion</t>
  </si>
  <si>
    <t>165 L</t>
  </si>
  <si>
    <t>CONTR 2023 17674</t>
  </si>
  <si>
    <t>La contractació d'un servei de disseny, desenvolupament, posada en marxa i manteniment d'aplicacions de gestió dels serveis de taxi en mobilitat en l'àmbit de les illes Balears en el marc del Pla de Recuperació, Transformació i Resiliència – Finançat per la Unió Europea – NextGenerationEU</t>
  </si>
  <si>
    <t>166 L</t>
  </si>
  <si>
    <t>PRO11 2023/19661</t>
  </si>
  <si>
    <t>Prorroga del contracte de subministrament de llibres de fons local en suport paper per a formar part del fons documental de la biblioteca pública de Palma per a la Conselleria de Turisme, Cultura i Esports, Lot 1 (expedient d'origen CONTR 2022/8049)</t>
  </si>
  <si>
    <t>167 L</t>
  </si>
  <si>
    <t>PRO11 2023/19662</t>
  </si>
  <si>
    <t>Pròrroga del contracte de subministrament de llibres en suport paper per al públic infantil per a formar part del fons documental de la Biblioteca pública de Palma per a la Conselleria de Turisme, Cultura i Esports (expedient d'origen CONTR 2022/8051</t>
  </si>
  <si>
    <t>168 L</t>
  </si>
  <si>
    <t>PRO11 2023/19664</t>
  </si>
  <si>
    <t>Pròrroga del contracte de subministrament de llibres en suport paper per al públic juvenil per a formar part del fons documental de la Biblioteca pública de Palma per a la Conselleria de Turisme, Cultura i Esports, Lot 3 (expedient d'origen CONTR 2022/8051)</t>
  </si>
  <si>
    <t>169 L</t>
  </si>
  <si>
    <t>008/2024-2</t>
  </si>
  <si>
    <t>Servei de creació i producció de contingut multimèdia i editorial que permeti executar i reforçar les
diferents activitats derivades de les accions dutes a terme per la AETIB, destinades a posicionar el
turisme enogastronómico a les illes Balears i fomentar la circularitat alimentària en el sector turístic.
(Exp 008/2024-2) CoFFEE:C14.I01.P06.S03.PROVISIONAL. SI02.</t>
  </si>
  <si>
    <t>170 L</t>
  </si>
  <si>
    <t>08-2021</t>
  </si>
  <si>
    <t>( Son Rullan PIREP) L'actuació que estaba en reserva passa a la Fase 1, es troba finalitzada amb l'acta de recepció sense reserves i ens informen que IBE, la va executar amb fons propis, per lo qual es decideix pasar a fase 1, ja que s'ha eliminat l'actuació del CS Felanitx</t>
  </si>
  <si>
    <t>171 L</t>
  </si>
  <si>
    <t>CMN06 2023/19976</t>
  </si>
  <si>
    <t>Servei del ús de la eina digital VITALEDAD, per a realitzar el seguiment i control del programa B@les</t>
  </si>
  <si>
    <t>172 L</t>
  </si>
  <si>
    <t>POO 1/2024</t>
  </si>
  <si>
    <t>Contracte d'obra de una residència en el municipi de Bunyola</t>
  </si>
  <si>
    <t>173 L</t>
  </si>
  <si>
    <t>CMN06 2023 22815</t>
  </si>
  <si>
    <t>Servei de direcció facultativa de l'obra d'adequació i condicionament de l'immoble propietat SOIB situat al carrer Julià Álvarez 7, 7a, Local COE</t>
  </si>
  <si>
    <t>174 L</t>
  </si>
  <si>
    <t>CMN06 2023 20251</t>
  </si>
  <si>
    <t>Servei de videocàpsules comunicatives transversal de gèneres</t>
  </si>
  <si>
    <t>MR081</t>
  </si>
  <si>
    <t>175 L</t>
  </si>
  <si>
    <t>MEPRO 2023 18662</t>
  </si>
  <si>
    <t>Encàrrec de gestió</t>
  </si>
  <si>
    <t>Servei per a la millora de l'eficiència energètica a través de la biomassa forestal local en edificis públics de la CAIB</t>
  </si>
  <si>
    <t>176 L</t>
  </si>
  <si>
    <t>MEPRO 2024/29</t>
  </si>
  <si>
    <t>Servei de desenvolupament i implantació del repositori únic d'informació compartit amb tots els sistemes de la Història Social Única Electònica (HSUe), en el marc del Pla de Recuperació, Transformació i Resiliència - finançat per la Unió Europea-Next Generation EU</t>
  </si>
  <si>
    <t>177 L</t>
  </si>
  <si>
    <t>MEPRO 2024/1035</t>
  </si>
  <si>
    <t>Encàrrec de gestió per a la prestació del servei per a la gestió d’expedients de subvencions del Pla d’Inversions en Transició Energètica de les Illes Balears (PITEIB)” a realitzar per la Fundació Universitat-Empresa de les Illes Balears, MP (FUEIB) durant els anys 2024-2026 per a la Direcció General d’Economia Circular, Transició Energètica i Canvi Climàtic en el marc del Pla de Recuperació, Transformació i Resiliència Europeu. Finançat per la Unió Europea – Next Generation</t>
  </si>
  <si>
    <t>178 L</t>
  </si>
  <si>
    <t>3-2024</t>
  </si>
  <si>
    <t>Redacció dels projectes bàsic i d'execució, la direcció facultativa i la coordinació en matèria de seguretat i salut de les obres d'un edifici de 12 habitatges de protecció pública d'Alaior (Menorca), en el marc del Pla de Recuperació, Transformació i Resiliència - Finançat per la Unió Europea – NG EU</t>
  </si>
  <si>
    <t>179 L</t>
  </si>
  <si>
    <t>CONTR 2024/1130</t>
  </si>
  <si>
    <t>Organització, coordinació i impartició de 2 programes d'immersió lingüística durant l'estiu del 2024 per a alumnat i professorat de Cicles Formatius de Grau Mitjà de centres educatius sostinguts mitjançant fons públics de la CA de les Illes Balears en el marc del Pla de Recuperació, Transformació i Resiliència - Finançat per la Unió Europea Next Generation EU</t>
  </si>
  <si>
    <t>180 L</t>
  </si>
  <si>
    <t>MEPRO 2024/1967</t>
  </si>
  <si>
    <t>Encàrrec de gestió per a la prestació del servei per a la gestió d’expedients de subvencions d’autoconsum i renovables tèrmiques a realitzar per la Fundació Universitat-Empresa de les Illes Balears, MP (FUEIB) durant els anys 2024-2026 per a la Direcció General d’Economia Circular, Transició Energètica i Canvi Climàtic en el marc del Pla de Recuperació, Transformació i Resiliència Europeu. Finançat per la Unió Europea – Next Generation UE</t>
  </si>
  <si>
    <t>181 L</t>
  </si>
  <si>
    <t>CMNO 2024 3297</t>
  </si>
  <si>
    <t>Servei per al càlcul de la cimentació dels pilars i de disseny de redistribució d’espai del projecte d’arquitectura del immoble propietat del SOIB situat al carrer Julián Álvarez 7 i 7-A per a la creació d’un Centre d’Orientació, Emprenedoria, Acompanyament i Innovació per a la ocupació (COE)</t>
  </si>
  <si>
    <t>182 L</t>
  </si>
  <si>
    <t>SSCC PA 322/23</t>
  </si>
  <si>
    <t>Subprojecte CIBERAP, actuació; Contractació d'una solució de seguretat i control de dispositius mèdics per a l'Atenció Primària en el marc del Pla de Recuperació, Transformació i Resiliència - Finançat per la Unió Europea – Next Generation EU</t>
  </si>
  <si>
    <t>183 L</t>
  </si>
  <si>
    <t>POO 3/2024</t>
  </si>
  <si>
    <t>Construcció d'una residència per a persones dependents a Sant Llorenç des Cardassar</t>
  </si>
  <si>
    <t>184 L</t>
  </si>
  <si>
    <t>CONTR 2024/2132</t>
  </si>
  <si>
    <t>Subministrament, transport i posada en funcionament per als Centres d'Excel·lència CIFP Francesc de Borja Moll, CIFP Juníper Serra i CIFP Pau Casesnoves de l'actuació “Creació de la xarxa de Centres d'Excel·lència i Innovació en Formació Professional de la Convocatòria 2022” NextGenerationEU</t>
  </si>
  <si>
    <t>185 L</t>
  </si>
  <si>
    <t>MEPRO 2024 3560</t>
  </si>
  <si>
    <t>Encàrrec de gestió a la Fundació Universitat Empresa dels Illes Balears per al servei de gestió, suport i coordinació per a la impartició de cursos de formació i l'avaluació i acreditació de les persones formades, referits al component 19, Inversió 1, Projecte “Competències digitals transversals- Capacitació digital de la ciutadania” del Pla de RTS</t>
  </si>
  <si>
    <t>MR069</t>
  </si>
  <si>
    <t>186 L</t>
  </si>
  <si>
    <t>MEPRO 2024 3651</t>
  </si>
  <si>
    <t>Encàrrec de gestió a la Fundació Universitat Empresa dels Illes Balears per al servei de gestió, suport i coordinació per a la impartició de cursos de formació i l'avaluació i acreditació de les persones formades, referits al component 19, Inversió 1, Projecte "Comptetències digitals transversals - Capacitació digital per al repte demogràfic" del Plan de Recuperació, Transformació i Resiliència</t>
  </si>
  <si>
    <t>MR088</t>
  </si>
  <si>
    <t>187 L</t>
  </si>
  <si>
    <t>042-2024</t>
  </si>
  <si>
    <t>Substitució de fusteries exteriors en el CIFP Francesc de Borja Moll. TM Palma</t>
  </si>
  <si>
    <t>188 L</t>
  </si>
  <si>
    <t>CONTR 2024/3567</t>
  </si>
  <si>
    <t>Subministrament d'equips i materials per a les Aules de Tecnologia Aplicada de l'actuació “Conversió d'aules en espais de tecnologia aplicada” (repartiment 2023) en el marc del Pla de Recuperació, Transformació i Resiliència finançat pel Ministeri d'Educació, Formació Professional i Esports i per la Unió Europea – NextGenerationEU,</t>
  </si>
  <si>
    <t>189 L</t>
  </si>
  <si>
    <t>CMNO 2024 8967</t>
  </si>
  <si>
    <t>Servei Programa de realitat virtual a l'àmbit de l'orientació laboral</t>
  </si>
  <si>
    <t>190 L</t>
  </si>
  <si>
    <t>CMNO 2024 8952</t>
  </si>
  <si>
    <t>Servei de millora dels recursos formatius existents per afavorir l'acollida i l'adaptació del nou personal del Servei d'Ocupació de les Illes Balears com a recurs de suport i de formació inicial, en el marc del Component 23, Inversió 5, Projecte Pla d'Activitats del Centre d'Orientació, Emprenedoria, Acompanyament i Innovació per a l'Ocupació (COE) a realitzar durant l'any 2024</t>
  </si>
  <si>
    <t>191 L</t>
  </si>
  <si>
    <t>CMN 01-2023</t>
  </si>
  <si>
    <t>Suport a l'organització jornada d'esport adaptat del Dia de les Illes Balears 2023, emmarcat en el Pla de Recuperació, Transformació i Resiliència finançat per la Unió Europea amb càrrec als fons NextGeneration C26.I03.P02</t>
  </si>
  <si>
    <t>192 L</t>
  </si>
  <si>
    <t>48-2024</t>
  </si>
  <si>
    <t>Implantació d'una planta generadora fotovoltaica en el CIFP Pau Casesnoves. TM Inca</t>
  </si>
  <si>
    <t>193 L</t>
  </si>
  <si>
    <t>2/2022</t>
  </si>
  <si>
    <t>Subministrament de gàbies per a dur a terme les tasques necessàries per al control d'espècies invasores de les illes Balears</t>
  </si>
  <si>
    <t>194 L</t>
  </si>
  <si>
    <t>36-02-2023</t>
  </si>
  <si>
    <t>Patrocini Galatzó Trail 2023 Mallorca Mountain Marathon</t>
  </si>
  <si>
    <t>195 L</t>
  </si>
  <si>
    <t>CMN06 2023 16684</t>
  </si>
  <si>
    <t>Campanya publicitària per explicar les ajudes de rehabilitació energètica</t>
  </si>
  <si>
    <t>196 L</t>
  </si>
  <si>
    <t>OB2024 03</t>
  </si>
  <si>
    <t>Factoria de software per al desenvolupament de capacitats per a la integració de nous operadors de mobilitat i noves entitats de transport</t>
  </si>
  <si>
    <t>197 L</t>
  </si>
  <si>
    <t>008/2024-3</t>
  </si>
  <si>
    <t>Serveis de desenvolupament de la Plataforma en línia especialitzada en turisme enogastronómico de les Illes Balears en el marc del Pla de Recuperació, Transformació i Resiliciencia -Finançat per la Unió Europea- Next Generation EU.</t>
  </si>
  <si>
    <t>198 L</t>
  </si>
  <si>
    <t>CMNO 2024 6466</t>
  </si>
  <si>
    <t>Servei de coordinació integral de seguretat i salut per dur a terme el contracte d’obra de reforma del Centre d’Orientació, Emprenedoria, Acompanyament i Innovació per a l’Ocupació (COE) ubicat al carrer Julian Álvarez, 7 i 7-A, de Palma</t>
  </si>
  <si>
    <t>199 L</t>
  </si>
  <si>
    <t>CMNO 2023/14718</t>
  </si>
  <si>
    <t>Servei per a la revisió de l’estat actual de les especialitats formatives del sector nàutic incloses al Catàleg del Servicio Público de Empleo Estatal (SEPE) en el marc del C23.I3 del Pla de Recuperació, Transformació i Resiliència de l’Economia Espanyola.</t>
  </si>
  <si>
    <t>200 L</t>
  </si>
  <si>
    <t>CONTR 2023 14799</t>
  </si>
  <si>
    <t>Subministrament per a l'adquisició d'equip i material de mecànica en el marc del Pla de Recuperació, Transformació i Resiliència - Finançat per la Unió Europea – NextGenerationEU (ATECA) IES M.Àngels Cardona</t>
  </si>
  <si>
    <t>201 L</t>
  </si>
  <si>
    <t>CONTR 2024/10669</t>
  </si>
  <si>
    <t>Subministrament de sistema d'hidrogen per al Centre d'Excel·lència CIFP Pau Casesnoves de l'actuació C20.I02.P04 “Creació de la xarxa de Centres d'Excel·lència i Innovació en Formació Professional de la Convocatòria 2022” finançada pel Ministeri d'Educació, Formació Professional i Esports i per la Unió Europea - NextGenerationEU.</t>
  </si>
  <si>
    <t>202 L</t>
  </si>
  <si>
    <t>CMN06 2024/8437</t>
  </si>
  <si>
    <t>Campanya de sensibilització del programa de cribratge de càncer de cèrvix de la Direcció General de Salut Pública</t>
  </si>
  <si>
    <t>203 L</t>
  </si>
  <si>
    <t>CMN06 2024 1917</t>
  </si>
  <si>
    <t>Servei d’identificació d’una bona pràctica en orientació o intermediació laboral al Servei Públic de les Illes Balears</t>
  </si>
  <si>
    <t>204 L</t>
  </si>
  <si>
    <t>CAS-01-2024</t>
  </si>
  <si>
    <t>Subministrament i instal·lació d'equipament per a la plataforma d'anàlisi multi-ómicos en imatge molecular basada en espectrometria de masses d'ultra-alta resolució del IdISBa.</t>
  </si>
  <si>
    <t>205 L</t>
  </si>
  <si>
    <t>CONTR 2024 6400</t>
  </si>
  <si>
    <t>Subministrament de material tecnològic i audiovisual per equipar el Centre d’Orientació, Emprenedoria, Acompanyament i Innovació per a l’Ocupació de les Illes Balears en el marc del Pla de Recuperació, Transformació i Resiliència - Finançat per la Unió Europea – NextGenerationEU -</t>
  </si>
  <si>
    <t>206 L</t>
  </si>
  <si>
    <t>CONTR 2024 5866</t>
  </si>
  <si>
    <t>Subministrament i instal·lació de mobiliari d'oficina destinat al Centre d’Orientació, Emprenedoria i Innovació per al Treball (COE) de les Illes Balears en el marc del Pla de Recuperació, Transformació i Resiliència - Finançat per la Unió Europea – NextGenerationEU -</t>
  </si>
  <si>
    <t>207 L</t>
  </si>
  <si>
    <t>CONTR 2024/11062</t>
  </si>
  <si>
    <t>Subministrament de tres vehicles híbrids endollables, tres vehicles elèctrics i subministrament i instal·lació de quatre punts de recàrrega dobles.</t>
  </si>
  <si>
    <t>208 L</t>
  </si>
  <si>
    <t>1/2022 PRO 1</t>
  </si>
  <si>
    <t>Primera pròrroga del servei de vigilància de les praderes de posidònia a les Illes Balears.</t>
  </si>
  <si>
    <t>MR051</t>
  </si>
  <si>
    <t>209 L</t>
  </si>
  <si>
    <t>032/2024</t>
  </si>
  <si>
    <t>Subministrament de dispositius informàtics per a la gestió del projecte “Plataforma regional de Business Intelligence com a observatori del Turisme"</t>
  </si>
  <si>
    <t>210 L</t>
  </si>
  <si>
    <t>CMN 09/2024</t>
  </si>
  <si>
    <t>Contracte d'assessorament per a l'execució del projecte de renovació dels sistemes d'il·luminació del Velòdrom Illes Balears, finançat amb fons NextGenerationEU, en el marc del component 26 Inversió 2 del PRTR.</t>
  </si>
  <si>
    <t>211 L</t>
  </si>
  <si>
    <t>CMNO 2024 13396</t>
  </si>
  <si>
    <t>Servei per a la modificació i creació d’especialitats formatives del sector nàutic incloses al Catàleg del Servicio Público de Empleo Estatal (SEPE) en el marc del C23.I3 del Pla de Recuperació, Transformació i Resiliència de l’Economia Espanyola</t>
  </si>
  <si>
    <t>212 L</t>
  </si>
  <si>
    <t>CMN06 2024 12637</t>
  </si>
  <si>
    <t>Estudi de localització i identificació d'escombraries al fons marí de Mallorca, Menorca, Eivissa i Formentera</t>
  </si>
  <si>
    <t>213 L</t>
  </si>
  <si>
    <t>CMN06 2024 12900</t>
  </si>
  <si>
    <t>Estudi per la identificació de localitzacions per a la nidificació de l'àguila peixatera a les illes de Mallorca, Menorca, Eivissa i Formentera</t>
  </si>
  <si>
    <t>214 L</t>
  </si>
  <si>
    <t>5/2024</t>
  </si>
  <si>
    <t>Subministrament de dispositius telemàtics d'alerta primerenca de captura, nodes sensors LoRaWAN de llarg abast ("avisadors") per la millora i optimització de les tasques necessàries per al control d'espècies invasores, concretament d'os rentador a Mallorca.</t>
  </si>
  <si>
    <t>215 L</t>
  </si>
  <si>
    <t>CMN06 2024 15595</t>
  </si>
  <si>
    <t>subministrament i instal·lació d’un taulell i unes taules fets a mida per l’oficina pel Centre d’Orientació, Emprenedoria, Acompanyament i Innovació per a l’Ocupació (COE) del Servei d’Ocupació de les Illes Balears (SOIB)</t>
  </si>
  <si>
    <t>216 L</t>
  </si>
  <si>
    <t>MEPRO 2024 10525</t>
  </si>
  <si>
    <t>Encàrrec de gestió a l'entitat Fundació Universitat-Empresa dels Illes Balears, MP (FUEIB) per a dur a terme l'assessorament en els centres adherits al programa per a l'orientació, l'avanç i l'enriquiment educatius PROA+ que implementen l'activitat palanca A302-itinerari 3, programa finançat pel Ministeri d'Educació, Formació Professional i Esports i per la Unió Europea – NextGenerationEU.</t>
  </si>
  <si>
    <t>MR018</t>
  </si>
  <si>
    <t>Duplicat</t>
  </si>
  <si>
    <t>217 L</t>
  </si>
  <si>
    <t>CONTR 2024 7119</t>
  </si>
  <si>
    <t>Contracte de subministrament de 85 monitors LENOVO, Lot 9 del AM 02/2020</t>
  </si>
  <si>
    <t>MR082</t>
  </si>
  <si>
    <t>218 L</t>
  </si>
  <si>
    <t>CONTR 2024 7585</t>
  </si>
  <si>
    <t>Contracte de subministrament de 380 ordenadors portàtils, Lot 4 del AM 02/2020</t>
  </si>
  <si>
    <t>219 L</t>
  </si>
  <si>
    <t>CONTR 2024 12735</t>
  </si>
  <si>
    <t>Contracte de subministrament de 85 ordinadors de taula del Lote 2 del AM 02/2020 para CEPAs</t>
  </si>
  <si>
    <t>220 L</t>
  </si>
  <si>
    <t>CONTR 2024 8119</t>
  </si>
  <si>
    <t>Subministrament de 40 ordinadors portàtils de gamma alta AM 02/2020. Lot 5</t>
  </si>
  <si>
    <t>221 L</t>
  </si>
  <si>
    <t>222 L</t>
  </si>
  <si>
    <t>223 L</t>
  </si>
  <si>
    <t>224 L</t>
  </si>
  <si>
    <t>225 L</t>
  </si>
  <si>
    <t>CMN06 2024 13396</t>
  </si>
  <si>
    <t>226 L</t>
  </si>
  <si>
    <t>227 L</t>
  </si>
  <si>
    <t>228 L</t>
  </si>
  <si>
    <t>229 L</t>
  </si>
  <si>
    <t>230 L</t>
  </si>
  <si>
    <t xml:space="preserve">Servei per a la modificació i creació d’especialitats formatives del sector nàutic incloses al Catàleg del Servicio Público de Empleo Estatal (SEPE) </t>
  </si>
  <si>
    <t>231 L</t>
  </si>
  <si>
    <t>232 L</t>
  </si>
  <si>
    <t>233 L</t>
  </si>
  <si>
    <t>234 L</t>
  </si>
  <si>
    <t>235 L</t>
  </si>
  <si>
    <t>9/2024</t>
  </si>
  <si>
    <t>236 L</t>
  </si>
  <si>
    <t>19-2024</t>
  </si>
  <si>
    <t>237 L</t>
  </si>
  <si>
    <t>MEPRO 2024/13278</t>
  </si>
  <si>
    <t>Contracte de subministrament de 380 ordinadors portàtils, Lot 4 del AM 02/2020</t>
  </si>
  <si>
    <t>238 L</t>
  </si>
  <si>
    <t>MEPRO 2024/14816</t>
  </si>
  <si>
    <t>Infancia, joventut i famílies</t>
  </si>
  <si>
    <t>MR084</t>
  </si>
  <si>
    <t>239 L</t>
  </si>
  <si>
    <t>CONTR 2024/15989</t>
  </si>
  <si>
    <t>240 L</t>
  </si>
  <si>
    <t>24-2024</t>
  </si>
  <si>
    <t>Renovació de la flota de vehicles per a la prevenció i extinció d'incendis forestals en el marc del Pla de Recuperació, Transformació i Resiliència-finançat per la Unió Europea- Next Generation EU</t>
  </si>
  <si>
    <t>241 L</t>
  </si>
  <si>
    <t>CM 4-2023</t>
  </si>
  <si>
    <t>Assistència tècnica en arquitectura tècnica, estructura i instal·lacions d'un edifici de 24 habitatges de protecció pública en C/Bonavida, 2, de Peguera (Calvià, Mallorca), dividit en tres lots. Contracte finançat per la Unió Europea en el marc del Pla de Recuperació, Transformació i Resiliència – NextGenerationEU</t>
  </si>
  <si>
    <t>242 L</t>
  </si>
  <si>
    <t>CM 15/2021</t>
  </si>
  <si>
    <t>Encàrrec de gestió a la Fundació Universitat-Empresa de les Illes Balears, MP (FUEIB) l’objecte del qual és la prestació d’un servei de suport per a la tramitació d’expedients de subvencions MOVES III, inclòs dins el marc de Pla de recuperació, transformació i resiliència europeu, finançat per la Unió Europea -Next Generation UE-</t>
  </si>
  <si>
    <t>243 L</t>
  </si>
  <si>
    <t>CM 07-2022</t>
  </si>
  <si>
    <t>Encàrrec de gestió del servei de formació en competències digitals a nens i adolescents en situació de vulnerabilitat</t>
  </si>
  <si>
    <t>244 L</t>
  </si>
  <si>
    <t>CM 10/2020</t>
  </si>
  <si>
    <t>Organització, coordinació i impartició de dos programes d'immersió lingüística en 2025 per a alumnat i professorat de Cicles Formatius de Grau Mitjà associats a la impartició del Pla de Reforç en Llengües Estrangeres de centres educatius sostinguts mitjançant fons públics de la CAIB. Pla de Recuperació, Transformació i Resiliència Finançat per la UE Next Generation</t>
  </si>
  <si>
    <t>245 L</t>
  </si>
  <si>
    <t>CM 16/2021</t>
  </si>
  <si>
    <t>Redacció dels projectes bàsic i d'execució, la direcció facultativa i la coordinació en matèria de seguretat i salut de les obres de rehabilitació de tres edificis situats a Palma, dividit en dos lots, en el marc del Pla de Recuperació, Transformació i Resiliència - Finançat per la Unió Europea – NextGenerationEU</t>
  </si>
  <si>
    <t>246 L</t>
  </si>
  <si>
    <t>CM 06/2021</t>
  </si>
  <si>
    <t>Subministrament i Instal·lació del mobiliari i electrodomèstics del centre de dia de Son Xigala</t>
  </si>
  <si>
    <t>247 L</t>
  </si>
  <si>
    <t>CMN06 2023 5194</t>
  </si>
  <si>
    <t>Contractació dels serveis d'enginyeria forestal per a la direcció i coordinació de seguretat i salut de les actuacions que estableix el Pla de prevenció contra incendis forestals (tallafocs) per a la residència de Son Dureta a Palma</t>
  </si>
  <si>
    <t>MR011</t>
  </si>
  <si>
    <t>248 L</t>
  </si>
  <si>
    <t>CMN06 2023 21237</t>
  </si>
  <si>
    <t xml:space="preserve">Contracte Menor retirada de la coberta de fibrociment de l'edifici annexada a les obre Residència Son Dureta </t>
  </si>
  <si>
    <t>249 L</t>
  </si>
  <si>
    <t>CMN06 2023 19089</t>
  </si>
  <si>
    <t>contracte menor de serveis per a la realització d'estudi geotècnic per a un solar en li complex sociosanitari a Son Dureta</t>
  </si>
  <si>
    <t>250 L</t>
  </si>
  <si>
    <t>4-2024</t>
  </si>
  <si>
    <t xml:space="preserve">Realització de treballs forestals establerts al Pla de prevenció contra incendis forestals (tallafocs) per a la residència de Son Dureta (CM 16/2021). </t>
  </si>
  <si>
    <t>251 L</t>
  </si>
  <si>
    <t>SSCC PA 143/24</t>
  </si>
  <si>
    <t xml:space="preserve">Contractació dels serveis d'enginyeria per a la realització d'un projecte tècnic de tallafocs per a la residència de Son Dureta. </t>
  </si>
  <si>
    <t>252 L</t>
  </si>
  <si>
    <t>CONTR 2024 10889</t>
  </si>
  <si>
    <t xml:space="preserve">Panells digitals interactius </t>
  </si>
  <si>
    <t>253 L</t>
  </si>
  <si>
    <t>09-2024</t>
  </si>
  <si>
    <t>Finestres i vidrieres IES Felanitx</t>
  </si>
  <si>
    <t>254 L</t>
  </si>
  <si>
    <t>POO 8/2024</t>
  </si>
  <si>
    <t>Talladora d'aigua</t>
  </si>
  <si>
    <t>255 L</t>
  </si>
  <si>
    <t>CONTR 2024/21163</t>
  </si>
  <si>
    <t>Obres per a la rehabilitació de tres edificis d'habitatges de protecció oficial situats a Eivissa, Palma i Es castell. Contracte cofinançat en el marc de l'instrument de finançament Next Generation EU.</t>
  </si>
  <si>
    <t>256 L</t>
  </si>
  <si>
    <t>CONTR 24447/2024</t>
  </si>
  <si>
    <t>Implantació d'una plataforma omnicanal per al Canal de Salut per a la Ciutadania del Servei de Salut dels Illes Balears, en el marc del Pla de Recuperació, Transformació i Resiliència - Finançat per la Unió Europea – Next Generation EU i els serveis de suport i manteniment de la nova Solució</t>
  </si>
  <si>
    <t>257 L</t>
  </si>
  <si>
    <t>CONTR 2024/22752</t>
  </si>
  <si>
    <t>Contracte mixt de subministrament de la infraestructura i la prestació del servei del Centre d'Operacions de Ciberseguretat (SOC) de la CAIB en el marc del Pla de Recuperació, Transformació i Resiliència - Finançat parcialment per la unió Europea – NextGenerationEU.</t>
  </si>
  <si>
    <t>258 L</t>
  </si>
  <si>
    <t>9381/2024 PAS</t>
  </si>
  <si>
    <t>Estudi del potencial fotovoltaic de les cobertes dels edificis de la Comunitat Autònoma dels Illes Balears i desenvolupament d'una eina web interactiva per a l'obtenció d'un mapa solar d'aquest potencial fotovoltaic en el marc del Pla de Recuperació, Transformació i Resiliència - Finançat per la Unió Europea – Next Generation EU</t>
  </si>
  <si>
    <t>259 L</t>
  </si>
  <si>
    <t>2/2024</t>
  </si>
  <si>
    <t>Finalització de les obres del centre sociosanitari de llargues estades per a persones majors dependents a Son Dureta, Palma</t>
  </si>
  <si>
    <t>260 L</t>
  </si>
  <si>
    <t>10640/2024 MRR</t>
  </si>
  <si>
    <t>Obra d'instal·lació d'una caldera de biomassa i dipòsit per a escalfar l'aigua de dues piscines en el Centre de Tecnificació Esportiva Illes Balears (CTEIB)</t>
  </si>
  <si>
    <t>261 L</t>
  </si>
  <si>
    <t>CMN06 2024 18179</t>
  </si>
  <si>
    <t>Subministrament de senyals dels espais naturals protegits de les Illes Balears en el marc del Pla de Recuperació, Transformació i Resiliència - Finançat per la Unió Europea - Next Generation EU</t>
  </si>
  <si>
    <t>262 L</t>
  </si>
  <si>
    <t>CMN06 2024 18401</t>
  </si>
  <si>
    <t>Obres per al desenvolupament del projecte de telecomunicacions i sistemes per a la modernització i renovació d'instal·lacions de dades, megafonia, electricitat i telefonia en el Centre de Tecnificació Esportiva de les illes Balears en el marc del Pla de Recuperació, Transpormación i Resiliència finançat per la Unió Europea Next Generation EU.</t>
  </si>
  <si>
    <t>263 L</t>
  </si>
  <si>
    <t>CMN06 2024 16067</t>
  </si>
  <si>
    <t>Obres per a l'execució del projecte d'instal·lació de plaques solars fotovoltaiques amb sistema d'emmagatzematge d'energia integrat en la seu de Ports dels Illes Balears situada al carrer Vicente Tofiño,36, emmarcat en el Pla de Recuperació, Transformació i Resiliència Next Generation EU</t>
  </si>
  <si>
    <t>264 L</t>
  </si>
  <si>
    <t>CMN06 2024 16525</t>
  </si>
  <si>
    <t>Prestació del servei de control de plagues (desratització) dels Illots d'És Vedrà, És Vedranell, S'Espalmador i Tagomago</t>
  </si>
  <si>
    <t>265 L</t>
  </si>
  <si>
    <t>MEPRO 2024 15720</t>
  </si>
  <si>
    <t>Contracte mixt de subministrament d'estacions meteorològiques i servei per a la implantació de sistema de mesurament continu de la qualitat de l'aire i contaminació acústica en els ports de Ciutadella (Menorca) i Sant Antoni de Portmany (Eivissa), emmarcat en el Pla de Recuperació, Transformació i Resiliència Next Generation EU</t>
  </si>
  <si>
    <t>266 L</t>
  </si>
  <si>
    <t>PCAO 12/2021</t>
  </si>
  <si>
    <t>Publicitar els cursos de capacitació digital pertanyents al fons finalista Europeu MR082. Lot 1 Disseny gràfic</t>
  </si>
  <si>
    <t>267 L</t>
  </si>
  <si>
    <t>PSO 6/2020</t>
  </si>
  <si>
    <t>Publicitar els cursos de capacitació digital pertanyents al fons finalista Europeu MR082. Lot 2 Campanya publicitat autobusos</t>
  </si>
  <si>
    <t>268 L</t>
  </si>
  <si>
    <t>8359/2024</t>
  </si>
  <si>
    <t>Contracte mixt de servei per a la redacció de projecte i d'obra per a executar la implantació de OPS (cold ironing) en els molls del Port Exterior de Ciutadella, Menorca</t>
  </si>
  <si>
    <t>269 L</t>
  </si>
  <si>
    <t>CMBIT2624</t>
  </si>
  <si>
    <t>Obra per a la millora de l'eficiència energètica d'una part de l'Edifici Són Espanyol del Parc Bit en el marc del Pla de Recuperació, Transformació i Resiliència - Finançat per la Unió Europea – Next Generation EU</t>
  </si>
  <si>
    <t>270 L</t>
  </si>
  <si>
    <t>01-2025</t>
  </si>
  <si>
    <t>Direcció d'obra i coordinació de seguretat i salut per a la construcció d'una nova marquesina amb dues instal·lacions fotovoltaiques per a autoconsum en la la seva coberta, situada en el pati del CEIP Son Oliva de Palma.</t>
  </si>
  <si>
    <t>271 L</t>
  </si>
  <si>
    <t>SSCC PA 186/22</t>
  </si>
  <si>
    <t>Subministrament de col·lectors per a la detecció de sang oculta en femta amb cessió d'equips per al programa de detecció precoç de càncer de còlon i recte de les illes Balears</t>
  </si>
  <si>
    <t>272 L</t>
  </si>
  <si>
    <t>02-2025</t>
  </si>
  <si>
    <t>Execució d'una marquesina amb dues instal·lacions fotovoltaiques per a autoconsum al pati del CEIP Son Oliva de Palma.</t>
  </si>
  <si>
    <t>273 L</t>
  </si>
  <si>
    <t>16-2024</t>
  </si>
  <si>
    <t>Execució de set instal·lacions fotovoltaiques en instituts d'educació secundària, dividit en dos lots per a les illes de Mallorca, Eivissa i Formentera</t>
  </si>
  <si>
    <t>274 L</t>
  </si>
  <si>
    <t>CONTR 2024/20591</t>
  </si>
  <si>
    <t>Subministrament de 20 ordinadors portàtils superiors per a aules, tallers i espais formatius del IBSTEAM</t>
  </si>
  <si>
    <t>275 L</t>
  </si>
  <si>
    <t>CONTR 2024 22623</t>
  </si>
  <si>
    <t>Adquisició de 30 ordinadors de sobretaula per als centres educatius inclosos en la Xarxa de Centres de Capacitació Digital</t>
  </si>
  <si>
    <t>276 L</t>
  </si>
  <si>
    <t>CONTR 2024 24025</t>
  </si>
  <si>
    <t>Subministrament de 15 ordinadors portàtils per als centres educatius inclosos en la Xarxa de Centres de Capacitació Digital</t>
  </si>
  <si>
    <t>277 L</t>
  </si>
  <si>
    <t>CONTR 2024 24148</t>
  </si>
  <si>
    <t>Subministrament de 20 monitors per als centres d'adults inclosos en la Xarxa de Centres de Capacitació Digital del Pla de Recuperació, Transformació i Resiliència</t>
  </si>
  <si>
    <t>278 L</t>
  </si>
  <si>
    <t>CONTR 2025/2988</t>
  </si>
  <si>
    <t>L'objecte del contracte consisteix en el subministrament d'equips i materials per a les Aules de Tecnologia Aplicada de l'actuació “Conversió d'aules en espais de tecnologia aplicada” (repartiment 2024) en el marc del Pla de Recuperació, Transformació i Resiliència finançat pel Ministeri d'Educació, Formació Professional i Esports i per la Unió Europea – NextGenerationEU,</t>
  </si>
  <si>
    <t>279 L</t>
  </si>
  <si>
    <t>SSCC PA 231/24</t>
  </si>
  <si>
    <t>Contracte mixt per a la implantació de la nova història clínica electrònica d'Atenció Primària de les Illes Balears en el marc del Pla de Recuperació, Transformació i Resiliència - Finançat per la Unió Europea – NextGenerationEU</t>
  </si>
  <si>
    <t>280 L</t>
  </si>
  <si>
    <t>1497/2025 PA SARA MRR</t>
  </si>
  <si>
    <t>Contracte de serveis dividit en lots per al desenvolupament d'una app mòbil de reserves de boies i amarraments (lot 1) i per a la implantació de la nova web corporativa (lot 2), emmarcat en el Pla de Recuperació, Transformació i Resiliència, per a Europa Next Generation UE</t>
  </si>
  <si>
    <t>281 L</t>
  </si>
  <si>
    <t>CONTR 02 2025</t>
  </si>
  <si>
    <t>OBRA de renovació dels sistemes d'il·luminació per a la pista de ciclisme del Velòdrom Illes Balears, finançat en el marc de l'instrument de finançament NextGeneration EU</t>
  </si>
  <si>
    <t>282 L</t>
  </si>
  <si>
    <t>CMN06 2024 24730/24</t>
  </si>
  <si>
    <t>Subministrament d’emissors de seguiment telemètric (GPS) per a àguila peixatera (Pandion haliaetus)</t>
  </si>
  <si>
    <t>283 L</t>
  </si>
  <si>
    <t>MEPRO 2024 20592</t>
  </si>
  <si>
    <t>Encàrrec de gestió a la FUEIB del servei d'execució del projecte SPAIN LIVING LAB</t>
  </si>
  <si>
    <t>MR086</t>
  </si>
  <si>
    <t>284 L</t>
  </si>
  <si>
    <t>008/2024-5</t>
  </si>
  <si>
    <t>Serveis de desenvolupament d'actuacions de màrqueting per al posicionament de l'oferta gastronòmica de les illes Balears en el marc del Pla de Recuperació, Transformació i Resiliència - Finançat per la Unió europea- Next Generation EU</t>
  </si>
  <si>
    <t>285 L</t>
  </si>
  <si>
    <t>039/2025</t>
  </si>
  <si>
    <t>Execució de campanyes sobre Turisme Responsable i Sostenible dels aeroports de les illes Balears en el marc del Pla de Recuperació, Transformació i Resiliència _ Fiananciado per la Unió Europea- Next Generation</t>
  </si>
  <si>
    <t>286 L</t>
  </si>
  <si>
    <t>12-2025</t>
  </si>
  <si>
    <t>287 L</t>
  </si>
  <si>
    <t>SSCC PA 37/25</t>
  </si>
  <si>
    <t>Prestació de serveis per a la gestió del projecte de nova Història Clínica electrònica per a Atenció Primària en el marc del Pla de Recuperació, Transformació i Resiliència - Finançat per la Unió Europea – NextGenerationE</t>
  </si>
  <si>
    <t>288 L</t>
  </si>
  <si>
    <t>CONTR 2025/9473</t>
  </si>
  <si>
    <t>Obres per al desenvolupament del projecte de telecomunicacions i sistemes per a la modernització i renovació d'instal·lacions de dades, megafonia, electricitat i telefonica, en el Centre de Tecnificació Esportiva illes Balears (CTEIB).</t>
  </si>
  <si>
    <t>289 L</t>
  </si>
  <si>
    <t>CONTR 3828/2025</t>
  </si>
  <si>
    <t>Subministrament i instal·lació de l'instrumental de mesura i control de punts d'aigua per a l'automatització de la xarxa de control del Domini Públic Hidràulic de les Illes Balears, amb càrrec als fons europeus procedents del Pla de Recuperació, Transformació i Resiliència, finançat per la Unió Europea (Next Generation UE)</t>
  </si>
  <si>
    <t>MR079</t>
  </si>
  <si>
    <t>290 L</t>
  </si>
  <si>
    <t>17-2024</t>
  </si>
  <si>
    <t>Substitució de lluminàries convencionals per altres més eficients amb tecnologia LED, així com la incorporació de detecció de presència en cinc instituts d'educació secundària.</t>
  </si>
  <si>
    <t>291 L</t>
  </si>
  <si>
    <t>SSCC PA 7/25</t>
  </si>
  <si>
    <t>Anàlisi, disseny, determinació i la seva posterior implementació d'un pla i un sistema d'atenció digital personalitzada per al Servei de Salut dels Illes Balears [PADP] en el marc del Pla de Recuperació, Transformació i Resiliència - Finançat per la Unió Europea – NextGenerationEU</t>
  </si>
  <si>
    <t>MR096</t>
  </si>
  <si>
    <t>292 L</t>
  </si>
  <si>
    <t>14-2025</t>
  </si>
  <si>
    <t>293 L</t>
  </si>
  <si>
    <t>05-2025</t>
  </si>
  <si>
    <t>Subministrament i instal·lació de noves lluminàries de tecnologia led, en substitució de les convencionals actuals, així com les actuacions complementàries de millora i renovació del sistema d'il·luminació, consistent en la incorporació de mecanismes de detecció de presència i regulació del nivell d'il·luminació en algunes zones a l'Hospital de Son Llàtzer.</t>
  </si>
  <si>
    <t>294 L</t>
  </si>
  <si>
    <t>CONTR 2025 13047</t>
  </si>
  <si>
    <t>Adquisició 72 monitors de 27" per a la Direcció General de Planificació i Gestió Educatives per a la posterior distribució entre els centres educatius inclosos en la xarxa de Centres de Capacitació Digital del Pla de Recuperació, Transformació i Resiliència</t>
  </si>
  <si>
    <t>295 L</t>
  </si>
  <si>
    <t>CONTR 2025/9228</t>
  </si>
  <si>
    <t>Subministrament i instal·lació de material esportiu d'alta tecnologia per a la modernització digital del centre especialitzat d'Alt Rendiment de Ciclisme (Velòdrom), del Centre de Tecnificació Esportiva de les illes Balears (CTEIB) i el Centre especialitzat de tecnificació esportiva de tir amb arc a Eivissa (És Cubells) de les illes Balears.</t>
  </si>
  <si>
    <t>296 L</t>
  </si>
  <si>
    <t>22-2025</t>
  </si>
  <si>
    <t>Redacció del projecte i la direcció facultativa de les obres de rehabilitació d'un edifici de 7 VPP situat a Palma, en el marc del Pla de Recuperació, Transformació i Resiliència - Finançat per la Unió Europea – NextGenerationEU</t>
  </si>
  <si>
    <t>297 L</t>
  </si>
  <si>
    <t>01-2022 PRO 2</t>
  </si>
  <si>
    <t>Segona pròrroga del servei de vigilància de les prades de posidònia a les illes Balears.</t>
  </si>
  <si>
    <t>298 L</t>
  </si>
  <si>
    <t>CONTR 2025 12095</t>
  </si>
  <si>
    <t>Subministrament de 100 ordinadors portàtils per al centre d'excel·lència CIFP Juníper Serra</t>
  </si>
  <si>
    <t>299 L</t>
  </si>
  <si>
    <t>CONTR 2025/11358</t>
  </si>
  <si>
    <t>Subministrament de mobiliari escolar i material per a aules del primer cicle d'educació infantil per als CEIP Miquel Porcel, el CEIP Sa Indioteria i el CEIP Joan Veny i Clar</t>
  </si>
  <si>
    <t>300 L</t>
  </si>
  <si>
    <t>CONTR 2025/5125</t>
  </si>
  <si>
    <t>Subministrament, transport i posada en funcionament d'equips i materials per als Centres d'Excel·lència finançada pel Ministeri i per la Unió Europeaa NextGenerationEU, en el marc del Mecanisme del Pla de Recuperació, Transformació i Resiliència</t>
  </si>
  <si>
    <t>301 L</t>
  </si>
  <si>
    <t>23-2025</t>
  </si>
  <si>
    <t>Obres pendents de 35 habitatges de protecció pública i aparcaments en c/ Fornaris, 34, de Palma. Contracte cofinançat en el marc de l'instrument de finançament Next Generation EU</t>
  </si>
  <si>
    <t>302 L</t>
  </si>
  <si>
    <t>OB2023 13   MEN202313</t>
  </si>
  <si>
    <t>Redacció de plecs tècnics pel desenvolupament de solucions IT de gestió de serveis de taxi i pel desenvolupament d'una plataforma BI/Big Data</t>
  </si>
  <si>
    <t>303 L</t>
  </si>
  <si>
    <t>OB2023 18        MEN 2023-018</t>
  </si>
  <si>
    <t>Redacció dels plecs tècnics pel desenvolupament de solucions MaaS per el CTM</t>
  </si>
  <si>
    <t>304 L</t>
  </si>
  <si>
    <t>CONTR 2025 13066</t>
  </si>
  <si>
    <t>Subministrament de 68 ordinadors de taula per a la DG Planificació i Gestió Educatives de la Conselleria d'Educació i Universitats</t>
  </si>
  <si>
    <t>305 L</t>
  </si>
  <si>
    <t>CONTR 2025/13363</t>
  </si>
  <si>
    <t>Contrato de suministro de dispositivos portátiles para el alumnado en situación de vulnerabilidad de centros educativos no universitarios de las Illes Balears en el marco del Plan de Recuperación, Transformación y Resiliencia financiado por la Unión Europea - NextGenerationEU</t>
  </si>
  <si>
    <t>306 L</t>
  </si>
  <si>
    <t>CONTR 2025/13463</t>
  </si>
  <si>
    <t>Subministrament d'aules digitals i la capacitació en el seu ús del professorat de centres educatius no universitaris de les Illes Balears en el marc del Pla de Recuperació, Transformació i Resiliència, finançat per la Unió Europea - NextGenerationEU</t>
  </si>
  <si>
    <t>307 L</t>
  </si>
  <si>
    <t>SSCC PA 97/25</t>
  </si>
  <si>
    <t>Subministrament, instal·lació i posada en marxa d'un robot d'alta capacitat de preparació de llibreries d'ADN per a la Unitat de Diagnòstic Molecular i Genètica Clínica de l'Hospital Universitari Són Espases, dependent del Ib-*Salut.</t>
  </si>
  <si>
    <t>MR090</t>
  </si>
  <si>
    <t>308 L</t>
  </si>
  <si>
    <t>08-2025</t>
  </si>
  <si>
    <t>Instal·lació fotovoltaica flotant sobre la bassa de reg d'Inca, situada en el Polígon 12, parcel·la 173 d'Inca, amb una potència de 1.400 kWn en el marc del Pla de Recuperació, Transformació i Resiliència - Finançat per la Unió Europea – NextGenerationEU</t>
  </si>
  <si>
    <t>309 L</t>
  </si>
  <si>
    <t>09-2025</t>
  </si>
  <si>
    <t>Execució d'una instal·lació fotovoltaica sobre pèrgoles en l'aparcament del Parc Bit i la instal·lació de punts de càrrega per a vehicles elèctrics, en el marc del Pla de Recuperació, Transformació i Resiliència - Finançat per la Unió Europea – NextGenerationEU</t>
  </si>
  <si>
    <t>310 L</t>
  </si>
  <si>
    <t>10-2025</t>
  </si>
  <si>
    <t>Obres de substitució de lluminàries convencionals existents per noves tipus led i instal·lació de detecció de presència en determinades zones del Velòdrom dels Illes Balears.</t>
  </si>
  <si>
    <t>311 L</t>
  </si>
  <si>
    <t>16-2025</t>
  </si>
  <si>
    <t>Subministrament i instal·lació de noves lluminàries de tecnologia led, en substitució de les convencionals actuals, en l'Edifici Són Rossinyol de la CAIB, així com les actuacions complementàries de millora i renovació del sistema d'il·luminació, consistent en la incorporació de mecanismes de detecció de presència en algunes zones, per a la millora de l'eficiència energètica del centre.</t>
  </si>
  <si>
    <t>312 L</t>
  </si>
  <si>
    <t>CONTR 2025 13059</t>
  </si>
  <si>
    <t>Subministrament de 93 portàtils ultralleugers estàndard per a la Direcció General de Planificació i Gestió Educatives</t>
  </si>
  <si>
    <t>313 L</t>
  </si>
  <si>
    <t>CONTR 2025 16285</t>
  </si>
  <si>
    <t>Subministrament i instal·lació de comptados ultrasònics de petit calibre</t>
  </si>
  <si>
    <t>314 L</t>
  </si>
  <si>
    <t>CMN06 2025 16888</t>
  </si>
  <si>
    <t>Marxandatge per a la promoció dels cursos de capacitació digital</t>
  </si>
  <si>
    <t>315 L</t>
  </si>
  <si>
    <t>CMN06 2025 14309</t>
  </si>
  <si>
    <t>Redacció d’un projecte d’habilitació d’una passarel·la elevada al sistema dunar de la platja de s’Oberta, al Parc Natural de s’Albufera a Mallorca.</t>
  </si>
  <si>
    <t>316 L</t>
  </si>
  <si>
    <t>MEPRO 5617/2025</t>
  </si>
  <si>
    <t>Prospecció i retirada d'espècies invasores a l'àrea d'influència socioeconòmica del PNMT Cabrera: bosc de Bellver i pedrera de Génova, TM de Palma</t>
  </si>
  <si>
    <t>1 AI</t>
  </si>
  <si>
    <t>Altres Instruments</t>
  </si>
  <si>
    <t>CNV28 2021 20664</t>
  </si>
  <si>
    <t>Subministrament material activitats físiques i esportives IES Albuhaira</t>
  </si>
  <si>
    <t>2 AI</t>
  </si>
  <si>
    <t>Subministrament sistema domòtica nàutica CIFP L'eMBAT</t>
  </si>
  <si>
    <t>En execució</t>
  </si>
  <si>
    <t>3 AI</t>
  </si>
  <si>
    <t>Instal·lació de senyalització als espais naturals protegits de les Illes Balears</t>
  </si>
  <si>
    <t>MR012</t>
  </si>
  <si>
    <t>4 AI</t>
  </si>
  <si>
    <t>DES01 2022 1031</t>
  </si>
  <si>
    <t>Contracte d'obra de una residència en el municipi de Sant Llorenç</t>
  </si>
  <si>
    <t>5 AI</t>
  </si>
  <si>
    <t>DES01 2022 0990</t>
  </si>
  <si>
    <t>Abierto de ingeniería de Son Dureta</t>
  </si>
  <si>
    <t>6 AI</t>
  </si>
  <si>
    <t>DES01 2022 1033</t>
  </si>
  <si>
    <t>Transferència justificable a favor del Consell Insular de Formentera per a l’execució dels fons europeus destinats a la dotació de biblioteques</t>
  </si>
  <si>
    <t>7 AI</t>
  </si>
  <si>
    <t>DES01 2022 2398</t>
  </si>
  <si>
    <t>Transferència justificable a favor del Consell Insular de Menorca per a l’execució dels fons europeus destinats a l”Arxiu de Maó, per a la descripció i la digitalització de fons documentals disposats als arxius de titularitat estatal i gestió autonòmica o</t>
  </si>
  <si>
    <t>8 AI</t>
  </si>
  <si>
    <t>Resolució del director general de Formació Professional i Ensenyaments Artístics Superiors de 4 de març de 2022 per la qual es convoca un curs de formació específica per a l’habilitació com a assessors i avaluadors de les unitats de competència de diverse</t>
  </si>
  <si>
    <t>9 AI</t>
  </si>
  <si>
    <t>Procediment per avaluar i acreditar les competències professionals adquirides a través de l’experiència laboral o de vies no formals de formació (vid. BOIB de 17/02/22)</t>
  </si>
  <si>
    <t>10 AI</t>
  </si>
  <si>
    <t>11 AI</t>
  </si>
  <si>
    <t>CNV28 2022 1496</t>
  </si>
  <si>
    <t>Conveni de col·laboració entre la Conselleria d’Afers Socials i Esports i l’Institut Mallorquí d’Afers Socials (IMAS)</t>
  </si>
  <si>
    <t>Signat</t>
  </si>
  <si>
    <t>12 AI</t>
  </si>
  <si>
    <t>CNV28 2022 1498</t>
  </si>
  <si>
    <t>Conveni de col·laboració entre la Conselleria d’Afers Socials i Esports i el Consell Insular de Formentera</t>
  </si>
  <si>
    <t>13 AI</t>
  </si>
  <si>
    <t>DES01 2022 4492</t>
  </si>
  <si>
    <t xml:space="preserve">Transferència a favor del Consell Insular d'Eivissa per a l'execució de l'actuació "obres de noves aturades i millores de les aturades existents en la xarxa d'autobús interurbà". </t>
  </si>
  <si>
    <t>MR048</t>
  </si>
  <si>
    <t>14 AI</t>
  </si>
  <si>
    <t>DES01 2022 4335</t>
  </si>
  <si>
    <t xml:space="preserve">Transferència a favor del Consell Insular de Menorca per a l'execució de l'actuació "obres de noves aturades i millores de les aturades existents en la xarxa d'autobús interurbà". </t>
  </si>
  <si>
    <t>15 AI</t>
  </si>
  <si>
    <t>DES01 2022 4330</t>
  </si>
  <si>
    <t>Transferència a favor del Consell Insular de Menorca per a l'execució de l'actuació "implantació de sistemas digitals publics en les aturades d'autobús"</t>
  </si>
  <si>
    <t>16 AI</t>
  </si>
  <si>
    <t>DES01 2022 6116</t>
  </si>
  <si>
    <t>Transferencia a favor del Consell Insular d'Eivissa per a l'execució de l'actuació "implantació de sistemas digitals publics en les aturades d'autobús"</t>
  </si>
  <si>
    <t>17 AI</t>
  </si>
  <si>
    <t>Gestió dels projectes turístics finançats amb fons MRR</t>
  </si>
  <si>
    <t>18 AI</t>
  </si>
  <si>
    <t>Suport al Programa d’ajuts Next Generation Autoconsum i Tèrmiques</t>
  </si>
  <si>
    <t>MR021 i MR072</t>
  </si>
  <si>
    <t>19 AI</t>
  </si>
  <si>
    <t>Suport Programa d’ajudes MOVES III</t>
  </si>
  <si>
    <t xml:space="preserve">MR001  </t>
  </si>
  <si>
    <t>20 AI</t>
  </si>
  <si>
    <t>Reforç dels sistemes d’informació de vigilància epidemiològica</t>
  </si>
  <si>
    <t>MR035</t>
  </si>
  <si>
    <t>21 AI</t>
  </si>
  <si>
    <t>DES01 2022 2436</t>
  </si>
  <si>
    <t>Transferència justificable a favor del Consell Insular de Formentera per al projecte de digitalització de l’inventari del patrimoni de l’església</t>
  </si>
  <si>
    <t>MR042</t>
  </si>
  <si>
    <t>22 AI</t>
  </si>
  <si>
    <t>DES01 2022 2098</t>
  </si>
  <si>
    <t>Transferència justificable a favor del Consell Insular de Formentera per a actuacions sobre el patrimoni</t>
  </si>
  <si>
    <t>MR024</t>
  </si>
  <si>
    <t>23 AI</t>
  </si>
  <si>
    <t>DES01 2022 2433</t>
  </si>
  <si>
    <t>Transferència justificable a favor del Consell Insular d’Eivissa per a la digitalització de l’inventari del patrimoni de l’església</t>
  </si>
  <si>
    <t>24 AI</t>
  </si>
  <si>
    <t>DES01 2022 2435</t>
  </si>
  <si>
    <t>Transferència a favor del Consell Insular de Menorca per al projecte de digitalitzacio de l’inventari del patrimoni de l’església</t>
  </si>
  <si>
    <t>25 AI</t>
  </si>
  <si>
    <t>DES01 2022 3748</t>
  </si>
  <si>
    <t>Transferència a favor del Consell Insular de Menorca per a actuacions sobre el patrimoni. Restauració</t>
  </si>
  <si>
    <t>26 AI</t>
  </si>
  <si>
    <t>DES01 2022 883</t>
  </si>
  <si>
    <t>Transferència justificable a favor del Consell Insular de Mallorca per a l’execució dels fons europeus destinats a la dotació de biblioteques, en el marc del Pla de Recuperació, Transformació i Resiliència (finançat per la Unió Europea – NextGenerationEU)</t>
  </si>
  <si>
    <t>27 AI</t>
  </si>
  <si>
    <t>DES01 2022 2434</t>
  </si>
  <si>
    <t>Transferència justificable a favor del Consell Insular de Mallorca per a l’execució dels fons europeus del projecte C24.I3.P5.1-3, en el marc del Pla de Recuperació, Transformació i Resiliència (Finançat per la Unió Europea – Next Generation EU)</t>
  </si>
  <si>
    <t>28 AI</t>
  </si>
  <si>
    <t>DES01 2022 2100</t>
  </si>
  <si>
    <t>Transferència justificable a favor del Consell Insular de Mallorca, i es proposa el pagament per a l’execució dels fons europeus del projecte C24.I2.P3.1 (actuacions a Bellpuig), en el marc del Pla de Recuperació, Transformació i Resiliència (Finançat per</t>
  </si>
  <si>
    <t>29 AI</t>
  </si>
  <si>
    <t>DES01 2022 1449</t>
  </si>
  <si>
    <t>Transferència justificable a favor de l’Ajuntament de Palma per a l’execució dels fons europeus destinats a la dotació de biblioteques, en el marc del Pla de Recuperació, Transformació i Resiliència (finançat per la Unió Europea – NextGenerationEU)</t>
  </si>
  <si>
    <t>30 AI</t>
  </si>
  <si>
    <t>31 AI</t>
  </si>
  <si>
    <t>Projecte inversió personal (convocatòria subvencions residus i economia circular)</t>
  </si>
  <si>
    <t>32 AI</t>
  </si>
  <si>
    <t>Formació digital. Despeses funcionament centres escolars</t>
  </si>
  <si>
    <t>MR013</t>
  </si>
  <si>
    <t>33 AI</t>
  </si>
  <si>
    <t>Aules emprenedor FP.Despeses funcionament centres escolars</t>
  </si>
  <si>
    <t>34 AI</t>
  </si>
  <si>
    <t>Impuls FP-oferta FP. Nómina + transferència centres concertats</t>
  </si>
  <si>
    <t>MR015</t>
  </si>
  <si>
    <t>35 AI</t>
  </si>
  <si>
    <t>Impuls FP-tecnològic. Despeses de funcionament centres escolars</t>
  </si>
  <si>
    <t>36 AI</t>
  </si>
  <si>
    <t>Impuls FP-Graus. Nòmina</t>
  </si>
  <si>
    <t>37 AI</t>
  </si>
  <si>
    <t>PROA. Nòmina+ Despeses funcionament centres escolars+Despeses concertats</t>
  </si>
  <si>
    <t>38 AI</t>
  </si>
  <si>
    <t xml:space="preserve">Sistema educat. Orienta. Nòmines. </t>
  </si>
  <si>
    <t>MR019</t>
  </si>
  <si>
    <t>39 AI</t>
  </si>
  <si>
    <t>Projecte inversió. Incorporació personal. Pla millora abastament aigua. MR27</t>
  </si>
  <si>
    <t>40 AI</t>
  </si>
  <si>
    <t>Transferencia UIB per dur a terme actuacions incloses PIREP</t>
  </si>
  <si>
    <t>41 AI</t>
  </si>
  <si>
    <t>PAE Ocupació</t>
  </si>
  <si>
    <t>42 AI</t>
  </si>
  <si>
    <t>Nou projecte d”inversió. Formació SOIB</t>
  </si>
  <si>
    <t>43 AI</t>
  </si>
  <si>
    <t>Resolució del conseller de Model Econòmic i president del SOIB i del conseller d”Educació i FP, per la qual s”estableix la gestió conjunta, Projecte Formació modular en reskilling i upskilling per ocupats i desocupats.</t>
  </si>
  <si>
    <t>MR068</t>
  </si>
  <si>
    <t>44 AI</t>
  </si>
  <si>
    <t xml:space="preserve">Procediment per avaluar i acreditar les competències professionals adquirides a través de l’experiència laboral o de vies no formals de formació </t>
  </si>
  <si>
    <t>45 AI</t>
  </si>
  <si>
    <t>46 AI</t>
  </si>
  <si>
    <t>CNV28 2022 20520</t>
  </si>
  <si>
    <t>Conveni de col·laboració amb el Col·legi Oficial d”Arquitectes Tècnics d”Eivissa i Formentera per a les Oficines de Rehabilitació (PROGRAMA 2 RD 853/2021)</t>
  </si>
  <si>
    <t>47 AI</t>
  </si>
  <si>
    <t>CNV28 2022 20524</t>
  </si>
  <si>
    <t>Conveni de col·laboració amb el Col·legi Oficial d”Administradors de Finques de les IB per a les Oficines de Rehabilitació (PROGRAMA 2 RD 853/2021)</t>
  </si>
  <si>
    <t>48 AI</t>
  </si>
  <si>
    <t>CNV28 2022 20526</t>
  </si>
  <si>
    <t>Conveni de col·laboració amb el Col·legi Oficial d”Arquitectes Tècnics de Mallorca per a les Oficines de Rehabilitació (PROGRAMA 2 RD 853/2021)</t>
  </si>
  <si>
    <t>49 AI</t>
  </si>
  <si>
    <t>CNV28 2022 20530</t>
  </si>
  <si>
    <t>Conveni de col·laboració amb el Col·legi Oficial d”Arquitectes de les IB per a les Oficines de Rehabilitació (PROGRAMA 2 RD 853/2021)</t>
  </si>
  <si>
    <t>50 AI</t>
  </si>
  <si>
    <t>CNV28 2022 20527</t>
  </si>
  <si>
    <t>Conveni de col·laboració amb el Col·legi Oficial d”Arquitectes Tècnics de Menorca per a les Oficines de Rehabilitació (PROGRAMA 2 RD 853/2021)</t>
  </si>
  <si>
    <t>51 AI</t>
  </si>
  <si>
    <t>CNV28 2022 17286</t>
  </si>
  <si>
    <t>Conveni CEFP-AJ VILLAFRANCA</t>
  </si>
  <si>
    <t>52 AI</t>
  </si>
  <si>
    <t>CNV28 2022 17233</t>
  </si>
  <si>
    <t>Conveni CEFP-AJ ESTELLENCS</t>
  </si>
  <si>
    <t>53 AI</t>
  </si>
  <si>
    <t>CNV28 2022 17240</t>
  </si>
  <si>
    <t>Conveni CEFP-AJ LLUBI</t>
  </si>
  <si>
    <t>54 AI</t>
  </si>
  <si>
    <t>CNV28 2022 17271</t>
  </si>
  <si>
    <t>Conveni CEFP-AJ SANTA EULALIA</t>
  </si>
  <si>
    <t>55 AI</t>
  </si>
  <si>
    <t>CNV28 2022 15904</t>
  </si>
  <si>
    <t>Conveni CEFP-AJ CONSELL INSULAR FORMENTERA</t>
  </si>
  <si>
    <t>56 AI</t>
  </si>
  <si>
    <t>Modernització escoletes 0 – 3. Nòmines</t>
  </si>
  <si>
    <t>57 AI</t>
  </si>
  <si>
    <t>Formació contínua professionals sanitaris</t>
  </si>
  <si>
    <t>MR054</t>
  </si>
  <si>
    <t>58 AI</t>
  </si>
  <si>
    <t>Suport a la convocatòria d”ajudes del Fons Tecnològic</t>
  </si>
  <si>
    <t>59 AI</t>
  </si>
  <si>
    <t>CNV28 2022 1502</t>
  </si>
  <si>
    <t>Conveni de col·laboració entre la Conselleria d’Afers Socials i Esports i el Consell Insular d’Eivissa per a l’execució de projectes</t>
  </si>
  <si>
    <t>I1 i I2</t>
  </si>
  <si>
    <t>60 AI</t>
  </si>
  <si>
    <t>61 AI</t>
  </si>
  <si>
    <t>62 AI</t>
  </si>
  <si>
    <t>Ajuts per a la creació de places públiques de primer cicle d’educació infantil, ajuts en espècie per a l’acompanyament i assessorament a les entitats públiques sol·licitants dels ajuts de creació de places públiques de primer cicle d’educació infantil i ajuts complementaris</t>
  </si>
  <si>
    <t>63 AI</t>
  </si>
  <si>
    <t>CNV28 2023 649</t>
  </si>
  <si>
    <t>Conveni de col·laboració amb els representants de CAEB per a promocionar la qualificació professional dels treballadors de les Illes.</t>
  </si>
  <si>
    <t>64 AI</t>
  </si>
  <si>
    <t>CNV28 2023 626</t>
  </si>
  <si>
    <t>Conveni de col·laboració amb els representants de PIMEM per a promocionar la qualificació professional dels treballadors de les Illes.</t>
  </si>
  <si>
    <t>65 AI</t>
  </si>
  <si>
    <t>CNV28 2023 625</t>
  </si>
  <si>
    <t>Conveni de col·laboració amb els representants de UGT per a promocionar la qualificació professional dels treballadors de les Illes.</t>
  </si>
  <si>
    <t>66 AI</t>
  </si>
  <si>
    <t>CNV28 2023 624</t>
  </si>
  <si>
    <t>Conveni de col·laboració amb els representants de CCOO per a promocionar la qualificació professional dels treballadors de les Illes.</t>
  </si>
  <si>
    <t>67 AI</t>
  </si>
  <si>
    <t>CNV28 2023 623</t>
  </si>
  <si>
    <t>68 AI</t>
  </si>
  <si>
    <t>Pla ajuts oferta cultural àrees no urbanes. Consell Insular de Mallorca</t>
  </si>
  <si>
    <t>MR056</t>
  </si>
  <si>
    <t>69 AI</t>
  </si>
  <si>
    <t>DES01 2023 5212</t>
  </si>
  <si>
    <t>Pla ajuts oferta cultural àrees no urbanes. Consell Insular d”Eivissa</t>
  </si>
  <si>
    <t>70 AI</t>
  </si>
  <si>
    <t>CNV28 2023 5377</t>
  </si>
  <si>
    <t>Conveni Centre Crisi Consell Insular Mallorca</t>
  </si>
  <si>
    <t>MR005</t>
  </si>
  <si>
    <t>71 AI</t>
  </si>
  <si>
    <t>CNV28 2023 2600</t>
  </si>
  <si>
    <t>Conveni Col·legi Oficial de llicenciats en educació física Pla Prescripció Activitat Física</t>
  </si>
  <si>
    <t>72 AI</t>
  </si>
  <si>
    <t>Despeses en inversions de caràcter inmaterial. Actuacions conservació</t>
  </si>
  <si>
    <t>73 AI</t>
  </si>
  <si>
    <t>Conversió d”aules en espais de tecnologia aplicada, cració d”aules d”emprenedoria, avaluació i acreditació de competències profesionals i programa de cooperació territorial</t>
  </si>
  <si>
    <t>Tancada</t>
  </si>
  <si>
    <t>74 AI</t>
  </si>
  <si>
    <t>75 AI</t>
  </si>
  <si>
    <t>Nòmines personal centres públics (centres d'excel·lència)</t>
  </si>
  <si>
    <t>76 AI</t>
  </si>
  <si>
    <t>Creatividad, branding, campanya PDPC</t>
  </si>
  <si>
    <t>77 AI</t>
  </si>
  <si>
    <t xml:space="preserve">Convocatòria del programa Pla pilot de reforç en llengües estrangeres en els cicles formatius de grau mitjà als centres concertats que imparteixen alguns ensenyaments d'FP </t>
  </si>
  <si>
    <t>78 AI</t>
  </si>
  <si>
    <t>Conveni Centre Crisi 24 hores CIMENORCA-IBDONA (Conveni)</t>
  </si>
  <si>
    <t>79 AI</t>
  </si>
  <si>
    <t>Suport al programa d'ajudes MOVES II</t>
  </si>
  <si>
    <t>80 AI</t>
  </si>
  <si>
    <t>Projecte inversió PITEIB 2024 (Nòmines)</t>
  </si>
  <si>
    <t>81 AI</t>
  </si>
  <si>
    <t>CNV28 2024 9414</t>
  </si>
  <si>
    <t>Prorroga Conveni de col·laboració amb el Col·legi Oficial d”Arquitectes Tècnics d”Eivissa i Formentera per a les Oficines de Rehabilitació (PROGRAMA 2 RD 853/2021) (Conveni)</t>
  </si>
  <si>
    <t>82 AI</t>
  </si>
  <si>
    <t>CNV28 2024 9417</t>
  </si>
  <si>
    <t>Prorroga del Conveni de col·laboració amb el Col·legi Oficial d”Administradors de Finques de les IB per a les Oficines de Rehabilitació (PROGRAMA 2 RD 853/2021) (Conveni)</t>
  </si>
  <si>
    <t>83 AI</t>
  </si>
  <si>
    <t>CNV28 2024 9427</t>
  </si>
  <si>
    <t>Prorroga Conveni de col·laboració amb el Col·legi Oficial d”Arquitectes Tècnics de Mallorca per a les Oficines de Rehabilitació (PROGRAMA 2 RD 853/2021) (Conveni)</t>
  </si>
  <si>
    <t>84 AI</t>
  </si>
  <si>
    <t>CNV28 2024 9429</t>
  </si>
  <si>
    <t>Prorroga Conveni de col·laboració amb el Col·legi Oficial d”Arquitectes Tècnics de Menorca per a les Oficines de Rehabilitació (PROGRAMA 2 RD 853/2021) (Conveni)</t>
  </si>
  <si>
    <t>85 AI</t>
  </si>
  <si>
    <t>CNV28 2024 9431</t>
  </si>
  <si>
    <t>Prorroga Conveni de col·laboració amb el Col·legi Oficial d”Arquitectes de les IB per a les Oficines de Rehabilitació (PROGRAMA 2 RD 853/2021) (Conveni)</t>
  </si>
  <si>
    <t>86 AI</t>
  </si>
  <si>
    <t>CNV28 2024 24226</t>
  </si>
  <si>
    <t>Conveni de col·laboració amb la Universitat de les Illes Balears (UIB) per a la Implantació i gestió d’una infraestructura d’Intel·ligència Artificial (IA) i Big Data dintre el component 11: Modernització de les administracions públiques, Inversió 3: Transformació Digital i Modernització de les CCAA i les EELL en el marc del Pla de Recuperació, Transformació i Resiliència, finançat per la Unió Europea, Next Generation i d’autorització i disposició de la despesa</t>
  </si>
  <si>
    <t>87 AI</t>
  </si>
  <si>
    <t>2018/6/170     5/2023</t>
  </si>
  <si>
    <t>Addenda del conveni entre el Consorci per a la Recuperació de la Fauna de les Illes Balears COFIB i la Fundació Natura Parc, per al desenvolupament de la Recuperació de Fauna Silvestre i Control d'Espècies Invasores a les Illes Balears</t>
  </si>
  <si>
    <t>Nota:</t>
  </si>
  <si>
    <t>A l'import mobilitzat s'ha realitzar el següents ajust:</t>
  </si>
  <si>
    <t>Subvencions</t>
  </si>
  <si>
    <t>Descomptar 8.791.925,70 € a la Conselleria de Turisme, Cultura i Esports, àrea Turisme, compoment C14.</t>
  </si>
  <si>
    <t>Licitacions</t>
  </si>
  <si>
    <t>Descomptar 73.498.406,84 € a la Conselleria d'Empresa, Ocupació i Energia, àrea Energia, component C07 + C07+C08</t>
  </si>
  <si>
    <t>Altres instruments</t>
  </si>
  <si>
    <t>Decomptar 3.193.163,79 € a la Conselleria de Famílies i Afers Socials, àrea Serveis Socials, component C22</t>
  </si>
  <si>
    <t>Descomptar 4.343.522,15 € a la Conselleria d'Habitatge, Territori i Mobilitat, àrea Mobilitat, component C06</t>
  </si>
  <si>
    <t>A l'import executat s'ha realitzar el següents ajust:</t>
  </si>
  <si>
    <t>Descomptar 2.894.311,27€ a la Conselleria de Famílies i Afers Socials, àrea Serveis Socials i dependència, component C22</t>
  </si>
  <si>
    <t>Descomptar 1.610.060,64€ a la Conselleria d'Habitatge, Territori i Mobilitat, àrea Govern Obert, component C02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</si>
</sst>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8">
    <font>
      <sz val="11"/>
      <color rgb="FF000000"/>
      <name val="Calibri"/>
      <family val="2"/>
      <charset val="1"/>
    </font>
    <font>
      <u/>
      <sz val="11"/>
      <color rgb="FF0563C1"/>
      <name val="Calibri"/>
      <family val="2"/>
      <charset val="1"/>
    </font>
    <font>
      <sz val="8"/>
      <name val="Calibri"/>
      <family val="2"/>
      <charset val="1"/>
    </font>
    <font>
      <b/>
      <sz val="9"/>
      <color rgb="FF333333"/>
      <name val="Noto Sans"/>
      <family val="2"/>
    </font>
    <font>
      <b/>
      <sz val="9"/>
      <color rgb="FF000000"/>
      <name val="Noto Sans"/>
      <family val="2"/>
    </font>
    <font>
      <sz val="9"/>
      <color rgb="FF000000"/>
      <name val="Noto Sans"/>
      <family val="2"/>
    </font>
    <font>
      <sz val="9"/>
      <color rgb="FF2A6099"/>
      <name val="Noto Sans"/>
      <family val="2"/>
    </font>
    <font>
      <sz val="10"/>
      <name val="Noto Sans"/>
      <family val="2"/>
    </font>
    <font>
      <b/>
      <sz val="9"/>
      <name val="Noto Sans"/>
      <family val="2"/>
    </font>
    <font>
      <u/>
      <sz val="10"/>
      <name val="Noto Sans"/>
      <family val="2"/>
    </font>
    <font>
      <b/>
      <u/>
      <sz val="10"/>
      <name val="Noto Sans"/>
      <family val="2"/>
    </font>
    <font>
      <u/>
      <sz val="11"/>
      <name val="Calibri"/>
      <family val="2"/>
      <charset val="1"/>
    </font>
    <font>
      <sz val="9"/>
      <name val="Noto Sans"/>
      <family val="2"/>
    </font>
    <font>
      <sz val="11"/>
      <color indexed="8"/>
      <name val="Calibri"/>
      <family val="2"/>
    </font>
    <font>
      <b/>
      <sz val="9"/>
      <color indexed="81"/>
      <name val="Tahoma"/>
      <family val="2"/>
    </font>
    <font>
      <sz val="9"/>
      <color indexed="81"/>
      <name val="Tahoma"/>
      <family val="2"/>
    </font>
    <font>
      <sz val="11"/>
      <color indexed="63"/>
      <name val="Calibri"/>
      <family val="2"/>
    </font>
    <font>
      <sz val="10"/>
      <color indexed="60"/>
      <name val="Noto Sans"/>
      <family val="2"/>
    </font>
  </fonts>
  <fills count="5">
    <fill>
      <patternFill patternType="none"/>
    </fill>
    <fill>
      <patternFill patternType="gray125"/>
    </fill>
    <fill>
      <patternFill patternType="solid">
        <fgColor rgb="FFFFFFFF"/>
        <bgColor rgb="FFFFFFCC"/>
      </patternFill>
    </fill>
    <fill>
      <patternFill patternType="solid">
        <fgColor rgb="FF92D050"/>
        <bgColor rgb="FFBBE33D"/>
      </patternFill>
    </fill>
    <fill>
      <patternFill patternType="solid">
        <fgColor rgb="FFBDD7EE"/>
        <bgColor rgb="FF99CCFF"/>
      </patternFill>
    </fill>
  </fills>
  <borders count="4">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0" fontId="1" fillId="0" borderId="0" applyBorder="0" applyProtection="0"/>
  </cellStyleXfs>
  <cellXfs count="40">
    <xf numFmtId="0" fontId="0" fillId="0" borderId="0" xfId="0"/>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0" xfId="0" applyFont="1" applyFill="1"/>
    <xf numFmtId="0" fontId="6" fillId="3"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14" fontId="5" fillId="2"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5" fillId="0" borderId="0" xfId="0" applyFont="1"/>
    <xf numFmtId="0" fontId="4" fillId="2" borderId="0" xfId="0" applyFont="1" applyFill="1" applyAlignment="1">
      <alignment horizontal="left" vertical="top" wrapText="1"/>
    </xf>
    <xf numFmtId="0" fontId="5" fillId="2" borderId="0" xfId="0" applyFont="1" applyFill="1" applyAlignment="1">
      <alignment horizontal="center"/>
    </xf>
    <xf numFmtId="14" fontId="5" fillId="2" borderId="1" xfId="0" applyNumberFormat="1" applyFont="1" applyFill="1" applyBorder="1" applyAlignment="1">
      <alignment vertical="center" wrapText="1"/>
    </xf>
    <xf numFmtId="164" fontId="4" fillId="2" borderId="1" xfId="0" applyNumberFormat="1" applyFont="1" applyFill="1" applyBorder="1" applyAlignment="1">
      <alignment horizontal="center" vertical="center" wrapText="1"/>
    </xf>
    <xf numFmtId="164" fontId="5" fillId="2" borderId="1" xfId="0" applyNumberFormat="1" applyFont="1" applyFill="1" applyBorder="1" applyAlignment="1">
      <alignment horizontal="right" vertical="center" wrapText="1"/>
    </xf>
    <xf numFmtId="164" fontId="5" fillId="2" borderId="0" xfId="0" applyNumberFormat="1" applyFont="1" applyFill="1" applyAlignment="1">
      <alignment horizontal="right"/>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17" fontId="5" fillId="2" borderId="2" xfId="0" applyNumberFormat="1"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left" vertical="top" wrapText="1"/>
    </xf>
    <xf numFmtId="0" fontId="8" fillId="2" borderId="1" xfId="0" applyFont="1" applyFill="1" applyBorder="1" applyAlignment="1">
      <alignment horizontal="center" vertical="center" wrapText="1"/>
    </xf>
    <xf numFmtId="0" fontId="9" fillId="0" borderId="1" xfId="1" applyFont="1" applyBorder="1" applyAlignment="1" applyProtection="1">
      <alignment horizontal="center" vertical="center" wrapText="1"/>
    </xf>
    <xf numFmtId="0" fontId="7" fillId="0" borderId="1" xfId="0" applyFont="1" applyBorder="1" applyAlignment="1">
      <alignment horizontal="center" vertical="center" wrapText="1"/>
    </xf>
    <xf numFmtId="0" fontId="10" fillId="0" borderId="1" xfId="1" applyFont="1" applyBorder="1" applyAlignment="1" applyProtection="1">
      <alignment horizontal="center" vertical="center" wrapText="1"/>
    </xf>
    <xf numFmtId="0" fontId="7" fillId="0" borderId="1" xfId="0" applyFont="1" applyBorder="1" applyAlignment="1">
      <alignment horizontal="center" vertical="center"/>
    </xf>
    <xf numFmtId="0" fontId="11" fillId="0" borderId="1" xfId="1" applyFont="1" applyBorder="1" applyAlignment="1">
      <alignment horizontal="center" vertical="center"/>
    </xf>
    <xf numFmtId="0" fontId="9" fillId="0" borderId="1" xfId="1" applyFont="1" applyBorder="1" applyAlignment="1" applyProtection="1">
      <alignment horizontal="center" vertical="center"/>
    </xf>
    <xf numFmtId="0" fontId="12" fillId="2" borderId="1" xfId="0" applyFont="1" applyFill="1" applyBorder="1" applyAlignment="1">
      <alignment horizontal="center" vertical="center"/>
    </xf>
    <xf numFmtId="0" fontId="12" fillId="2" borderId="0" xfId="0" applyFont="1" applyFill="1" applyAlignment="1">
      <alignment horizontal="center" vertical="center"/>
    </xf>
    <xf numFmtId="14" fontId="4" fillId="2" borderId="1" xfId="0" applyNumberFormat="1" applyFont="1" applyFill="1" applyBorder="1" applyAlignment="1">
      <alignment horizontal="center" vertical="center" wrapText="1"/>
    </xf>
    <xf numFmtId="14" fontId="5" fillId="2" borderId="0" xfId="0" applyNumberFormat="1" applyFont="1" applyFill="1" applyAlignment="1">
      <alignment horizontal="center"/>
    </xf>
    <xf numFmtId="0" fontId="17" fillId="0" borderId="0" xfId="0" applyFont="1"/>
    <xf numFmtId="164" fontId="5" fillId="2" borderId="2" xfId="0" applyNumberFormat="1" applyFont="1" applyFill="1" applyBorder="1" applyAlignment="1">
      <alignment horizontal="right"/>
    </xf>
    <xf numFmtId="164" fontId="5" fillId="2" borderId="1" xfId="0" applyNumberFormat="1" applyFont="1" applyFill="1" applyBorder="1" applyAlignment="1">
      <alignment horizontal="right"/>
    </xf>
    <xf numFmtId="0" fontId="5" fillId="2" borderId="0" xfId="0" applyFont="1" applyFill="1" applyAlignment="1">
      <alignment vertical="center"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9999FF"/>
      <rgbColor rgb="FF993366"/>
      <rgbColor rgb="FFFFFFCC"/>
      <rgbColor rgb="FFCCFFFF"/>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B66C"/>
      <rgbColor rgb="FF3366FF"/>
      <rgbColor rgb="FF33CCCC"/>
      <rgbColor rgb="FF92D050"/>
      <rgbColor rgb="FFBBE33D"/>
      <rgbColor rgb="FFFF9900"/>
      <rgbColor rgb="FFFF6600"/>
      <rgbColor rgb="FF2A60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IE/05.%20SEGUIMENT/02.%20EXECUCIO%20CAIB/07%20Informes%20de%20seguiment/14_Informe%20seguiment%2030.06.24/SEGUIMENT%20i%20PREVISIONS%20EXECUCIO%20AMB%20TERRITORIALITZACIO%20I%20ESTRAT&#200;GICS%2030.06.24.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caib.sharepoint.com/sites/ARXIUS-DGFONS/Documents/OIE/05.%20SEGUIMENT/02.%20EXECUCIO%20CAIB/07%20Informes%20de%20seguiment/16_Informe%20de%20seguiment%2031.12.24/SEGUIMENT%20i%20PREVISIONS%20EXECUCIO%20AMB%20TERRITORIALITZACIO%20I%20ESTRAT&#200;GICS%20311224.xlsm" TargetMode="External"/><Relationship Id="rId2" Type="http://schemas.microsoft.com/office/2019/04/relationships/externalLinkLongPath" Target="SEGUIMENT%20i%20PREVISIONS%20EXECUCIO%20AMB%20TERRITORIALITZACIO%20I%20ESTRAT&#200;GICS%20311224.xlsm?FE5429E8" TargetMode="External"/><Relationship Id="rId1" Type="http://schemas.openxmlformats.org/officeDocument/2006/relationships/externalLinkPath" Target="file:///\\FE5429E8\SEGUIMENT%20i%20PREVISIONS%20EXECUCIO%20AMB%20TERRITORIALITZACIO%20I%20ESTRAT&#200;GICS%203112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ució_MRR_GLOBAL"/>
      <sheetName val="Resum GLOBAL"/>
      <sheetName val="Taules"/>
      <sheetName val="NOTES SUBV"/>
      <sheetName val="Notes LICIT"/>
      <sheetName val="Notes AI"/>
      <sheetName val="_56F9DC9755BA473782653E2940F9"/>
      <sheetName val="Seguiment minoracions CONVOS"/>
      <sheetName val="Instruccions"/>
      <sheetName val="Estratègics"/>
      <sheetName val="Informe Estra."/>
    </sheetNames>
    <sheetDataSet>
      <sheetData sheetId="0">
        <row r="115">
          <cell r="G115" t="str">
            <v>Seu electrònica</v>
          </cell>
        </row>
        <row r="116">
          <cell r="G116" t="str">
            <v>Seu electrònica</v>
          </cell>
        </row>
        <row r="117">
          <cell r="G117" t="str">
            <v>Seu electrònica</v>
          </cell>
        </row>
        <row r="119">
          <cell r="G119">
            <v>758382</v>
          </cell>
        </row>
        <row r="309">
          <cell r="G309" t="str">
            <v>Plataforma de contractació</v>
          </cell>
        </row>
        <row r="313">
          <cell r="G313" t="str">
            <v>Plataforma de contractació</v>
          </cell>
        </row>
        <row r="314">
          <cell r="G314" t="str">
            <v>Plataforma de contractació</v>
          </cell>
        </row>
        <row r="315">
          <cell r="G315" t="str">
            <v>Plataforma de contractació</v>
          </cell>
        </row>
        <row r="316">
          <cell r="G316" t="str">
            <v>Encàrrec de gestió</v>
          </cell>
        </row>
        <row r="317">
          <cell r="G317" t="str">
            <v>Encàrrec de gestió</v>
          </cell>
        </row>
        <row r="318">
          <cell r="G318" t="str">
            <v>Plataforma de contractació</v>
          </cell>
        </row>
        <row r="320">
          <cell r="G320" t="str">
            <v>Plataforma de contractació</v>
          </cell>
        </row>
        <row r="321">
          <cell r="G321" t="str">
            <v>Plataforma de contractació</v>
          </cell>
        </row>
        <row r="322">
          <cell r="G322" t="str">
            <v>Plataforma de contractació</v>
          </cell>
        </row>
        <row r="323">
          <cell r="G323" t="str">
            <v>Plataforma de contractació</v>
          </cell>
        </row>
        <row r="324">
          <cell r="G324" t="str">
            <v>Plataforma de contractació</v>
          </cell>
        </row>
        <row r="325">
          <cell r="G325" t="str">
            <v>Plataforma de contractació</v>
          </cell>
        </row>
        <row r="326">
          <cell r="G326" t="str">
            <v>Plataforma de contractació</v>
          </cell>
        </row>
        <row r="327">
          <cell r="G327" t="str">
            <v>Plataforma de contractació</v>
          </cell>
        </row>
        <row r="328">
          <cell r="G328" t="str">
            <v>Plataforma de contractació</v>
          </cell>
        </row>
        <row r="329">
          <cell r="G329" t="str">
            <v>Plataforma de contractació</v>
          </cell>
        </row>
        <row r="330">
          <cell r="G330" t="str">
            <v>Plataforma de contractació</v>
          </cell>
        </row>
        <row r="331">
          <cell r="G331" t="str">
            <v>Plataforma de contractació</v>
          </cell>
        </row>
        <row r="332">
          <cell r="G332" t="str">
            <v>Plataforma de contractació</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Execució_MRR_GLOBAL"/>
      <sheetName val="Resum GLOBAL"/>
      <sheetName val="Taules"/>
      <sheetName val="NOTES SUBV"/>
      <sheetName val="Notes LICIT"/>
      <sheetName val="Notes AI"/>
      <sheetName val="_56F9DC9755BA473782653E2940F9"/>
      <sheetName val="Seguiment minoracions CONVOS"/>
      <sheetName val="Instruccions"/>
      <sheetName val="Estratègics"/>
      <sheetName val="Informe Estra."/>
    </sheetNames>
    <sheetDataSet>
      <sheetData sheetId="0">
        <row r="127">
          <cell r="G127">
            <v>787888</v>
          </cell>
        </row>
        <row r="128">
          <cell r="G128">
            <v>800446</v>
          </cell>
        </row>
        <row r="129">
          <cell r="G129" t="str">
            <v>Seu electrònica</v>
          </cell>
        </row>
      </sheetData>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Jose Maria Molina Fernandez" id="{D68456F1-BF56-4038-83F6-C05C9A8BFD34}" userId="S::u149980@caib.es::3dc0c079-bc98-4eb9-9b7f-f57801f7676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210" dT="2025-02-07T08:55:02.53" personId="{D68456F1-BF56-4038-83F6-C05C9A8BFD34}" id="{966D8317-DC35-4745-AFEC-1D2C66EED292}">
    <text>Import adjudicat més alt que el licitat segons la plataforma</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contrataciondelestado.es/wps/poc?uri=deeplink%3Adetalle_licitacion&amp;idEvl=gjreNHZrNJ2XQV0WE7lYPw%3D%3D" TargetMode="External"/><Relationship Id="rId299" Type="http://schemas.openxmlformats.org/officeDocument/2006/relationships/hyperlink" Target="https://contrataciondelestado.es/wps/portal/!ut/p/b0/04_Sj9CPykssy0xPLMnMz0vMAfIjU1JTC3Iy87KtUlJLEnNyUuNzMpMzSxKTgQr0w_Wj9KMyU1zLcvQjXSvMk7NMTPNKy6r8jLONS7JSU4Ldy21t9Qtycx0BlrG7kA!!/" TargetMode="External"/><Relationship Id="rId21" Type="http://schemas.openxmlformats.org/officeDocument/2006/relationships/hyperlink" Target="https://www.caib.es/seucaib/ca/tramites/tramite/5192583" TargetMode="External"/><Relationship Id="rId63" Type="http://schemas.openxmlformats.org/officeDocument/2006/relationships/hyperlink" Target="https://apps.caib.es/sites/piteib/ca/convocataries_subvencions/" TargetMode="External"/><Relationship Id="rId159" Type="http://schemas.openxmlformats.org/officeDocument/2006/relationships/hyperlink" Target="https://www.caib.es/sites/encarrecsdegestio/ca/n/encarrec_de_gestia_per_dur_a_terme_el_pla_de_formacia_en_el_marc_del_centre_daorientacia_emprenedoria_acompanyament_i_innovacia_per_a_laocupacia_coe_per_al_personal_de_demandes_orientacia_i_intermediacia_de" TargetMode="External"/><Relationship Id="rId324" Type="http://schemas.openxmlformats.org/officeDocument/2006/relationships/hyperlink" Target="https://contrataciondelestado.es/wps/portal/!ut/p/b0/04_Sj9CPykssy0xPLMnMz0vMAfIjU1JTC3Iy87KtUlJLEnNyUuNzMpMzSxKTgQr0w_Wj9KMyU1zLcvQjk32jPCoynILTjArdAlUNcjKCvM0tcxxtbfULcnMdAVCVw40!/" TargetMode="External"/><Relationship Id="rId170" Type="http://schemas.openxmlformats.org/officeDocument/2006/relationships/hyperlink" Target="https://contrataciondelestado.es/wps/wcm/connect/a80c25b4-a4d5-48c3-98ae-1efe212653a6/DOC_CAN_ADJ2023-719317.pdf?MOD=AJPERES" TargetMode="External"/><Relationship Id="rId226" Type="http://schemas.openxmlformats.org/officeDocument/2006/relationships/hyperlink" Target="https://contrataciondelestado.es/wps/poc?uri=deeplink%3Adetalle_licitacion&amp;idEvl=xxgs3bBvA1swYTJJ03sHog%3D%3D" TargetMode="External"/><Relationship Id="rId268" Type="http://schemas.openxmlformats.org/officeDocument/2006/relationships/hyperlink" Target="https://contrataciondelestado.es/wps/portal/!ut/p/b0/DcqxCoAgEADQTzpqssBBqLamgvKWOFLk8DQD6_trfPAAYQfM9HKgylcm-W2d90U4x975SiL-ED650vkH2AAB2Y2vgGXV3nGYS1eeRTUBp3HdktEaSkrmA9qiJRI!/" TargetMode="External"/><Relationship Id="rId32" Type="http://schemas.openxmlformats.org/officeDocument/2006/relationships/hyperlink" Target="https://intranet.caib.es/eboibfront/ca/2022/11626/664677/resolucio-del-conseller-de-transicio-energetica-se" TargetMode="External"/><Relationship Id="rId74" Type="http://schemas.openxmlformats.org/officeDocument/2006/relationships/hyperlink" Target="https://www.pap.hacienda.gob.es/bdnstrans/GE/es/convocatoria/701835" TargetMode="External"/><Relationship Id="rId128" Type="http://schemas.openxmlformats.org/officeDocument/2006/relationships/hyperlink" Target="https://contrataciondelestado.es/wps/poc?uri=deeplink%3Adetalle_licitacion&amp;idEvl=VIhowVANg6uXQV0WE7lYPw%3D%3D" TargetMode="External"/><Relationship Id="rId335" Type="http://schemas.openxmlformats.org/officeDocument/2006/relationships/hyperlink" Target="https://contrataciondelestado.es/wps/portal/!ut/p/b0/DcqxCoAgEADQTzqopYKGiNagQVKXOPKKo9OEzMGvr_HBAwsabMDMJya-A8pv44iicLg6RwlFaBPeOeH-B1jBgmU3ZQHzzueTK4WlHUtpDq0qrmnpe4jeDx9ZN7Cq/" TargetMode="External"/><Relationship Id="rId5" Type="http://schemas.openxmlformats.org/officeDocument/2006/relationships/hyperlink" Target="https://www.caib.es/seucaib/ca/201/empreses/tramites/tramite/4862252" TargetMode="External"/><Relationship Id="rId181" Type="http://schemas.openxmlformats.org/officeDocument/2006/relationships/hyperlink" Target="https://contrataciondelestado.es/wps/portal/!ut/p/b0/04_Sj9CPykssy0xPLMnMz0vMAfIjU1JTC3Iy87KtUlJLEnNyUuNzMpMzSxKTgQr0w_Wj9KMyU1zLcvQjc8ydzfwrKnIK83PCskMSk0JUDYJ8LRxtbfULcnMdATSnzkg!/" TargetMode="External"/><Relationship Id="rId237" Type="http://schemas.openxmlformats.org/officeDocument/2006/relationships/hyperlink" Target="https://contrataciondelestado.es/wps/portal/!ut/p/b0/04_Sj9CPykssy0xPLMnMz0vMAfIjU1JTC3Iy87KtUlJLEnNyUuNzMpMzSxKTgQr0w_Wj9KMyU1zLcvQjHQPLwg0Dky2cTCpMqjyDyrKcwpyDy21t9Qtycx0B-5fOlQ!!/" TargetMode="External"/><Relationship Id="rId279" Type="http://schemas.openxmlformats.org/officeDocument/2006/relationships/hyperlink" Target="https://contrataciondelestado.es/wps/portal/!ut/p/b0/04_Sj9CPykssy0xPLMnMz0vMAfIjU1JTC3Iy87KtUlJLEnNyUuNzMpMzSxKTgQr0w_Wj9KMyU1zLcvQjgyuqQsyCqsJKTDLzC1x9I51zi5Jyy21t9Qtycx0B2jmWjA!!/" TargetMode="External"/><Relationship Id="rId43" Type="http://schemas.openxmlformats.org/officeDocument/2006/relationships/hyperlink" Target="https://www.caib.es/govern/sac/fitxa.do?codi=5488408&amp;coduo=2390767&amp;lang=ca" TargetMode="External"/><Relationship Id="rId139" Type="http://schemas.openxmlformats.org/officeDocument/2006/relationships/hyperlink" Target="https://contrataciondelestado.es/wps/poc?uri=deeplink%3Adetalle_licitacion&amp;idEvl=OYk2Z7p4sKGiEJrVRqloyA%3D%3D" TargetMode="External"/><Relationship Id="rId290" Type="http://schemas.openxmlformats.org/officeDocument/2006/relationships/hyperlink" Target="https://contrataciondelestado.es/wps/portal/!ut/p/b0/04_Sj9CPykssy0xPLMnMz0vMAfIjU1JTC3Iy87KtUlJLEnNyUuNzMpMzSxKTgQr0w_Wj9KMyU1zLcvQjs1UNvKqSfEuiggpKIwLDDMJdzXMiA8ptbfULcnMdAYLLtAM!/" TargetMode="External"/><Relationship Id="rId304" Type="http://schemas.openxmlformats.org/officeDocument/2006/relationships/hyperlink" Target="https://contrataciondelestado.es/wps/portal/!ut/p/b0/DcqxCoAgEADQT7oxCByCaoiaAkuXOFTq8jQJsd_P8cEDDTvoiIVOzPRE5GplnUtM0bfWZWR2B5OhjKYG2ECDJjsUBtUv9yVDk7yUq3r95Gce7ScEpBC6H8Trd68!/" TargetMode="External"/><Relationship Id="rId346" Type="http://schemas.openxmlformats.org/officeDocument/2006/relationships/hyperlink" Target="https://contrataciondelestado.es/wps/portal/!ut/p/b0/DcqxCoAgEADQTzpIWgKHhrCtmkqXOPKKo1MjzO_P8cEDBxu4iIUvzJwiSrX1RI9wvDtPGUVoFz4441EDrODAsR-KgP34O3OjyJupHZd3TLMyba81PCH0P3de9Is!/" TargetMode="External"/><Relationship Id="rId85" Type="http://schemas.openxmlformats.org/officeDocument/2006/relationships/hyperlink" Target="https://contrataciondelestado.es/wps/poc?uri=deeplink%3Adetalle_licitacion&amp;idEvl=gO5kIJrn%2B9Omq21uxhbaVQ%3D%3D" TargetMode="External"/><Relationship Id="rId150" Type="http://schemas.openxmlformats.org/officeDocument/2006/relationships/hyperlink" Target="https://contrataciondelestado.es/wps/portal/!ut/p/b1/jc7LDoIwEEDRLyIzlFJgiTwKiIIKKN2QLozB8NgYv99i2Fqc3STnZgYEtIbpMc9hFnXhBmKS7_4hX_08yWHZBetoVARBnBB0L1aIJA_rmiXLShRoNYATbc_ttbetgDZZU7JLyhHTJA7z2rRVzv7r8cf4uNVfQegJWYHuxS_Q_HBM5vEOrWJO5zfRyU89C4vdWR3KykNVcm" TargetMode="External"/><Relationship Id="rId192" Type="http://schemas.openxmlformats.org/officeDocument/2006/relationships/hyperlink" Target="https://contrataciondelestado.es/wps/portal/!ut/p/b0/DcqxCoAgEADQD3K4JRICh4rmsKV0iSOtjk5rMPv9HB88sLCAjZjpwER3RC42zvuHKV6N8wmZ_cq0UcKtBJjBgiU3ZAZTn6GfpEBJ37tX2I0ia9ZKwRNC-wOsO-_K/" TargetMode="External"/><Relationship Id="rId206" Type="http://schemas.openxmlformats.org/officeDocument/2006/relationships/hyperlink" Target="https://contrataciondelestado.es/wps/portal/!ut/p/b0/04_Sj9CPykssy0xPLMnMz0vMAfIjU1JTC3Iy87KtUlJLEnNyUuNzMpMzSxKTgQr0w_Wj9KMyU1zLcvQjwwLNissrqxzLc81yC40MSysykhLDAm1t9Qtycx0BfsZSkw!!/" TargetMode="External"/><Relationship Id="rId248" Type="http://schemas.openxmlformats.org/officeDocument/2006/relationships/hyperlink" Target="https://www.pap.hacienda.gob.es/bdnstrans/GE/es/convocatorias/784843" TargetMode="External"/><Relationship Id="rId12" Type="http://schemas.openxmlformats.org/officeDocument/2006/relationships/hyperlink" Target="https://www.caib.es/seucaib/ca/200/persones/tramites/tramite/5038255" TargetMode="External"/><Relationship Id="rId108" Type="http://schemas.openxmlformats.org/officeDocument/2006/relationships/hyperlink" Target="https://contrataciondelestado.es/wps/poc?uri=deeplink%3Adetalle_licitacion&amp;idEvl=ZqJghEK2toAuf4aBO%2BvQlQ%3D%3D" TargetMode="External"/><Relationship Id="rId315" Type="http://schemas.openxmlformats.org/officeDocument/2006/relationships/hyperlink" Target="https://contrataciondelestado.es/wps/portal/!ut/p/b0/04_Sj9CPykssy0xPLMnMz0vMAfIjU1JTC3Iy87KtUlJLEnNyUuNzMpMzSxKTgQr0w_Wj9KMyU1zLcoDqLExKPCMjUrxd81OdLd29Av1dnbIDbW31C3JzHQFYS3Yz/" TargetMode="External"/><Relationship Id="rId357" Type="http://schemas.openxmlformats.org/officeDocument/2006/relationships/hyperlink" Target="https://contrataciondelestado.es/wps/portal/!ut/p/b0/DcrBCkBAEADQT5qUJLUHxMUFe8BcNNlJk9m1h-X7Ob56gLACBnrlpCR3IP29OeaoEq7KcSJV3lUOSXT8ARZAQHHdq7CNZdFlZ5Zsg1NveWjnJ-STMRC9rz_umX1s/" TargetMode="External"/><Relationship Id="rId54" Type="http://schemas.openxmlformats.org/officeDocument/2006/relationships/hyperlink" Target="https://www.caib.es/seucaib/ca/200/persones/tramites/tramite/5577798" TargetMode="External"/><Relationship Id="rId96" Type="http://schemas.openxmlformats.org/officeDocument/2006/relationships/hyperlink" Target="https://contrataciondelestado.es/wps/poc?uri=deeplink%3Adetalle_licitacion&amp;idEvl=fxythstSaeSXQV0WE7lYPw%3D%3D" TargetMode="External"/><Relationship Id="rId161" Type="http://schemas.openxmlformats.org/officeDocument/2006/relationships/hyperlink" Target="https://contrataciondelestado.es/wps/portal/!ut/p/b0/04_Sj9CPykssy0xPLMnMz0vMAfIjU1JTC3Iy87KtUlJLEnNyUuNzMpMzSxKTgQr0w_Wj9KMyU1zLcvQjcwIrfI0NXCxTAtLSfQydPFKMC7MCHW1t9Qtycx0BJazpPA!!/" TargetMode="External"/><Relationship Id="rId217" Type="http://schemas.openxmlformats.org/officeDocument/2006/relationships/hyperlink" Target="https://contrataciondelestado.es/wps/portal/!ut/p/b0/DcqxCoAgEADQT7qhcggaCsJZGkqXOFLs6DQRc-jra3zwwMAGJmIlj4XuiPxbW-cSU7x66woyu53poILHH2AFA4bsXBl0-4hJeopnovw2Utkui0UNA6QQxg8FrC2d/" TargetMode="External"/><Relationship Id="rId259" Type="http://schemas.openxmlformats.org/officeDocument/2006/relationships/hyperlink" Target="https://contrataciondelestado.es/wps/portal/!ut/p/b0/04_Sj9CPykssy0xPLMnMz0vMAfIjU1JTC3Iy87KtUlJLEnNyUuNzMpMzSxKTgQr0w_Wj9KMyU1zLcvQjk_zzovKq_NwdvY3cAlUNcjKCvM0tcxxtbfULcnMdAXVs3d0!/" TargetMode="External"/><Relationship Id="rId23" Type="http://schemas.openxmlformats.org/officeDocument/2006/relationships/hyperlink" Target="https://www.caib.es/seucaib/ca/202/administracions/tramites/tramite/5192604" TargetMode="External"/><Relationship Id="rId119" Type="http://schemas.openxmlformats.org/officeDocument/2006/relationships/hyperlink" Target="https://contrataciondelestado.es/wps/portal/!ut/p/b1/jc7JDoIwEIDhJyIzlFLgiCwtBAVlUXohPRiDYbkYn18wXC3ObZLvzwxIaA2TutT0bHQduIGc1Lt_qFc_T2pYd8k6GuVBEAuCbmmFSLKwrplYV7KAVgM40fbc3nrbCmiTNgUrE46YiDjMatNecvZfjz_Gx73-ClJPyAZ0L36B5oeTmMc7tAtzOr-Jzn7iWZgfLsuhtDhWBS" TargetMode="External"/><Relationship Id="rId270" Type="http://schemas.openxmlformats.org/officeDocument/2006/relationships/hyperlink" Target="https://contrataciondelestado.es/wps/portal/!ut/p/b0/04_Sj9CPykssy0xPLMnMz0vMAfIjU1JTC3Iy87KtUlJLEnNyUuNzMpMzSxKTgQr0w_Wj9KMyU1zLcvQjs83yHXODtH0MzLVNPQKLPPIDjN1NHW1t9Qtycx0BmWmHlQ!!/" TargetMode="External"/><Relationship Id="rId326" Type="http://schemas.openxmlformats.org/officeDocument/2006/relationships/hyperlink" Target="https://www.subvenciones.gob.es/bdnstrans/GE/es/convocatorias/834547" TargetMode="External"/><Relationship Id="rId65" Type="http://schemas.openxmlformats.org/officeDocument/2006/relationships/hyperlink" Target="https://www.pap.hacienda.gob.es/bdnstrans/GE/es/convocatoria/701830" TargetMode="External"/><Relationship Id="rId130" Type="http://schemas.openxmlformats.org/officeDocument/2006/relationships/hyperlink" Target="https://contrataciondelestado.es/wps/poc?uri=deeplink%3Adetalle_licitacion&amp;idEvl=Uy0pswW%2FZzGmq21uxhbaVQ%3D%3D" TargetMode="External"/><Relationship Id="rId172" Type="http://schemas.openxmlformats.org/officeDocument/2006/relationships/hyperlink" Target="https://contrataciondelestado.es/wps/portal/!ut/p/b0/DcpBCoAgEAXQIw1CmwIXQV2giMpNTCkx9TUXYtDpc_ngkaGFTOAsJyd5AqN4tc5FSLgb6xIDboMckvgogWYyZMT2GbTWiqGGa6jGr4576F7whFNrit63P1g5cdE!/" TargetMode="External"/><Relationship Id="rId228" Type="http://schemas.openxmlformats.org/officeDocument/2006/relationships/hyperlink" Target="https://contrataciondelestado.es/wps/portal/!ut/p/b0/DcqxDkAwEADQT7pIOiAxSJiIsegiFz11nOpw6fczvuSBgwVcxMwBld-I8nv1REk43rUnRRHahHdW3P8AMzhw7PsssJpr6tAUyehJQ_DleFhbhaaB9DztB3vJ-IY!/" TargetMode="External"/><Relationship Id="rId281" Type="http://schemas.openxmlformats.org/officeDocument/2006/relationships/hyperlink" Target="https://contrataciondelestado.es/wps/portal/!ut/p/b0/DcqxCoAgEADQTzqkoQgaglykNUqXOPSQo9MMxO_P8cEDBxe4jI0jVn4zSrcNREU4P3OgiiJ0C3uu6HuAExw4DroJWKyHiYPap2Y-tYWkR8IrLguUlNYft6a1mw!!/" TargetMode="External"/><Relationship Id="rId337" Type="http://schemas.openxmlformats.org/officeDocument/2006/relationships/hyperlink" Target="https://contrataciondelestado.es/wps/portal/!ut/p/b0/04_Sj9CPykssy0xPLMnMz0vMAfIjU1JTC3Iy87KtUlJLEnNyUuNzMpMzSxKTgQr0w_Wj9KMyU1zLcvQjk4LD8s2TPS3zVQ2STfwSyzzDq3yTPRxtbfULcnMdAXCewrY!/" TargetMode="External"/><Relationship Id="rId34" Type="http://schemas.openxmlformats.org/officeDocument/2006/relationships/hyperlink" Target="https://intranet.caib.es/eboibfront/ca/2022/11634/665259/ordre-25-2022-del-conseller-de-model-economic-turi" TargetMode="External"/><Relationship Id="rId76" Type="http://schemas.openxmlformats.org/officeDocument/2006/relationships/hyperlink" Target="https://www.caib.es/sites/rehabilitaciohabitatges/es/programa_1/" TargetMode="External"/><Relationship Id="rId141" Type="http://schemas.openxmlformats.org/officeDocument/2006/relationships/hyperlink" Target="https://www.caib.es/sites/encarrecsdegestio/es/n/encargo_a_medios_propios_del_servicio_de_evaluacian_del_modelo_diagnastico_de_orientacian_prestado_por_el_soib_y_las_entidades_colaboradores_en_el_marco_del_componente_23_inversian_5_proyecto_aorientacian_y" TargetMode="External"/><Relationship Id="rId7" Type="http://schemas.openxmlformats.org/officeDocument/2006/relationships/hyperlink" Target="https://www.caib.es/seucaib/ca/201/empreses/tramites/tramite/4862280" TargetMode="External"/><Relationship Id="rId183" Type="http://schemas.openxmlformats.org/officeDocument/2006/relationships/hyperlink" Target="https://contrataciondelestado.es/wps/portal/!ut/p/b0/04_Sj9CPykssy0xPLMnMz0vMAfIjU1JTC3Iy87KtUlJLEnNyUuNzMpMzSxKTgQr0w_Wj9KMyU1zLcvQjLXxzjb2LfML880rNvfydI7L9M5Jd0m1t9Qtycx0BMpRVMA!!/" TargetMode="External"/><Relationship Id="rId239" Type="http://schemas.openxmlformats.org/officeDocument/2006/relationships/hyperlink" Target="https://www.caib.es/sites/mrrturisme/ca/nueva_subvencion_para_la_compra_de_los_mecanismos_de_elevacion_de_camas/" TargetMode="External"/><Relationship Id="rId250" Type="http://schemas.openxmlformats.org/officeDocument/2006/relationships/hyperlink" Target="https://www.pap.hacienda.gob.es/bdnstrans/GE/es/convocatorias/787095" TargetMode="External"/><Relationship Id="rId292" Type="http://schemas.openxmlformats.org/officeDocument/2006/relationships/hyperlink" Target="https://contrataciondelestado.es/wps/portal/!ut/p/b0/DcqxCoAgEADQr2k-G4QIGhpcGoIgKG-JQyUOT3MQvz_HBw8QbsBMjV-q_GWSbutDKMI5zj5UEgmPsONKrge4AAHZmyZgJ6Np1HpQavPN5jMeuxoUrssCJaX1B8ryMq0!/" TargetMode="External"/><Relationship Id="rId306" Type="http://schemas.openxmlformats.org/officeDocument/2006/relationships/hyperlink" Target="https://contrataciondelestado.es/wps/portal/!ut/p/b0/04_Sj9CPykssy0xPLMnMz0vMAfIjU1JTC3Iy87KtUlJLEnNyUuNzMpMzSxKTgQr0w_Wj9KMyU1zLcvQjUwONXX0tVQ0KTd2KE1OSPIydK4sDSwNtbfULcnMdAcAVfqc!/" TargetMode="External"/><Relationship Id="rId45" Type="http://schemas.openxmlformats.org/officeDocument/2006/relationships/hyperlink" Target="https://www.caib.es/seucaib/ca/201/empreses/tramites/tramite/5500642" TargetMode="External"/><Relationship Id="rId87" Type="http://schemas.openxmlformats.org/officeDocument/2006/relationships/hyperlink" Target="https://contrataciondelestado.es/wps/poc?uri=deeplink%3Adetalle_licitacion&amp;idEvl=Teub3OfBBSuXQV0WE7lYPw%3D%3D" TargetMode="External"/><Relationship Id="rId110" Type="http://schemas.openxmlformats.org/officeDocument/2006/relationships/hyperlink" Target="https://contrataciondelestado.es/wps/poc?uri=deeplink%3Adetalle_licitacion&amp;idEvl=ZkOIKsNELkouf4aBO%2BvQlQ%3D%3D" TargetMode="External"/><Relationship Id="rId348" Type="http://schemas.openxmlformats.org/officeDocument/2006/relationships/hyperlink" Target="https://contrataciondelestado.es/wps/portal/!ut/p/b0/04_Sj9CPykssy0xPLMnMz0vMAfIjU1JTC3Iy87KtUlJLEnNyUuNzMpMzSxKTgQr0w_Wj9KMyU1zLcvQjq_wTy9NyfcJT8lUNKvN9TUqLTbNNysptbfULcnMdAaxVW2k!/" TargetMode="External"/><Relationship Id="rId152" Type="http://schemas.openxmlformats.org/officeDocument/2006/relationships/hyperlink" Target="https://contrataciondelestado.es/wps/poc?uri=deeplink%3Adetalle_licitacion&amp;idEvl=Si0ud0V5hNvnSoTX3z%2F7wA%3D%3D" TargetMode="External"/><Relationship Id="rId194" Type="http://schemas.openxmlformats.org/officeDocument/2006/relationships/hyperlink" Target="https://contrataciondelestado.es/wps/portal/!ut/p/b0/04_Sj9CPykssy0xPLMnMz0vMAfIjU1JTC3Iy87KtUlJLEnNyUuNzMpMzSxKTgQr0w_Wj9KMyU1zLcvQjvcNTfVwLLTzKAzxL00wSnfy1ywJzAm1t9Qtycx0BSx_0Gw!!/" TargetMode="External"/><Relationship Id="rId208" Type="http://schemas.openxmlformats.org/officeDocument/2006/relationships/hyperlink" Target="https://contrataciondelestado.es/wps/portal/!ut/p/b0/04_Sj9CPykssy0xPLMnMz0vMAfIjU1JTC3Iy87KtUlJLEnNyUuNzMpMzSxKTgQr0w_Wj9KMyU1zLcvQjvUySjXNLA5yjKkzLIvNCsgP9DFQNohxtbfULcnMdAWEIbWY!/" TargetMode="External"/><Relationship Id="rId261" Type="http://schemas.openxmlformats.org/officeDocument/2006/relationships/hyperlink" Target="https://contrataciondelestado.es/wps/portal/!ut/p/b0/04_Sj9CPykssy0xPLMnMz0vMAfIjU1JTC3Iy87KtUlJLEnNyUuNzMpMzSxKTgQr0w_Wj9KMyU1zLcvQjDSO8fM3CgordAiyDI4uyvbJ9ctxSym1t9Qtycx0BtPnzaQ!!/" TargetMode="External"/><Relationship Id="rId14" Type="http://schemas.openxmlformats.org/officeDocument/2006/relationships/hyperlink" Target="https://www.caib.es/seucaib/ca/201/empreses/tramites/tramite/5110272" TargetMode="External"/><Relationship Id="rId56" Type="http://schemas.openxmlformats.org/officeDocument/2006/relationships/hyperlink" Target="https://www.caib.es/seucaib/ca/tramites/tramite/5564248" TargetMode="External"/><Relationship Id="rId317" Type="http://schemas.openxmlformats.org/officeDocument/2006/relationships/hyperlink" Target="https://contrataciondelestado.es/wps/portal/!ut/p/b0/DcoxCoAwDADABzlkFaFDER1cnLQ2i4Q2SDCtiqXv1_HgAGEDzFTloCJXJv3tI_Otks8uciFV3lWCFAp_AAcIKHGoCt5ty5hY5Jjm0I_tuzZP8dYYuFOyH3Ej7-M!/" TargetMode="External"/><Relationship Id="rId359" Type="http://schemas.openxmlformats.org/officeDocument/2006/relationships/printerSettings" Target="../printerSettings/printerSettings1.bin"/><Relationship Id="rId98" Type="http://schemas.openxmlformats.org/officeDocument/2006/relationships/hyperlink" Target="https://contrataciondelestado.es/wps/poc?uri=deeplink:detalle_licitacion&amp;idEvl=1%2FcYmcbBimumq21uxhbaVQ%3D%3D" TargetMode="External"/><Relationship Id="rId121" Type="http://schemas.openxmlformats.org/officeDocument/2006/relationships/hyperlink" Target="https://contrataciondelestado.es/wps/poc?uri=deeplink%3Adetalle_licitacion&amp;idEvl=aH82vzIJflpvYnTkQN0%2FZA%3D%3D" TargetMode="External"/><Relationship Id="rId163" Type="http://schemas.openxmlformats.org/officeDocument/2006/relationships/hyperlink" Target="https://contrataciondelestado.es/wps/portal/!ut/p/b1/jc65DoJAEIDhJyIz7CWUuNxBQRGUbcgWxmA4GuPzC4bWxekm-f7MgILGsoXDiMsp5XADNep399Cvbhp1v-xKtCzIpQxjgk5JfSSZX1UiXlYyg8YAImLsI772nEpWp3UhyiRCTOLQzyqbz7n4r8cf4-FWfwVlJmQFphe_wPDDMZ6GOzQz27VeHZy8xKWY78_zobQ4XIqI2I" TargetMode="External"/><Relationship Id="rId219" Type="http://schemas.openxmlformats.org/officeDocument/2006/relationships/hyperlink" Target="https://contrataciondelestado.es/wps/portal/!ut/p/b0/04_Sj9CPykssy0xPLMnMz0vMAfIjU1JTC3Iy87KtUlJLEnNyUuNzMpMzSxKTgQr0w_Wj9KMyU1zLcvQjo0zD0p2NSorDMwqLqozdA1NMi8yCA21t9Qtycx0BAGOfTw!!/" TargetMode="External"/><Relationship Id="rId230" Type="http://schemas.openxmlformats.org/officeDocument/2006/relationships/hyperlink" Target="https://contrataciondelestado.es/wps/portal/!ut/p/b0/Dco7CoAwDADQI2VyETo46OBnctBkkWBDCY31Q6nX1_HBA4IVKHHRwFnPxPYbvchlmmLtJbOZbKa7Zt7_AAsQkPq2GGCoJrlffHCgGZ_Yx9E6_zoH13E0H8gXqic!/" TargetMode="External"/><Relationship Id="rId25" Type="http://schemas.openxmlformats.org/officeDocument/2006/relationships/hyperlink" Target="https://intranet.caib.es/eboibfront/ca/2022/11566/660650/resolucio-del-conseller-d-educacio-i-formacio-prof" TargetMode="External"/><Relationship Id="rId67" Type="http://schemas.openxmlformats.org/officeDocument/2006/relationships/hyperlink" Target="https://www.pap.hacienda.gob.es/bdnstrans/GE/es/convocatoria/701834" TargetMode="External"/><Relationship Id="rId272" Type="http://schemas.openxmlformats.org/officeDocument/2006/relationships/hyperlink" Target="https://contrataciondelestado.es/wps/portal/!ut/p/b0/DcrNCkBAEADgR5qTA-Ug5Cil2Llo2EmTsf7WFk_P8asPEHpAR0Fm8rI50t_GMu8qbkkse1LlQWUST9MfoAMEFFsGBRMuZD7zsX76Nzvi6K7as2jSFPZ1zT6zTr9H/" TargetMode="External"/><Relationship Id="rId328" Type="http://schemas.openxmlformats.org/officeDocument/2006/relationships/hyperlink" Target="https://contrataciondelestado.es/wps/portal/!ut/p/b0/DcqxCoAgEADQr2m-pojAQSJ_wKR0iUOljk5zEIe-vsYHDxzs4DI2OrHSk5F_2xBjYcr3FGJF5ngwearo_wAbOHAUlsZgdTWymaz616AavB7X-ep6KQSUlOQHCOiHwg!!/" TargetMode="External"/><Relationship Id="rId88" Type="http://schemas.openxmlformats.org/officeDocument/2006/relationships/hyperlink" Target="https://contrataciondelestado.es/wps/poc?uri=deeplink%3Adetalle_licitacion&amp;idEvl=OHRpHhJ%2BoQB7h85%2Fpmmsfw%3D%3D" TargetMode="External"/><Relationship Id="rId111" Type="http://schemas.openxmlformats.org/officeDocument/2006/relationships/hyperlink" Target="https://contrataciondelestado.es/wps/poc?uri=deeplink%3Adetalle_licitacion&amp;idEvl=Vv7iHs2o1MwBPRBxZ4nJ%2Fg%3D%3D" TargetMode="External"/><Relationship Id="rId132" Type="http://schemas.openxmlformats.org/officeDocument/2006/relationships/hyperlink" Target="https://contrataciondelestado.es/wps/poc?uri=deeplink%3Adetalle_licitacion&amp;idEvl=oXtWSwgka0Crz3GQd5r6SQ%3D%3D" TargetMode="External"/><Relationship Id="rId153" Type="http://schemas.openxmlformats.org/officeDocument/2006/relationships/hyperlink" Target="https://contrataciondelestado.es/wps/portal/!ut/p/b0/DcoxCoAwDADAJ2VzEBwUuwgiiKjNIsEGCaatShH8vR0PDhBWwECvHJQkBtJs65gvlXCWjhOp8qayS6I9B1gAAcWZV8EWAzdT2zMbL6Z75vHW-NVVBZf39Q-VYRQc/" TargetMode="External"/><Relationship Id="rId174" Type="http://schemas.openxmlformats.org/officeDocument/2006/relationships/hyperlink" Target="https://contrataciondelestado.es/wps/portal/!ut/p/b0/04_Sj9CPykssy0xPLMnMz0vMAfIjU1JTC3Iy87KtUlJLEnNyUuNzMpMzSxKTgQr0w_Wj9KMyU1zLcvQj88pcS71NkpyrkoM9q_KNfTz8AtyTA21t9Qtycx0BuFtKUg!!/" TargetMode="External"/><Relationship Id="rId195" Type="http://schemas.openxmlformats.org/officeDocument/2006/relationships/hyperlink" Target="https://contrataciondelestado.es/wps/portal/!ut/p/b0/04_Sj9CPykssy0xPLMnMz0vMAfIjU1JTC3Iy87KtUlJLEnNyUuNzMpMzSxKTgQr0w_Wj9KMyU1zLcvQjDYrys4ss_Y1dTAKDS9OLSxyd3ItMHW1t9Qtycx0BLhTYsw!!/" TargetMode="External"/><Relationship Id="rId209" Type="http://schemas.openxmlformats.org/officeDocument/2006/relationships/hyperlink" Target="https://contrataciondelestado.es/wps/portal/!ut/p/b0/04_Sj9CPykssy0xPLMnMz0vMAfIjU1JTC3Iy87KtUlJLEnNyUuNzMpMzSxKTgQr0w_Wj9KMyU1zLcvQjHQ1yUk3LLbK0k8LMMyxMVQ0KcnOL08ptbfWBDEcAsHaFTQ!!/" TargetMode="External"/><Relationship Id="rId360" Type="http://schemas.openxmlformats.org/officeDocument/2006/relationships/vmlDrawing" Target="../drawings/vmlDrawing1.vml"/><Relationship Id="rId220" Type="http://schemas.openxmlformats.org/officeDocument/2006/relationships/hyperlink" Target="https://contrataciondelestado.es/wps/portal/!ut/p/b0/DcoxCoAwDADA1zhHcFCEDiLODgq2WSTYUIIxOhQFX6_jwQGCBzS6JVGW00h_h8h8qdjeRs6kyqvKJpm2P8ACCChxuBVCqJVHSz02RWnTOfvqLcr66ZyD6zi6Dx77xUg!/" TargetMode="External"/><Relationship Id="rId241" Type="http://schemas.openxmlformats.org/officeDocument/2006/relationships/hyperlink" Target="https://www.caib.es/govern/sac/fitxa.do?codi=5996026&amp;coduo=3184&amp;lang=ca" TargetMode="External"/><Relationship Id="rId15" Type="http://schemas.openxmlformats.org/officeDocument/2006/relationships/hyperlink" Target="https://www.caib.es/seucaib/ca/200/persones/tramites/tramite/5147653" TargetMode="External"/><Relationship Id="rId36" Type="http://schemas.openxmlformats.org/officeDocument/2006/relationships/hyperlink" Target="https://intranet.caib.es/eboibfront/ca/2022/11642/665861/resolucio-del-conseller-de-fons-europeus-universit" TargetMode="External"/><Relationship Id="rId57" Type="http://schemas.openxmlformats.org/officeDocument/2006/relationships/hyperlink" Target="https://intranet.caib.es/eboibfront/ca/2023/11715/671674/resolucio-del-conseller-d-educacio-i-formacio-prof" TargetMode="External"/><Relationship Id="rId262" Type="http://schemas.openxmlformats.org/officeDocument/2006/relationships/hyperlink" Target="https://contrataciondelestado.es/wps/portal/!ut/p/b0/04_Sj9CPykssy0xPLMnMz0vMAfIjU1JTC3Iy87KtUlJLEnNyUuNzMpMzSxKTgQr0w_Wj9KMyU1zLcvQjzfIKPFPzix0LPFQNIvyzEqv8DF3KLQNtbfULcnMdAf_mD-w!/" TargetMode="External"/><Relationship Id="rId283" Type="http://schemas.openxmlformats.org/officeDocument/2006/relationships/hyperlink" Target="https://contrataciondelestado.es/wps/portal/!ut/p/b0/04_Sj9CPykssy0xPLMnMz0vMAfIjU1JTC3Iy87KtUlJLEnNyUuNzMpMzSxKTgQr0w_Wj9KMyU1zLcvQjy5ySE6uM0lQNvL0KvVPDwkOSLIOT89NtbcFqilP1Iw31C3JzLcodFRUBIDh4TQ!!/" TargetMode="External"/><Relationship Id="rId318" Type="http://schemas.openxmlformats.org/officeDocument/2006/relationships/hyperlink" Target="https://contrataciondelestado.es/wps/portal/!ut/p/b0/04_Sj9CPykssy0xPLMnMz0vMAfIjU1JTC3Iy87KtUlJLEnNyUuNzMpMzSxKTgQr0w_Wj9KMyU1zLcvQjzcLzjNLNU91Civ3MDULLXCsjvYLdy21t9Qtycx0BUnbEpQ!!/" TargetMode="External"/><Relationship Id="rId339" Type="http://schemas.openxmlformats.org/officeDocument/2006/relationships/hyperlink" Target="https://contrataciondelestado.es/wps/portal/!ut/p/b0/04_Sj9CPykssy0xPLMnMz0vMAfIjU1JTC3Iy87KtUlJLEnNyUuNzMpMzSxKTgQr0w_Wj9KMyU1zLcvQjHaNMgswqkiv9i01VDQLMc7zM3UoNgh1tbfULcnMdARHs8K0!/" TargetMode="External"/><Relationship Id="rId78" Type="http://schemas.openxmlformats.org/officeDocument/2006/relationships/hyperlink" Target="http://www.pap.hacienda.gob.es/bdnstrans/GE/es/convocatoria/724318" TargetMode="External"/><Relationship Id="rId99" Type="http://schemas.openxmlformats.org/officeDocument/2006/relationships/hyperlink" Target="https://contrataciondelestado.es/wps/poc?uri=deeplink%3Adetalle_licitacion&amp;idEvl=2hTp3pIuWlJ7h85%2Fpmmsfw%3D%3D" TargetMode="External"/><Relationship Id="rId101" Type="http://schemas.openxmlformats.org/officeDocument/2006/relationships/hyperlink" Target="https://contrataciondelestado.es/wps/poc?uri=deeplink%3Adetalle_licitacion&amp;idEvl=N3ApnF3llREuf4aBO%2BvQlQ%3D%3D" TargetMode="External"/><Relationship Id="rId122" Type="http://schemas.openxmlformats.org/officeDocument/2006/relationships/hyperlink" Target="https://contrataciondelestado.es/wps/poc?uri=deeplink%3Adetalle_licitacion&amp;idEvl=OQwBjCf2VCOrz3GQd5r6SQ%3D%3D" TargetMode="External"/><Relationship Id="rId143" Type="http://schemas.openxmlformats.org/officeDocument/2006/relationships/hyperlink" Target="https://intranet.caib.es/eboibfront/ca/2022/11673/668445/resolucio-del-president-de-l-aetib-per-la-qual-s-a" TargetMode="External"/><Relationship Id="rId164" Type="http://schemas.openxmlformats.org/officeDocument/2006/relationships/hyperlink" Target="https://contrataciondelestado.es/wps/wcm/connect/36f472d5-a4ba-4306-ac83-4a9c0b492e4f/DOC_CD2023-775770.pdf?MOD=AJPERES" TargetMode="External"/><Relationship Id="rId185" Type="http://schemas.openxmlformats.org/officeDocument/2006/relationships/hyperlink" Target="https://contrataciondelestado.es/wps/portal/!ut/p/b0/DcqxCoAgEADQTzqiloIGjaCgxal0iUOlri6zEL-_xgcPDCxgAmbaMNEdkH9r531kCmfjfEJmvzJZSmj_ADMYMOT6zKD33FW1kuOrwjYVcnDlcyjRthCvS3yk82Kr/" TargetMode="External"/><Relationship Id="rId350" Type="http://schemas.openxmlformats.org/officeDocument/2006/relationships/hyperlink" Target="https://contrataciondelestado.es/wps/portal/!ut/p/b0/04_Sj9CPykssy0xPLMnMz0vMAfIjU1JTC3Iy87KtUlJLEnNyUuNzMpMzSxKTgQr0w_Wj9KMyU1zLcvQjK3zN_fyywwtVDUKSMg28Uyy0i5ILzMptbfULcnMdAaasyII!/" TargetMode="External"/><Relationship Id="rId9" Type="http://schemas.openxmlformats.org/officeDocument/2006/relationships/hyperlink" Target="https://www.caib.es/seucaib/ca/202/administracions/tramites/tramite/5022010" TargetMode="External"/><Relationship Id="rId210" Type="http://schemas.openxmlformats.org/officeDocument/2006/relationships/hyperlink" Target="https://contrataciondelestado.es/wps/portal/!ut/p/b0/04_Sj9CPykssy0xPLMnMz0vMAfIjU1JTC3Iy87KtUlJLEnNyUuNzMpMzSxKTgQr0w_Wj9KMyU1zLcvQjLfNzfSwqinyzTHzygvNDIoyrVA3Myx1tbfULcnMdAV9poeQ!/" TargetMode="External"/><Relationship Id="rId26" Type="http://schemas.openxmlformats.org/officeDocument/2006/relationships/hyperlink" Target="https://www.caib.es/seucaib/ca/200/persones/tramites/tramite/5180535/" TargetMode="External"/><Relationship Id="rId231" Type="http://schemas.openxmlformats.org/officeDocument/2006/relationships/hyperlink" Target="https://contrataciondelestado.es/wps/poc?uri=deeplink:detalle_licitacion&amp;idEvl=sUbL9hNPgu2cTfjQf3USOg%3D%3D" TargetMode="External"/><Relationship Id="rId252" Type="http://schemas.openxmlformats.org/officeDocument/2006/relationships/hyperlink" Target="https://contrataciondelestado.es/wps/portal/!ut/p/b0/04_Sj9CPykssy0xPLMnMz0vMAfIjU1JTC3Iy87KtUlJLEnNyUuNzMpMzSxKTgQr0w_Wj9KMyU1zLcvQjnUvTDStTqvIDUi3MtS3dPAMj_bJSA21t9Qtycx0BKZrphA!!/" TargetMode="External"/><Relationship Id="rId273" Type="http://schemas.openxmlformats.org/officeDocument/2006/relationships/hyperlink" Target="https://contrataciondelestado.es/wps/portal/!ut/p/b0/04_Sj9CPykssy0xPLMnMz0vMAfIjU1JTC3Iy87KtUlJLEnNyUuNzMpMzSxKTgQr0w_Wj9KMyU1zLcvQjk_zzovKq_NwdvY3cAlUNcjKCvM0tcxxtbfULcnMdAXVs3d0!/" TargetMode="External"/><Relationship Id="rId294" Type="http://schemas.openxmlformats.org/officeDocument/2006/relationships/hyperlink" Target="https://contrataciondelestado.es/wps/portal/!ut/p/b0/DcoxCoAwDADAJ2VwUnBQKRYXcdJmkdBGCY3VoUifr-PBAcIGmOiVk7LcifS3C8yPSopN4EyqvKt4yeT_ACsgoATzKjhTjoSVLdZ6HupxWmbTx6Vt4bmu7gN5Sjf-/" TargetMode="External"/><Relationship Id="rId308" Type="http://schemas.openxmlformats.org/officeDocument/2006/relationships/hyperlink" Target="https://contrataciondelestado.es/wps/portal/!ut/p/b0/04_Sj9CPykssy0xPLMnMz0vMAfIjU1JTC3Iy87KtUlJLEnNyUuNzMpMzSxKTgQr0w_Wj9KMyU1zLcvQj0y2MAl2j0nyTCwuTQ9KyAtOMQ4P9021twUqKU_UjDfULcnMtyh0VFQHtzQil/" TargetMode="External"/><Relationship Id="rId329" Type="http://schemas.openxmlformats.org/officeDocument/2006/relationships/hyperlink" Target="https://contrataciondelestado.es/wps/portal/!ut/p/b0/04_Sj9CPykssy0xPLMnMz0vMAfIjU1JTC3Iy87KtUlJLEnNyUuNzMpMzSxKTgQr0w_Wj9KMyU1zLcvQjnUwri4qcAqM8tNODzQuSKzJCUsP9021t9Qtycx0B-kkf6A!!/" TargetMode="External"/><Relationship Id="rId47" Type="http://schemas.openxmlformats.org/officeDocument/2006/relationships/hyperlink" Target="https://www.caib.es/govern/sac/fitxa.do?codi=5499127&amp;coduo=2390767&amp;lang=ca" TargetMode="External"/><Relationship Id="rId68" Type="http://schemas.openxmlformats.org/officeDocument/2006/relationships/hyperlink" Target="https://www.pap.hacienda.gob.es/bdnstrans/GE/es/convocatoria/701831" TargetMode="External"/><Relationship Id="rId89" Type="http://schemas.openxmlformats.org/officeDocument/2006/relationships/hyperlink" Target="https://contrataciondelestado.es/wps/poc?uri=deeplink%3Adetalle_licitacion&amp;idEvl=sMxC5phGQHx7h85%2Fpmmsfw%3D%3D" TargetMode="External"/><Relationship Id="rId112" Type="http://schemas.openxmlformats.org/officeDocument/2006/relationships/hyperlink" Target="https://contrataciondelestado.es/wps/poc?uri=deeplink%3Adetalle_licitacion&amp;idEvl=u3pKsjkx08ouf4aBO%2BvQlQ%3D%3D" TargetMode="External"/><Relationship Id="rId133" Type="http://schemas.openxmlformats.org/officeDocument/2006/relationships/hyperlink" Target="https://contrataciondelestado.es/wps/poc?uri=deeplink%3Adetalle_licitacion&amp;idEvl=bGUbNic4iwXnSoTX3z%2F7wA%3D%3D" TargetMode="External"/><Relationship Id="rId154" Type="http://schemas.openxmlformats.org/officeDocument/2006/relationships/hyperlink" Target="https://contrataciondelestado.es/wps/poc?uri=deeplink%3Adetalle_licitacion&amp;idEvl=p1TL%2Fv08N8kSugstABGr5A%3D%3D" TargetMode="External"/><Relationship Id="rId175" Type="http://schemas.openxmlformats.org/officeDocument/2006/relationships/hyperlink" Target="https://contrataciondelestado.es/wps/portal/!ut/p/b0/04_Sj9CPykssy0xPLMnMz0vMAfIjU1JTC3Iy87KtUlJLEnNyUuNzMpMzSxKTgQr0w_Wj9KMyU1zLcvQjfczS_IrMArMrwsKTnd0sisO0C0siHW1t9Qtycx0BXLZ5gQ!!/" TargetMode="External"/><Relationship Id="rId340" Type="http://schemas.openxmlformats.org/officeDocument/2006/relationships/hyperlink" Target="https://contrataciondelestado.es/wps/portal/!ut/p/b0/04_Sj9CPykssy0xPLMnMz0vMAfIjU1JTC3Iy87KtUlJLEnNyUuNzMpMzSxKTgQr0w_Wj9KMyU1zLcvQjnf3NTctMygw8PQuTQ9KyAtOMQ4P9021t9Qtycx0B4loSyA!!/" TargetMode="External"/><Relationship Id="rId361" Type="http://schemas.openxmlformats.org/officeDocument/2006/relationships/comments" Target="../comments1.xml"/><Relationship Id="rId196" Type="http://schemas.openxmlformats.org/officeDocument/2006/relationships/hyperlink" Target="https://contrataciondelestado.es/wps/portal/!ut/p/b0/04_Sj9CPykssy0xPLMnMz0vMAfIjU1JTC3Iy87KtUlJLEnNyUuNzMpMzSxKTgQr0w_Wj9KMyU1zLcvQjgzwyDStLQ0zSE82KqozdA1NMi8yCA21t9Qtycx0BLEPJxQ!!/" TargetMode="External"/><Relationship Id="rId200" Type="http://schemas.openxmlformats.org/officeDocument/2006/relationships/hyperlink" Target="https://contrataciondelestado.es/wps/portal/!ut/p/b0/DcqxCoAgEADQT7qGIAgaGmytKFJviSMtji4rEPv9HB88QDCAgRIfFPkOJNnWef8Ih7N2PpKIX4U3jrTlABoQkJ1KAtZU7z65rtRzb8al0KoSO3xNA891tT-NyiDR/" TargetMode="External"/><Relationship Id="rId16" Type="http://schemas.openxmlformats.org/officeDocument/2006/relationships/hyperlink" Target="https://www.caib.es/seucaib/ca/202/administraciones/tramites/tramite/5174188" TargetMode="External"/><Relationship Id="rId221" Type="http://schemas.openxmlformats.org/officeDocument/2006/relationships/hyperlink" Target="https://contrataciondelestado.es/wps/portal/!ut/p/b0/04_Sj9CPykssy0xPLMnMz0vMAfIjU1JTC3Iy87KtUlJLEnNyUuNzMpMzSxKTgQr0w_Wj9KMyU1zLcvQjtY0qQwNcSoPcAwwtozJUDSqDvNJ9LcptbfULcnMdAefRaZ4!/" TargetMode="External"/><Relationship Id="rId242" Type="http://schemas.openxmlformats.org/officeDocument/2006/relationships/hyperlink" Target="https://www.caib.es/govern/sac/fitxa.do?codi=5997336&amp;coduo=3184&amp;lang=ca" TargetMode="External"/><Relationship Id="rId263" Type="http://schemas.openxmlformats.org/officeDocument/2006/relationships/hyperlink" Target="https://contrataciondelestado.es/wps/portal/!ut/p/b0/04_Sj9CPykssy0xPLMnMz0vMAfIjU1JTC3Iy87KtUlJLEnNyUuNzMpMzSxKTgQr0w_Wj9KMyU1zLcvQjPbzCVA0ygk2DQgNcDA08grzKLUJc8wJtbfULcnMdAQPUs-w!/" TargetMode="External"/><Relationship Id="rId284" Type="http://schemas.openxmlformats.org/officeDocument/2006/relationships/hyperlink" Target="https://contrataciondelestado.es/wps/portal/!ut/p/b0/04_Sj9CPykssy0xPLMnMz0vMAfIjU1JTC3Iy87KtUlJLEnNyUuNzMpMzSxKTgQr0w_Wj9KMyU1zLcvQjzV1dvIN8_ZNDzCt8HD3DolJCiy28HW1twUqKU_UjDfULcnMtyh0VFQEsanRP/" TargetMode="External"/><Relationship Id="rId319" Type="http://schemas.openxmlformats.org/officeDocument/2006/relationships/hyperlink" Target="https://contrataciondelestado.es/wps/portal/!ut/p/b0/DcqxCoAgEADQT7qlpcDBIMihaDNviUMlLk9rEIe-vsYHDxB2wEKNT6p8F5LfLsT4CJc0hFhJJB7Cniv5P4AFBOQwNQF3jdtosE9NXLdSM_Zd_KyVgidn_QHvfPwr/" TargetMode="External"/><Relationship Id="rId37" Type="http://schemas.openxmlformats.org/officeDocument/2006/relationships/hyperlink" Target="https://intranet.caib.es/eboibfront/ca/2022/11647/666184/resolucio-del-conseller-de-transicio-energetica-se" TargetMode="External"/><Relationship Id="rId58" Type="http://schemas.openxmlformats.org/officeDocument/2006/relationships/hyperlink" Target="https://www.caib.es/seucaib/ca/202/administracions/tramites/tramite/5541462" TargetMode="External"/><Relationship Id="rId79" Type="http://schemas.openxmlformats.org/officeDocument/2006/relationships/hyperlink" Target="http://www.pap.hacienda.gob.es/bdnstrans/GE/es/convocatoria/724316" TargetMode="External"/><Relationship Id="rId102" Type="http://schemas.openxmlformats.org/officeDocument/2006/relationships/hyperlink" Target="https://contrataciondelestado.es/wps/poc?uri=deeplink%3Adetalle_licitacion&amp;idEvl=0QeXGvFRzabnSoTX3z%2F7wA%3D%3D" TargetMode="External"/><Relationship Id="rId123" Type="http://schemas.openxmlformats.org/officeDocument/2006/relationships/hyperlink" Target="https://contrataciondelestado.es/wps/poc?uri=deeplink%3Adetalle_licitacion&amp;idEvl=UaxPCQiuR2iXQV0WE7lYPw%3D%3D" TargetMode="External"/><Relationship Id="rId144" Type="http://schemas.openxmlformats.org/officeDocument/2006/relationships/hyperlink" Target="https://www.caib.es/sites/encarrecsdegestio/ca/n/encarrec_de_gestia_del_servei_per_al_suport_en_la_tramitacia_de_subvencions_del_pla_dinversions_per_a_la_transicia_energatica_de_les_illes_balears_piteib_en_el_marc_del_pla_de_recuperacia_transformacia_i_re" TargetMode="External"/><Relationship Id="rId330" Type="http://schemas.openxmlformats.org/officeDocument/2006/relationships/hyperlink" Target="https://contrataciondelestado.es/wps/portal/!ut/p/b0/04_Sj9CPykssy0xPLMnMz0vMAfIjU1JTC3Iy87KtUlJLEnNyUuNzMpMzSxKTgQr0w_Wj9KMyU1zLcvQjK4uMQ53c3SLDAv2TQ9KyAtOMQ4P9021t9Qtycx0BPqALJQ!!/" TargetMode="External"/><Relationship Id="rId90" Type="http://schemas.openxmlformats.org/officeDocument/2006/relationships/hyperlink" Target="https://contrataciondelestado.es/wps/poc?uri=deeplink%3Adetalle_licitacion&amp;idEvl=E9o%2FadefJ8yXQV0WE7lYPw%3D%3D" TargetMode="External"/><Relationship Id="rId165" Type="http://schemas.openxmlformats.org/officeDocument/2006/relationships/hyperlink" Target="https://contrataciondelestado.es/wps/poc?uri=deeplink%3Adetalle_licitacion&amp;idEvl=mjh8KcqAiFmS81gZFETWmA%3D%3D" TargetMode="External"/><Relationship Id="rId186" Type="http://schemas.openxmlformats.org/officeDocument/2006/relationships/hyperlink" Target="https://contrataciondelestado.es/wps/portal/!ut/p/b0/04_Sj9CPykssy0xPLMnMz0vMAfIjU1JTC3Iy87KtUlJLEnNyUuNzMpMzSxKTgQr0w_Wj9KMyU1zLcvQjw8Jynctd_bLcozxKE1UNMg1NylUNAnwcbW31C3JzHQEjQIVE/" TargetMode="External"/><Relationship Id="rId351" Type="http://schemas.openxmlformats.org/officeDocument/2006/relationships/hyperlink" Target="https://contrataciondelestado.es/wps/portal/!ut/p/b0/04_Sj9CPykssy0xPLMnMz0vMAfIjU1JTC3Iy87KtUlJLEnNyUuNzMpMzSxKTgQr0w_Wj9KMyU1zLcvQjk0sLXXxLMiyC_HOTnd0sisO0C0siHW1t9Qtycx0B8EcOmQ!!/" TargetMode="External"/><Relationship Id="rId211" Type="http://schemas.openxmlformats.org/officeDocument/2006/relationships/hyperlink" Target="https://contrataciondelestado.es/wps/portal/!ut/p/b0/04_Sj9CPykssy0xPLMnMz0vMAfIjU1JTC3Iy87KtUlJLEnNyUuNzMpMzSxKTgQr0w_Wj9KMyU1zLcvQjo0wyCrV9Qo0LikJL00wSnfy1ywJzAm1t9Qtycx0B1HL3nQ!!/" TargetMode="External"/><Relationship Id="rId232" Type="http://schemas.openxmlformats.org/officeDocument/2006/relationships/hyperlink" Target="https://contrataciondelestado.es/wps/portal/!ut/p/b0/04_Sj9CPykssy0xPLMnMz0vMAfIjU1JTC3Iy87KtUlJLEnNyUuNzMpMzSxKTgQr0w_Wj9KMyU1zLcvQjS1KCLMKNfVQNQk2SVA0SLV3S_bXzI70DbW31C3JzHQFQKxLP/" TargetMode="External"/><Relationship Id="rId253" Type="http://schemas.openxmlformats.org/officeDocument/2006/relationships/hyperlink" Target="https://contrataciondelestado.es/wps/wcm/connect/35a81413-5521-47fc-a532-d7ee4aca2b7b/DOC_CAN_ADJ2024-000731468.pdf?MOD=AJPERES" TargetMode="External"/><Relationship Id="rId274" Type="http://schemas.openxmlformats.org/officeDocument/2006/relationships/hyperlink" Target="https://contrataciondelestado.es/wps/portal/!ut/p/b0/Dcq9CoAgEADgB2q45sChIfqdWkyXuFTi6DQjsdfP8YMPNGygA2Y6MdEdkIuVdS4yhauxLiGz25kMJTQlgAQNmmyXGdS6yE4NU3zmY-z5xVqirT4hIHrf_tMI3V8!/" TargetMode="External"/><Relationship Id="rId295" Type="http://schemas.openxmlformats.org/officeDocument/2006/relationships/hyperlink" Target="https://contrataciondelestado.es/wps/portal/!ut/p/b0/Dcq9CoAgEADgRzpaA4egaOtnybwlDhU7PM1BpMev8YMPEE7ATI0DVX4yyW_jvC_COfbOVxLxl7DlSvYPoAEB2U1NwHT3G3HV-7YYHOcWCKfj3ZWCktLwAafhV-s!/" TargetMode="External"/><Relationship Id="rId309" Type="http://schemas.openxmlformats.org/officeDocument/2006/relationships/hyperlink" Target="https://contrataciondelestado.es/wps/portal/!ut/p/b0/04_Sj9CPykssy0xPLMnMz0vMAfIjU1JTC3Iy87KtUlJLEnNyUuNzMpMzSxKTgQr0w_Wj9KMyU1zLcvQjM4L8giw8jHyMTbPygvNDIoyrVA3Myx1tbfULcnMdAU83_vc!/" TargetMode="External"/><Relationship Id="rId27" Type="http://schemas.openxmlformats.org/officeDocument/2006/relationships/hyperlink" Target="https://www.caib.es/seucaib/ca/201/empreses/tramites/tramite/5233249" TargetMode="External"/><Relationship Id="rId48" Type="http://schemas.openxmlformats.org/officeDocument/2006/relationships/hyperlink" Target="https://www.caib.es/seucaib/ca/200/persones/tramites/tramite/5375861" TargetMode="External"/><Relationship Id="rId69" Type="http://schemas.openxmlformats.org/officeDocument/2006/relationships/hyperlink" Target="https://www.pap.hacienda.gob.es/bdnstrans/GE/es/convocatoria/701833" TargetMode="External"/><Relationship Id="rId113" Type="http://schemas.openxmlformats.org/officeDocument/2006/relationships/hyperlink" Target="https://contrataciondelestado.es/wps/poc?uri=deeplink%3Adetalle_licitacion&amp;idEvl=kS9yzNYHKlNvYnTkQN0%2FZA%3D%3D" TargetMode="External"/><Relationship Id="rId134" Type="http://schemas.openxmlformats.org/officeDocument/2006/relationships/hyperlink" Target="https://contrataciondelestado.es/wps/poc?uri=deeplink%3Adetalle_licitacion&amp;idEvl=xJWwSmzYp%2FIuf4aBO%2BvQlQ%3D%3D" TargetMode="External"/><Relationship Id="rId320" Type="http://schemas.openxmlformats.org/officeDocument/2006/relationships/hyperlink" Target="https://contrataciondelestado.es/wps/portal/!ut/p/b0/04_Sj9CPykssy0xPLMnMz0vMAfIjU1JTC3Iy87KtUlJLEnNyUuNzMpMzSxKTgQr0w_Wj9KMyU1zLcvQjQzyDffKCwpPcK3wKKrzcIgp8orSNHG1t9Qtycx0B__YDtQ!!/" TargetMode="External"/><Relationship Id="rId80" Type="http://schemas.openxmlformats.org/officeDocument/2006/relationships/hyperlink" Target="http://www.pap.hacienda.gob.es/bdnstrans/GE/es/convocatoria/724318" TargetMode="External"/><Relationship Id="rId155" Type="http://schemas.openxmlformats.org/officeDocument/2006/relationships/hyperlink" Target="https://contrataciondelestado.es/wps/poc?uri=deeplink%3Adetalle_licitacion&amp;idEvl=30vimpGfT3ISugstABGr5A%3D%3D" TargetMode="External"/><Relationship Id="rId176" Type="http://schemas.openxmlformats.org/officeDocument/2006/relationships/hyperlink" Target="https://contrataciondelestado.es/wps/portal/!ut/p/b0/04_Sj9CPykssy0xPLMnMz0vMAfIjU1JTC3Iy87KtUlJLEnNyUuNzMpMzSxKTgQr0w_Wj9KMyU1zLcvQjU93SQsyz3I38o7zdctyCPNJcq1wTy21t9Qtycx0B6jtUpw!!/" TargetMode="External"/><Relationship Id="rId197" Type="http://schemas.openxmlformats.org/officeDocument/2006/relationships/hyperlink" Target="https://contrataciondelestado.es/wps/portal/!ut/p/b0/DcqxCoAgEADQD2q4hogIHAqaxam6JQ61ODrNwRz6-hwfPEDYACMVvijzE0mqd-d9Eo736HwmEX8IW85ka4AVEJDdUgT2rzV91MYmGt6zo1k3xYhRClII0w8HemLS/" TargetMode="External"/><Relationship Id="rId341" Type="http://schemas.openxmlformats.org/officeDocument/2006/relationships/hyperlink" Target="https://contrataciondelestado.es/wps/portal/!ut/p/b0/04_Sj9CPykssy0xPLMnMz0vMAfIjU1JTC3Iy87KtUlJLEnNyUuNzMpMzSxKTgQr0w_Wj9KMyU1zLcvQji3yDTEojy6pcVA0CLAuS8lzKcxJDc9JtbfULcnMdAfHiqjk!/" TargetMode="External"/><Relationship Id="rId362" Type="http://schemas.microsoft.com/office/2017/10/relationships/threadedComment" Target="../threadedComments/threadedComment1.xml"/><Relationship Id="rId201" Type="http://schemas.openxmlformats.org/officeDocument/2006/relationships/hyperlink" Target="https://contrataciondelestado.es/wps/portal/!ut/p/b0/04_Sj9CPykssy0xPLMnMz0vMAfIjU1JTC3Iy87KtUlJLEnNyUuNzMpMzSxKTgQr0w_Wj9KMyU1zLcvQjHXN8nfMSvYzzTY3zgvNDIoyrVA3Myx1tbfULcnMdAeoYk4k!/" TargetMode="External"/><Relationship Id="rId222" Type="http://schemas.openxmlformats.org/officeDocument/2006/relationships/hyperlink" Target="https://contrataciondelestado.es/wps/poc?uri=deeplink%3Adetalle_licitacion&amp;idEvl=HOcyXxzolOd4zIRvjBVCSw%3D%3D" TargetMode="External"/><Relationship Id="rId243" Type="http://schemas.openxmlformats.org/officeDocument/2006/relationships/hyperlink" Target="https://www.caib.es/govern/sac/fitxa.do?codi=5997180&amp;coduo=3184&amp;lang=ca" TargetMode="External"/><Relationship Id="rId264" Type="http://schemas.openxmlformats.org/officeDocument/2006/relationships/hyperlink" Target="https://contrataciondelestado.es/wps/portal/!ut/p/b0/04_Sj9CPykssy0xPLMnMz0vMAfIjU1JTC3Iy87KtUlJLEnNyUuNzMpMzSxKTgQr0w_Wj9KMyU1zLcvQjtUMKAgyC0p2KzbLC3D0LvF0q0osdA21t9Qtycx0B7AAELw!!/" TargetMode="External"/><Relationship Id="rId285" Type="http://schemas.openxmlformats.org/officeDocument/2006/relationships/hyperlink" Target="https://contrataciondelestado.es/wps/portal/!ut/p/b0/04_Sj9CPykssy0xPLMnMz0vMAfIjU1JTC3Iy87KtUlJLEnNyUuNzMpMzSxKTgQr0w_Wj9KMyU1zLcvQjPYyzc83zfJI8vPN8PCvMCg3zAxJ9021t9Qtycx0BhMZ_Fg!!/" TargetMode="External"/><Relationship Id="rId17" Type="http://schemas.openxmlformats.org/officeDocument/2006/relationships/hyperlink" Target="https://www.caib.es/seucaib/ca/202/administracions/tramites/tramite/5178050" TargetMode="External"/><Relationship Id="rId38" Type="http://schemas.openxmlformats.org/officeDocument/2006/relationships/hyperlink" Target="https://www.caib.es/seucaib/es/202/administracions/tramites/tramite/5424259" TargetMode="External"/><Relationship Id="rId59" Type="http://schemas.openxmlformats.org/officeDocument/2006/relationships/hyperlink" Target="https://www.caib.es/govern/sac/fitxa.do?codi=5684479&amp;coduo=6&amp;lang=es" TargetMode="External"/><Relationship Id="rId103" Type="http://schemas.openxmlformats.org/officeDocument/2006/relationships/hyperlink" Target="https://contrataciondelestado.es/wps/poc?uri=deeplink%3Adetalle_licitacion&amp;idEvl=4ITI1V0EvaJ7h85%2Fpmmsfw%3D%3D" TargetMode="External"/><Relationship Id="rId124" Type="http://schemas.openxmlformats.org/officeDocument/2006/relationships/hyperlink" Target="https://contrataciondelestado.es/wps/poc?uri=deeplink%3Adetalle_licitacion&amp;idEvl=YmwqvvJ2BtnnSoTX3z%2F7wA%3D%3D" TargetMode="External"/><Relationship Id="rId310" Type="http://schemas.openxmlformats.org/officeDocument/2006/relationships/hyperlink" Target="https://contrataciondelestado.es/wps/portal/!ut/p/b0/04_Sj9CPykssy0xPLMnMz0vMAfIjU1JTC3Iy87KtUlJLEnNyUuNzMpMzSxKTgQr0w_Wj9KMyU1zLcvQjq4ISs8vyDDM8Ssx9PCvMCg3zAxJ9021t9Qtycx0BxH-76A!!/" TargetMode="External"/><Relationship Id="rId70" Type="http://schemas.openxmlformats.org/officeDocument/2006/relationships/hyperlink" Target="https://www.pap.hacienda.gob.es/bdnstrans/GE/es/convocatoria/701832" TargetMode="External"/><Relationship Id="rId91" Type="http://schemas.openxmlformats.org/officeDocument/2006/relationships/hyperlink" Target="https://www.caib.es/sites/encarrecsdegestio/es/n/encargo_de_gestian_para_la_adaptacian_de_las_masas_forestales_insulares_al_cambio_climatico/" TargetMode="External"/><Relationship Id="rId145" Type="http://schemas.openxmlformats.org/officeDocument/2006/relationships/hyperlink" Target="https://contrataciondelestado.es/wps/poc?uri=deeplink%3Adetalle_licitacion&amp;idEvl=B2MEe8RZcKguf4aBO%2BvQlQ%3D%3D" TargetMode="External"/><Relationship Id="rId166" Type="http://schemas.openxmlformats.org/officeDocument/2006/relationships/hyperlink" Target="https://contrataciondelestado.es/wps/poc?uri=deeplink%3Adetalle_licitacion&amp;idEvl=Ikp1EUmTT762gkLQ8TeYKA%3D%3D" TargetMode="External"/><Relationship Id="rId187" Type="http://schemas.openxmlformats.org/officeDocument/2006/relationships/hyperlink" Target="https://contrataciondelestado.es/wps/portal/!ut/p/b0/04_Sj9CPykssy0xPLMnMz0vMAfIjU1JTC3Iy87KtUlJLEnNyUuNzMpMzSxKTgQr0w_Wj9KMyU1zLcvQjC9wttIsCPSON3FxMg1IrTS0iE9ML0m1t9Qtycx0BJOnOXg!!/" TargetMode="External"/><Relationship Id="rId331" Type="http://schemas.openxmlformats.org/officeDocument/2006/relationships/hyperlink" Target="https://contrataciondelestado.es/wps/portal/!ut/p/b0/04_Sj9CPykssy0xPLMnMz0vMAfIjU1JTC3Iy87KtUlJLEnNyUuNzMpMzSxKTgQr0w_Wj9KMyU1zLcvQj87z9TIv8zNI9Q7yrqizSIkKNMo1TA21t9Qtycx0BF4cHGA!!/" TargetMode="External"/><Relationship Id="rId352" Type="http://schemas.openxmlformats.org/officeDocument/2006/relationships/hyperlink" Target="https://contrataciondelestado.es/wps/portal/!ut/p/b0/04_Sj9CPykssy0xPLMnMz0vMAfIjU1JTC3Iy87KtUlJLEnNyUuNzMpMzSxKTgQr0w_Wj9KMyU1zLcvQjCzLM_AJcssNLPROTnd0sisO0C0siHW1t9Qtycx0BqEu1Qg!!/" TargetMode="External"/><Relationship Id="rId1" Type="http://schemas.openxmlformats.org/officeDocument/2006/relationships/hyperlink" Target="https://www.caib.es/seucaib/ca/tramites/tramite/4372461" TargetMode="External"/><Relationship Id="rId212" Type="http://schemas.openxmlformats.org/officeDocument/2006/relationships/hyperlink" Target="https://contrataciondelestado.es/wps/portal/!ut/p/b0/Dco7CoAwDADQI2VWcFDo4iDqoDaLBBskmNYPpWBPr-ODBwgLYKAkO0U5A-lv65gvlXCUjiOp8qqySaTtDzADAoozScGO3dHnITe-IDHtM423nm9dVXB5X38ss0wK/" TargetMode="External"/><Relationship Id="rId233" Type="http://schemas.openxmlformats.org/officeDocument/2006/relationships/hyperlink" Target="https://contrataciondelestado.es/wps/portal/!ut/p/b0/04_Sj9CPykssy0xPLMnMz0vMAfIjU1JTC3Iy87KtUlJLEnNyUuNzMpMzSxKTgQr0w_Wj9KMyU1zLcvQjk0M9Sg2KHZOKXMxdnUuC83Lyq7SjAm1t9Qtycx0BKN-ikA!!/" TargetMode="External"/><Relationship Id="rId254" Type="http://schemas.openxmlformats.org/officeDocument/2006/relationships/hyperlink" Target="https://contrataciondelestado.es/wps/portal/!ut/p/b0/DcqxCoAgEADQTzpqssBBqLamgvKWOFLk8DQD6_trfPAAYQfM9HKgylcm-W2d90U4x975SiL-ED650vkH2AAB2Y2vgGXV3nGYS1eeRTUBp3HdktEaSkrmA9qiJRI!/" TargetMode="External"/><Relationship Id="rId28" Type="http://schemas.openxmlformats.org/officeDocument/2006/relationships/hyperlink" Target="https://www.caib.es/seucaib/ca/202/administracions/tramites/tramite/5266728" TargetMode="External"/><Relationship Id="rId49" Type="http://schemas.openxmlformats.org/officeDocument/2006/relationships/hyperlink" Target="https://www.caib.es/seucaib/ca/201/empresas/tramites/tramite/5017565" TargetMode="External"/><Relationship Id="rId114" Type="http://schemas.openxmlformats.org/officeDocument/2006/relationships/hyperlink" Target="https://www.caib.es/sites/encarrecsdegestio/ca/n/encarrec_de_gestia_del_servei_per_al_disseny_daun_pla_director_per_al_desenvolupament_de_la_histaria_social_anica/" TargetMode="External"/><Relationship Id="rId275" Type="http://schemas.openxmlformats.org/officeDocument/2006/relationships/hyperlink" Target="https://contrataciondelestado.es/wps/portal/!ut/p/b0/04_Sj9CPykssy0xPLMnMz0vMAfIjU1JTC3Iy87KtUlJLEnNyUuNzMpMzSxKTgQr0w_Wj9KMyU1zLcvQjDSO8fM3CgordAiyDI4uyvbJ9ctxSym1t9Qtycx0BtPnzaQ!!/" TargetMode="External"/><Relationship Id="rId296" Type="http://schemas.openxmlformats.org/officeDocument/2006/relationships/hyperlink" Target="https://contrataciondelestado.es/wps/portal/!ut/p/b0/04_Sj9CPykssy0xPLMnMz0vMAfIjU1JTC3Iy87KtUlJLEnNyUuNzMpMzSxKTgQr0w_Wj9KMyU1zLcvQjE4MNAs183fy8SpyTQ9KyAtOMQ4P9021t9Qtycx0Ba770YQ!!/" TargetMode="External"/><Relationship Id="rId300" Type="http://schemas.openxmlformats.org/officeDocument/2006/relationships/hyperlink" Target="https://contrataciondelestado.es/wps/portal/!ut/p/b0/DcrBDkAwDADQTyoHF4mDxPYL6EUaK0o3IjP8PceXPEDoAAMlmSnKHkh_9475UAlb6TiSKg8qo0Qa_wAtIKA4kxT6dbLhvBpfZHO3bLnFx7zprio4vK8_8g3KJw!!/" TargetMode="External"/><Relationship Id="rId60" Type="http://schemas.openxmlformats.org/officeDocument/2006/relationships/hyperlink" Target="https://www.caib.es/seucaib/ca/200/persones/tramites/tramite/5554604" TargetMode="External"/><Relationship Id="rId81" Type="http://schemas.openxmlformats.org/officeDocument/2006/relationships/hyperlink" Target="https://contrataciondelestado.es/wps/poc?uri=deeplink%3Adetalle_licitacion&amp;idEvl=F8PZN5U0kAKiEJrVRqloyA%3D%3D" TargetMode="External"/><Relationship Id="rId135" Type="http://schemas.openxmlformats.org/officeDocument/2006/relationships/hyperlink" Target="https://contrataciondelestado.es/wps/poc?uri=deeplink%3Adetalle_licitacion&amp;idEvl=ZfTQSbGPomemq21uxhbaVQ%3D%3D" TargetMode="External"/><Relationship Id="rId156" Type="http://schemas.openxmlformats.org/officeDocument/2006/relationships/hyperlink" Target="https://contrataciondelestado.es/wps/poc?uri=deeplink%3Adetalle_licitacion&amp;idEvl=AkL1ZSWYQq1vYnTkQN0%2FZA%3D%3D" TargetMode="External"/><Relationship Id="rId177" Type="http://schemas.openxmlformats.org/officeDocument/2006/relationships/hyperlink" Target="https://contrataciondelestado.es/wps/portal/!ut/p/b0/04_Sj9CPykssy0xPLMnMz0vMAfIjU1JTC3Iy87KtUlJLEnNyUuNzMpMzSxKTgQr0w_Wj9KMyU1zLcvQjQ7KNtIMjDEy93CJczQJUDUp9UnMjgsptbfULcnMdATHItvk!/" TargetMode="External"/><Relationship Id="rId198" Type="http://schemas.openxmlformats.org/officeDocument/2006/relationships/hyperlink" Target="https://contrataciondelestado.es/wps/portal/!ut/p/b0/04_Sj9CPykssy0xPLMnMz0vMAfIjU1JTC3Iy87KtUlJLEnNyUuNzMpMzSxKTgQr0w_Wj9KMyU1zLcvQj3Q2KUjx8S4ND0gqLqozdA1NMi8yCA21t9Qtycx0BYK3nVw!!/" TargetMode="External"/><Relationship Id="rId321" Type="http://schemas.openxmlformats.org/officeDocument/2006/relationships/hyperlink" Target="https://contrataciondelestado.es/wps/portal/!ut/p/b0/04_Sj9CPykssy0xPLMnMz0vMAfIjU1JTC3Iy87KtUlJLEnNyUuNzMpMzSxKTgQr0w_Wj9KMyU1zLcvQjyzyKLA0TA8pMKpxSvdNTLHzSwsIs021t9Qtycx0BQfqVDw!!/" TargetMode="External"/><Relationship Id="rId342" Type="http://schemas.openxmlformats.org/officeDocument/2006/relationships/hyperlink" Target="https://contrataciondelestado.es/wps/portal/!ut/p/b0/04_Sj9CPykssy0xPLMnMz0vMAfIjU1JTC3Iy87KtUlJLEnNyUuNzMpMzSxKTgQr0w_Wj9KMyU1zLcvQjc3Jz_dLdKsu8soOL_dKCws0cA1xdym1t9Qtycx0BxO9X8g!!/" TargetMode="External"/><Relationship Id="rId202" Type="http://schemas.openxmlformats.org/officeDocument/2006/relationships/hyperlink" Target="https://contrataciondelestado.es/wps/portal/!ut/p/b0/04_Sj9CPykssy0xPLMnMz0vMAfIjU1JTC3Iy87KtUlJLEnNyUuNzMpMzSxKTgQr0w_Wj9KMyU1zLcvQjU93C_My8ggKczA2cAoKcKqJM8rxUDdJtbfULcnMdAdJ_viU!/" TargetMode="External"/><Relationship Id="rId223" Type="http://schemas.openxmlformats.org/officeDocument/2006/relationships/hyperlink" Target="https://contrataciondelestado.es/wps/poc?uri=deeplink%3Adetalle_licitacion&amp;idEvl=HGDoMvK4nTf5Rey58Yagpg%3D%3D" TargetMode="External"/><Relationship Id="rId244" Type="http://schemas.openxmlformats.org/officeDocument/2006/relationships/hyperlink" Target="https://www.caib.es/seucaib/es/202/administracions/tramites/tramite/5878645/" TargetMode="External"/><Relationship Id="rId18" Type="http://schemas.openxmlformats.org/officeDocument/2006/relationships/hyperlink" Target="https://intranet.caib.es/eboibfront/ca/2022/11558/659989/resolucio-de-la-consellera-d-afers-socials-i-espor" TargetMode="External"/><Relationship Id="rId39" Type="http://schemas.openxmlformats.org/officeDocument/2006/relationships/hyperlink" Target="https://www.caib.es/seucaib/ca/200/persones/tramites/tramite/5332948" TargetMode="External"/><Relationship Id="rId265" Type="http://schemas.openxmlformats.org/officeDocument/2006/relationships/hyperlink" Target="https://contrataciondelestado.es/wps/portal/!ut/p/b0/04_Sj9CPykssy0xPLMnMz0vMAfIjU1JTC3Iy87KtUlJLEnNyUuNzMpMzSxKTgQr0w_Wj9KMyU1zLcvQjgyuqQsyCqsJKTDLzC1x9I51zi5Jyy21t9Qtycx0B2jmWjA!!/" TargetMode="External"/><Relationship Id="rId286" Type="http://schemas.openxmlformats.org/officeDocument/2006/relationships/hyperlink" Target="https://contrataciondelestado.es/wps/portal/!ut/p/b0/04_Sj9CPykssy0xPLMnMz0vMAfIjU1JTC3Iy87KtUlJLEnNyUuNzMpMzSxKTgQr0w_Wj9KMyU1zLcvQj_SP8Uwwyg1QNjEOLIvyzEqv8DF3KLQNtbfULcnMdASVdDg8!/" TargetMode="External"/><Relationship Id="rId50" Type="http://schemas.openxmlformats.org/officeDocument/2006/relationships/hyperlink" Target="https://www.caib.es/seucaib/ca/201/empreses/tramites/tramite/5376146" TargetMode="External"/><Relationship Id="rId104" Type="http://schemas.openxmlformats.org/officeDocument/2006/relationships/hyperlink" Target="https://contrataciondelestado.es/wps/poc?uri=deeplink%3Adetalle_licitacion&amp;idEvl=EcPdUut1RWwuf4aBO%2BvQlQ%3D%3D" TargetMode="External"/><Relationship Id="rId125" Type="http://schemas.openxmlformats.org/officeDocument/2006/relationships/hyperlink" Target="https://contrataciondelestado.es/wps/poc?uri=deeplink%3Adetalle_licitacion&amp;idEvl=Hp2h9XKmh76mq21uxhbaVQ%3D%3D" TargetMode="External"/><Relationship Id="rId146" Type="http://schemas.openxmlformats.org/officeDocument/2006/relationships/hyperlink" Target="https://intranet.caib.es/eboibfront/ca/2023/11690/669580/resolucio-del-president-de-l-aetib-per-la-qual-ses" TargetMode="External"/><Relationship Id="rId167" Type="http://schemas.openxmlformats.org/officeDocument/2006/relationships/hyperlink" Target="https://contrataciondelestado.es/wps/poc?uri=deeplink%3Adetalle_licitacion&amp;idEvl=vGxCOJNmAYQwYTJJ03sHog%3D%3D" TargetMode="External"/><Relationship Id="rId188" Type="http://schemas.openxmlformats.org/officeDocument/2006/relationships/hyperlink" Target="https://contrataciondelestado.es/wps/portal/!ut/p/b0/DcqxCoAgEADQT7raInAIEqLNEEqXOFTi6NQGUfr7Gh88sHCATVjpwkI5If82PoSHKd2jDwWZw8nkqKD7A-xgwZKXlcHU61Vdm1WWuu-WbW2DlkkJAU-M0wd6fbo8/" TargetMode="External"/><Relationship Id="rId311" Type="http://schemas.openxmlformats.org/officeDocument/2006/relationships/hyperlink" Target="https://contrataciondelestado.es/wps/portal/!ut/p/b0/04_Sj9CPykssy0xPLMnMz0vMAfIjU1JTC3Iy87KtUlJLEnNyUuNzMpMzSxKTgQr0w_Wj9KMyU1zLcvQjg53TC_LDg1QNLKrCi_3SgsLNHANcXcptbfULcnMdARpjFPw!/" TargetMode="External"/><Relationship Id="rId332" Type="http://schemas.openxmlformats.org/officeDocument/2006/relationships/hyperlink" Target="https://contrataciondelestado.es/wps/portal/!ut/p/b0/DcoxCoAwDADABzkEFBwEB7EOjk61WSS0QYJp61Cqz9fx4ABhB0xU5aQiOZH-doH5VknXELiQKh8qXgr5P4AFBJSwVAX39LbF2Rib8-qWDgWbN27jCHeM0wdhMGre/" TargetMode="External"/><Relationship Id="rId353" Type="http://schemas.openxmlformats.org/officeDocument/2006/relationships/hyperlink" Target="https://contrataciondelestado.es/wps/portal/!ut/p/b0/DcoxCoAwDADAJ2VzEBwKdnARcVDbRUIbJRjbgqF-X8eDAw8b-ISVT1TOCeW3i0RFOF1tJEUR2oUDK4Y_wAoePEdbBZwuZIYgWRM-4zGvjZls_3YdlPs2H_1ra64!/" TargetMode="External"/><Relationship Id="rId71" Type="http://schemas.openxmlformats.org/officeDocument/2006/relationships/hyperlink" Target="https://www.pap.hacienda.gob.es/bdnstrans/GE/es/convocatoria/701837" TargetMode="External"/><Relationship Id="rId92" Type="http://schemas.openxmlformats.org/officeDocument/2006/relationships/hyperlink" Target="https://www.caib.es/sites/encarrecsdegestio/ca/n/encarrec_de_gestia_per_a_les_actuacions_preventives_en_punts_estratagics_de_gestia_per_a_la_defensa_contra_els_incendis_forestals/" TargetMode="External"/><Relationship Id="rId213" Type="http://schemas.openxmlformats.org/officeDocument/2006/relationships/hyperlink" Target="https://contrataciondelestado.es/wps/portal/!ut/p/b0/Dcq9CoAgEADgR7ohWoIGg2jIpobUJQ6VODp_KPP5c_zgAwMKTMRKFxZKEblZO-8zU7wH5wsy-5PJUkHbAhxgwJCbK4MOVolNdqvUaf-ut4hpeXoxjpBDED8AFuEw/" TargetMode="External"/><Relationship Id="rId234" Type="http://schemas.openxmlformats.org/officeDocument/2006/relationships/hyperlink" Target="https://www.caib.es/seucaib/ca/200/persones/tramites/tramite/5260974" TargetMode="External"/><Relationship Id="rId2" Type="http://schemas.openxmlformats.org/officeDocument/2006/relationships/hyperlink" Target="https://intranet.caib.es/eboibfront/ca/2020/11313/643087/resolucio-del-vicepresident-i-conseller-de-transic" TargetMode="External"/><Relationship Id="rId29" Type="http://schemas.openxmlformats.org/officeDocument/2006/relationships/hyperlink" Target="https://www.caib.es/seucaib/ca/200/persones/tramites/tramite/5252087" TargetMode="External"/><Relationship Id="rId255" Type="http://schemas.openxmlformats.org/officeDocument/2006/relationships/hyperlink" Target="https://contrataciondelestado.es/wps/portal/!ut/p/b0/04_Sj9CPykssy0xPLMnMz0vMAfIjU1JTC3Iy87KtUlJLEnNyUuNzMpMzSxKTgQr0w_Wj9KMyU1zLcvQjI4N8Sr2cQiNdwj0MDTyCvMotQlzzAm1t9Qtycx0BLFJxYQ!!/" TargetMode="External"/><Relationship Id="rId276" Type="http://schemas.openxmlformats.org/officeDocument/2006/relationships/hyperlink" Target="https://contrataciondelestado.es/wps/portal/!ut/p/b0/04_Sj9CPykssy0xPLMnMz0vMAfIjU1JTC3Iy87KtUlJLEnNyUuNzMpMzSxKTgQr0w_Wj9KMyU1zLcvQjzfIKPFPzix0LPFQNIvyzEqv8DF3KLQNtbfULcnMdAf_mD-w!/" TargetMode="External"/><Relationship Id="rId297" Type="http://schemas.openxmlformats.org/officeDocument/2006/relationships/hyperlink" Target="https://contrataciondelestado.es/wps/portal/!ut/p/b0/04_Sj9CPykssy0xPLMnMz0vMAfIjU1JTC3Iy87KtUlJLEnNyUuNzMpMzSxKTgQr0w_Wj9KMyU1zLcvQjnQuzqkpDA7MjysM9q_KNfTz8AtyTA21t9Qtycx0BkcNlvQ!!/" TargetMode="External"/><Relationship Id="rId40" Type="http://schemas.openxmlformats.org/officeDocument/2006/relationships/hyperlink" Target="https://www.caib.es/seucaib/ca/200/persones/tramites/tramite/5436808" TargetMode="External"/><Relationship Id="rId115" Type="http://schemas.openxmlformats.org/officeDocument/2006/relationships/hyperlink" Target="https://www.caib.es/sites/encarrecsdegestio/ca/n/encarrec_de_gestia_del_servei_de_recolzament_en_la_tramitacia_de_subvencions_daenergia_en_el_marc_del_pla_de_recuperacia_transformacia_i_resiliancia/" TargetMode="External"/><Relationship Id="rId136" Type="http://schemas.openxmlformats.org/officeDocument/2006/relationships/hyperlink" Target="https://contrataciondelestado.es/wps/poc?uri=deeplink%3Adetalle_licitacion&amp;idEvl=aRylQBXmZyIuf4aBO%2BvQlQ%3D%3D" TargetMode="External"/><Relationship Id="rId157" Type="http://schemas.openxmlformats.org/officeDocument/2006/relationships/hyperlink" Target="https://www.caib.es/sites/encarrecsdegestio/ca/n/encarrec_de_gestia_del_servei_per_al_suport_en_la_tramitacia_de_laampliacia_de_les_subvencions_moves_iii_autoconsum_elactric_renovable_i_renovables_tarmiques_en_el_marc_del_pla_de_recuperacia_transformacia_" TargetMode="External"/><Relationship Id="rId178" Type="http://schemas.openxmlformats.org/officeDocument/2006/relationships/hyperlink" Target="https://contrataciondelestado.es/wps/portal/!ut/p/b1/jc49D4IwEIDhX2TuWtoKI1KgNSgoH0oX0sEYjMpi_P2CYbV42yXPmzsw0JIg8LjPGSVwBvO07_5qX_3wtPdpN6JjcR5FiaLol55Emsm6Fmpa6QhaB0ips0_53HMvYs22KUSpU0StEpnVhI-5-K_HHxPiUn8C4yZ0Bq4Xv8Dxw14Njwu0I1t3YRMfQh14mG-O46FtsauKlB" TargetMode="External"/><Relationship Id="rId301" Type="http://schemas.openxmlformats.org/officeDocument/2006/relationships/hyperlink" Target="https://contrataciondelestado.es/wps/portal/!ut/p/b0/04_Sj9CPykssy0xPLMnMz0vMAfIjU1JTC3Iy87KtUlJLEnNyUuNzMpMzSxKTgQr0w_Wj9KMyU1zLcvQj8wpLykxK_Mp9jZzCCk2CLavKEgMLAm1t9Qtycx0Bic9S8Q!!/" TargetMode="External"/><Relationship Id="rId322" Type="http://schemas.openxmlformats.org/officeDocument/2006/relationships/hyperlink" Target="https://contrataciondelestado.es/wps/portal/!ut/p/b0/04_Sj9CPykssy0xPLMnMz0vMAfIjU1JTC3Iy87KtUlJLEnNyUuNzMpMzSxKTgQr0w_Wj9KMyU1zLcvQjfaKSLfJTqlQN8lIDjc28LH2SS3KKS8ttbfULcnMdAUfgd04!/" TargetMode="External"/><Relationship Id="rId343" Type="http://schemas.openxmlformats.org/officeDocument/2006/relationships/hyperlink" Target="https://contrataciondelestado.es/wps/portal/!ut/p/b0/04_Sj9CPykssy0xPLMnMz0vMAfIjU1JTC3Iy87KtUlJLEnNyUuNzMpMzSxKTgQr0w_Wj9KMyU1zLcvQjVQ1CtXMKfcMqooyCKopTwzKSC4uyM8ptbfULcnMdAX02FRg!/" TargetMode="External"/><Relationship Id="rId61" Type="http://schemas.openxmlformats.org/officeDocument/2006/relationships/hyperlink" Target="https://www.caib.es/seucaib/ca/200/persones/tramites/tramite/5678659" TargetMode="External"/><Relationship Id="rId82" Type="http://schemas.openxmlformats.org/officeDocument/2006/relationships/hyperlink" Target="https://contrataciondelestado.es/wps/poc?uri=deeplink%3Adetalle_licitacion&amp;idEvl=esOupchphJSXQV0WE7lYPw%3D%3D" TargetMode="External"/><Relationship Id="rId199" Type="http://schemas.openxmlformats.org/officeDocument/2006/relationships/hyperlink" Target="https://contrataciondelestado.es/wps/portal/!ut/p/b0/04_Sj9CPykssy0xPLMnMz0vMAfIjU1JTC3Iy87KtUlJLEnNyUuNzMpMzSxKTgQr0w_Wj9KMyU1zLcvQjCyyCS_LNMrzT8sPMMyxMVQ0KcnOL08ptbfWBDEcALIOKOg!!/" TargetMode="External"/><Relationship Id="rId203" Type="http://schemas.openxmlformats.org/officeDocument/2006/relationships/hyperlink" Target="https://contrataciondelestado.es/wps/portal/!ut/p/b0/04_Sj9CPykssy0xPLMnMz0vMAfIjU1JTC3Iy87KtUlJLEnNyUuNzMpMzSxKTgQr0w_Wj9KMyU1zLcvQjCzxKnY3dAs0jfLwzXb2KwoIKc_IrHW1t9Qtycx0Bo3mrIQ!!/" TargetMode="External"/><Relationship Id="rId19" Type="http://schemas.openxmlformats.org/officeDocument/2006/relationships/hyperlink" Target="https://intranet.caib.es/eboibfront/ca/2022/11560/660225/resolucio-del-president-de-l-agencia-d-estrategia-" TargetMode="External"/><Relationship Id="rId224" Type="http://schemas.openxmlformats.org/officeDocument/2006/relationships/hyperlink" Target="https://contrataciondelestado.es/wps/poc?uri=deeplink%3Adetalle_licitacion&amp;idEvl=p0uTTAJ6KUbpxJFXpLZ%2B2A%3D%3D" TargetMode="External"/><Relationship Id="rId245" Type="http://schemas.openxmlformats.org/officeDocument/2006/relationships/hyperlink" Target="https://www.pap.hacienda.gob.es/bdnstrans/GE/es/convocatorias/778291" TargetMode="External"/><Relationship Id="rId266" Type="http://schemas.openxmlformats.org/officeDocument/2006/relationships/hyperlink" Target="https://contrataciondelestado.es/wps/portal/!ut/p/b0/04_Sj9CPykssy0xPLMnMz0vMAfIjU1JTC3Iy87KtUlJLEnNyUuNzMpMzSxKTgQr0w_Wj9KMyU1zLcvQj05JCQp1CDC09UwNN_BLLPMOrfJM9HG1t9Qtycx0BZtODoA!!/" TargetMode="External"/><Relationship Id="rId287" Type="http://schemas.openxmlformats.org/officeDocument/2006/relationships/hyperlink" Target="https://contrataciondelestado.es/wps/portal/!ut/p/b0/04_Sj9CPykssy0xPLMnMz0vMAfIjU1JTC3Iy87KtUlJLEnNyUuNzMpMzSxKTgQr0w_Wj9KMyU1zLcvQjwypTs9KKDbxD3QMTU5I8jJ0riwNLA21t9Qtycx0B_vWcXA!!/" TargetMode="External"/><Relationship Id="rId30" Type="http://schemas.openxmlformats.org/officeDocument/2006/relationships/hyperlink" Target="https://www.caib.es/seucaib/ca/200/persones/tramites/tramite/5302914" TargetMode="External"/><Relationship Id="rId105" Type="http://schemas.openxmlformats.org/officeDocument/2006/relationships/hyperlink" Target="https://contrataciondelestado.es/wps/poc?uri=deeplink:detalle_licitacion&amp;idEvl=zmptGJpsSqSmq21uxhbaVQ%3D%3D" TargetMode="External"/><Relationship Id="rId126" Type="http://schemas.openxmlformats.org/officeDocument/2006/relationships/hyperlink" Target="https://contrataciondelestado.es/wps/poc?uri=deeplink%3Adetalle_licitacion&amp;idEvl=owgEkiInFK8uf4aBO%2BvQlQ%3D%3D" TargetMode="External"/><Relationship Id="rId147" Type="http://schemas.openxmlformats.org/officeDocument/2006/relationships/hyperlink" Target="https://contrataciondelestado.es/wps/poc?uri=deeplink%3Adetalle_licitacion&amp;idEvl=1tuxuf2M46KXQV0WE7lYPw%3D%3D" TargetMode="External"/><Relationship Id="rId168" Type="http://schemas.openxmlformats.org/officeDocument/2006/relationships/hyperlink" Target="https://contrataciondelestado.es/wps/portal/!ut/p/b0/04_Sj9CPykssy0xPLMnMz0vMAfIjU1JTC3Iy87KtUlJLEnNyUuNzMpMzSxKTgQr0w_Wj9KMyU1zLcvQjI4rC8n3Tw8LD_cOrqizSIkKNMo1TA21t9Qtycx0BGu9mcg!!/" TargetMode="External"/><Relationship Id="rId312" Type="http://schemas.openxmlformats.org/officeDocument/2006/relationships/hyperlink" Target="https://contrataciondelestado.es/wps/portal/!ut/p/b0/DcqxCoAgEADQD2o4gqbAIcIPiIbyljhU6vBSCTHo63N88ABhB4xU-aTCKZI0G-d9Fo5hdL6QiD-ELReyLcAGCMhOVwET-iHr95Fr2vVc1ijp63BRCvJ9Tz_wbrIe/" TargetMode="External"/><Relationship Id="rId333" Type="http://schemas.openxmlformats.org/officeDocument/2006/relationships/hyperlink" Target="https://contrataciondelestado.es/wps/portal/!ut/p/b0/04_Sj9CPykssy0xPLMnMz0vMAfIjU1JTC3Iy87KtUlJLEnNyUuNzMpMzSxKTgQr0w_Wj9KMyU1zLcvQjTSud0gq1A8p9AiKjXNzL0hOjXMMqAm1t9Qtycx0Bn_G20g!!/" TargetMode="External"/><Relationship Id="rId354" Type="http://schemas.openxmlformats.org/officeDocument/2006/relationships/hyperlink" Target="https://contrataciondelestado.es/wps/portal/!ut/p/b0/DcoxCoAwDADAJ2VxEhwUBHWyBdFmkdAGDY1VsOj3dTw4QFgAEz2yUZYzkf52gflSSbEMnEmVVxUvmfwfYAYElNA-Co72N_NdsA0T981gOyNjNFUF13HUH_CGBEM!/" TargetMode="External"/><Relationship Id="rId51" Type="http://schemas.openxmlformats.org/officeDocument/2006/relationships/hyperlink" Target="https://www.caib.es/seucaib/ca/202/administracions/tramites/tramite/5524475" TargetMode="External"/><Relationship Id="rId72" Type="http://schemas.openxmlformats.org/officeDocument/2006/relationships/hyperlink" Target="https://www.pap.hacienda.gob.es/bdnstrans/GE/es/convocatoria/701836" TargetMode="External"/><Relationship Id="rId93" Type="http://schemas.openxmlformats.org/officeDocument/2006/relationships/hyperlink" Target="https://contrataciondelestado.es/wps/poc?uri=deeplink:detalle_licitacion&amp;idEvl=bzgZc7h%2BGYuXQV0WE7lYPw%3D%3D" TargetMode="External"/><Relationship Id="rId189" Type="http://schemas.openxmlformats.org/officeDocument/2006/relationships/hyperlink" Target="https://contrataciondelestado.es/wps/portal/!ut/p/b0/DcqxCoAgEADQT7qgoQgcbmjLoal0iStFji4NEqG-PscHDyysYCMVDpQ5RZJq47y_heM5OJ9JxG_CB2c6aoAFLFh2YxEwz9ezCzOn_UXU3dS0p-5RKbivC38gE8-X/" TargetMode="External"/><Relationship Id="rId3" Type="http://schemas.openxmlformats.org/officeDocument/2006/relationships/hyperlink" Target="https://www.caib.es/seucaib/ca/201/empreses/tramites/tramite/4419125" TargetMode="External"/><Relationship Id="rId214" Type="http://schemas.openxmlformats.org/officeDocument/2006/relationships/hyperlink" Target="https://contrataciondelestado.es/wps/portal/!ut/p/b0/DcqxCoAgEADQT7opgsDBIKI5snSJQ0WOLrO0vj_HBw8MbGAifhSw0BWRq7XzPjHFo3O-ILPfmSwVtDXACgYMueFj0FK1anJ3Xo48vyEX2Y9PI4WAdJ7yB2MZH9w!/" TargetMode="External"/><Relationship Id="rId235" Type="http://schemas.openxmlformats.org/officeDocument/2006/relationships/hyperlink" Target="https://contrataciondelestado.es/wps/portal/!ut/p/b0/04_Sj9CPykssy0xPLMnMz0vMAfIjU1JTC3Iy87KtUlJLEnNyUuNzMpMzSxKTgQr0w_Wj9KMyU1zLcvQjcyr9jAxSMvKMfHJNPQKLPPIDjN1NHW1t9Qtycx0BrGuQfg!!/" TargetMode="External"/><Relationship Id="rId256" Type="http://schemas.openxmlformats.org/officeDocument/2006/relationships/hyperlink" Target="https://contrataciondelestado.es/wps/portal/!ut/p/b0/04_Sj9CPykssy0xPLMnMz0vMAfIjU1JTC3Iy87KtUlJLEnNyUuNzMpMzSxKTgQr0w_Wj9KMyU1zLcvQjs83yHXODtH0MzLVNPQKLPPIDjN1NHW1t9Qtycx0BmWmHlQ!!/" TargetMode="External"/><Relationship Id="rId277" Type="http://schemas.openxmlformats.org/officeDocument/2006/relationships/hyperlink" Target="https://contrataciondelestado.es/wps/portal/!ut/p/b0/04_Sj9CPykssy0xPLMnMz0vMAfIjU1JTC3Iy87KtUlJLEnNyUuNzMpMzSxKTgQr0w_Wj9KMyU1zLcvQjPbzCVA0ygk2DQgNcDA08grzKLUJc8wJtbfULcnMdAQPUs-w!/" TargetMode="External"/><Relationship Id="rId298" Type="http://schemas.openxmlformats.org/officeDocument/2006/relationships/hyperlink" Target="https://contrataciondelestado.es/wps/portal/!ut/p/b0/Dcq9CoAgEADgR7qmqMChobEpyp8lDrU4PM1CfP4cP_jAgAKTsNKNhZ6E3Kyd95kphcn5gsz-ZLJU0LYAEgwYcktl0Np2n1N3uAa7v2ode7mVYxYCcozzD50joZM!/" TargetMode="External"/><Relationship Id="rId116" Type="http://schemas.openxmlformats.org/officeDocument/2006/relationships/hyperlink" Target="https://contrataciondelestado.es/wps/poc?uri=deeplink%3Adetalle_licitacion&amp;idEvl=k%2BIp0a2DaP4uf4aBO%2BvQlQ%3D%3D" TargetMode="External"/><Relationship Id="rId137" Type="http://schemas.openxmlformats.org/officeDocument/2006/relationships/hyperlink" Target="https://contrataciondelestado.es/wps/poc?uri=deeplink%3Adetalle_licitacion&amp;idEvl=B0qtWUKYz6sBPRBxZ4nJ%2Fg%3D%3D" TargetMode="External"/><Relationship Id="rId158" Type="http://schemas.openxmlformats.org/officeDocument/2006/relationships/hyperlink" Target="https://www.caib.es/sites/encarrecsdegestio/ca/n/encarrec_de_gestia_per_al_servei_de_desenvolupament_manteniment_i_modernitzacia_del_sistema_de_gestia_de_subvencions_sicie_per_al_desenvolupament_del_apla_dainversions_per_a_la_transicia_energatica_de_les_i" TargetMode="External"/><Relationship Id="rId302" Type="http://schemas.openxmlformats.org/officeDocument/2006/relationships/hyperlink" Target="https://contrataciondelestado.es/wps/portal/!ut/p/b0/DcqxCoAgEADQT7q1AoeCoJo0iMwlDj3q8LQG6_trfPDAgQWX8eUDC18Z5fcWiG7hHJtABUVoF_Zc0P8BVnDgOPSvwKZPDnZ5qLYVjd00D4Z1NErBnVL7Ab7l7vg!/" TargetMode="External"/><Relationship Id="rId323" Type="http://schemas.openxmlformats.org/officeDocument/2006/relationships/hyperlink" Target="https://contrataciondelestado.es/wps/portal/!ut/p/b0/04_Sj9CPykssy0xPLMnMz0vMAfIjU1JTC3Iy87KtUlJLEnNyUuNzMpMzSxKTgQr0w_Wj9KMyU1zLcvQjQ821QzJyg3PynYMdHX3NfQyMs30tHG1t9Qtycx0BYAKuuQ!!/" TargetMode="External"/><Relationship Id="rId344" Type="http://schemas.openxmlformats.org/officeDocument/2006/relationships/hyperlink" Target="https://contrataciondelestado.es/wps/portal/!ut/p/b0/04_Sj9CPykssy0xPLMnMz0vMAfIjU1JTC3Iy87KtUlJLEnNyUuNzMpMzSxKTgQr0w_Wj9KMyU1zLcvQjk8vKw6rcXXPMfP2KglMsPEySjIrzHW1t9Qtycx0B1skVbg!!/" TargetMode="External"/><Relationship Id="rId20" Type="http://schemas.openxmlformats.org/officeDocument/2006/relationships/hyperlink" Target="https://intranet.caib.es/eboibfront/ca/2022/11560/660088/resolucio-de-la-presidenta-del-fons-de-garantia-ag" TargetMode="External"/><Relationship Id="rId41" Type="http://schemas.openxmlformats.org/officeDocument/2006/relationships/hyperlink" Target="https://www.caib.es/seucaib/es/202/administraciones/tramites/tramite/5484935" TargetMode="External"/><Relationship Id="rId62" Type="http://schemas.openxmlformats.org/officeDocument/2006/relationships/hyperlink" Target="https://www.caib.es/seucaib/es/200/persones/tramites/tramite/5175391/" TargetMode="External"/><Relationship Id="rId83" Type="http://schemas.openxmlformats.org/officeDocument/2006/relationships/hyperlink" Target="https://contrataciondelestado.es/wps/poc?uri=deeplink%3Adetalle_licitacion&amp;idEvl=2xtDAOvACx3nSoTX3z%2F7wA%3D%3D" TargetMode="External"/><Relationship Id="rId179" Type="http://schemas.openxmlformats.org/officeDocument/2006/relationships/hyperlink" Target="https://contrataciondelestado.es/wps/wcm/connect/53872059-f929-473b-807b-8039c7768302/DOC_CAN_ADJ2023-713744.pdf?MOD=AJPERES" TargetMode="External"/><Relationship Id="rId190" Type="http://schemas.openxmlformats.org/officeDocument/2006/relationships/hyperlink" Target="https://contrataciondelestado.es/wps/wcm/connect/f825c7dd-0527-4257-b5c8-6b9a9747e99d/DOC_CAN_ADJ2023-837798.pdf?MOD=AJPERES" TargetMode="External"/><Relationship Id="rId204" Type="http://schemas.openxmlformats.org/officeDocument/2006/relationships/hyperlink" Target="https://contrataciondelestado.es/wps/portal/!ut/p/b0/04_Sj9CPykssy0xPLMnMz0vMAfIjU1JTC3Iy87KtUlJLEnNyUuNzMpMzSxKTgQr0w_Wj9KMyU1zLcvQjwzKNswucA51djSrMMyxMVQ0KcnOL08ptbfWBDEcAUk8MiQ!!/" TargetMode="External"/><Relationship Id="rId225" Type="http://schemas.openxmlformats.org/officeDocument/2006/relationships/hyperlink" Target="https://contrataciondelestado.es/wps/portal/!ut/p/b0/DcpLCoAgEADQI03bAhcFfXYRBKWbGHSIodGCRLDT5_LBAwM7mICJT4x8B5Ri7Yge4XA1jiKK0CFsOaItATYwYNj1SUC_ta1ykHnKtGYZP-27oV6Ugsf79gcAChem/" TargetMode="External"/><Relationship Id="rId246" Type="http://schemas.openxmlformats.org/officeDocument/2006/relationships/hyperlink" Target="https://www.pap.hacienda.gob.es/bdnstrans/GE/es/convocatorias/780506" TargetMode="External"/><Relationship Id="rId267" Type="http://schemas.openxmlformats.org/officeDocument/2006/relationships/hyperlink" Target="https://contrataciondelestado.es/wps/wcm/connect/35a81413-5521-47fc-a532-d7ee4aca2b7b/DOC_CAN_ADJ2024-000731468.pdf?MOD=AJPERES" TargetMode="External"/><Relationship Id="rId288" Type="http://schemas.openxmlformats.org/officeDocument/2006/relationships/hyperlink" Target="https://contrataciondelestado.es/wps/portal/!ut/p/b0/DcoxCoAwDADAJ6WbIHRw0E1QB7VZJLZBgrEqVP2-HQ8OEGbASK9slOSMpNkuMF8qcS8DJ1LlRcVLIp8DTICAEupXwa13Ze5maBt55n40U12o6z5r4TqO6gcHh5Oh/" TargetMode="External"/><Relationship Id="rId106" Type="http://schemas.openxmlformats.org/officeDocument/2006/relationships/hyperlink" Target="https://contrataciondelestado.es/wps/poc?uri=deeplink%3Adetalle_licitacion&amp;idEvl=MykZuef5YH7nSoTX3z%2F7wA%3D%3D" TargetMode="External"/><Relationship Id="rId127" Type="http://schemas.openxmlformats.org/officeDocument/2006/relationships/hyperlink" Target="https://contrataciondelestado.es/wps/poc?uri=deeplink%3Adetalle_licitacion&amp;idEvl=s1uVzRbMYOUuf4aBO%2BvQlQ%3D%3D" TargetMode="External"/><Relationship Id="rId313" Type="http://schemas.openxmlformats.org/officeDocument/2006/relationships/hyperlink" Target="https://contrataciondelestado.es/wps/portal/!ut/p/b0/04_Sj9CPykssy0xPLMnMz0vMAfIjU1JTC3Iy87KtUlJLEnNyUuNzMpMzSxKTgQr0w_Wj9KMyU1zLcvQjfUwqipLM0tM98v3KIvNCsgP9DFQNohxtbfULcnMdASR7DN4!/" TargetMode="External"/><Relationship Id="rId10" Type="http://schemas.openxmlformats.org/officeDocument/2006/relationships/hyperlink" Target="https://www.caib.es/seucaib/ca/202/administracions/tramites/tramite/5028479/" TargetMode="External"/><Relationship Id="rId31" Type="http://schemas.openxmlformats.org/officeDocument/2006/relationships/hyperlink" Target="https://www.caib.es/seucaib/ca/201/empreses/tramites/tramite/5109028" TargetMode="External"/><Relationship Id="rId52" Type="http://schemas.openxmlformats.org/officeDocument/2006/relationships/hyperlink" Target="https://www.caib.es/seucaib/ca/200/persones/tramites/tramite/5524205" TargetMode="External"/><Relationship Id="rId73" Type="http://schemas.openxmlformats.org/officeDocument/2006/relationships/hyperlink" Target="https://www.pap.hacienda.gob.es/bdnstrans/GE/es/convocatoria/701838" TargetMode="External"/><Relationship Id="rId94" Type="http://schemas.openxmlformats.org/officeDocument/2006/relationships/hyperlink" Target="https://contrataciondelestado.es/wps/poc?uri=deeplink:detalle_licitacion&amp;idEvl=sWhgNUSULAyrz3GQd5r6SQ%3D%3D" TargetMode="External"/><Relationship Id="rId148" Type="http://schemas.openxmlformats.org/officeDocument/2006/relationships/hyperlink" Target="https://contrataciondelestado.es/wps/poc?uri=deeplink%3Adetalle_licitacion&amp;idEvl=tE23lJ%2FZGM8BPRBxZ4nJ%2Fg%3D%3D" TargetMode="External"/><Relationship Id="rId169" Type="http://schemas.openxmlformats.org/officeDocument/2006/relationships/hyperlink" Target="https://contrataciondelestado.es/wps/portal/!ut/p/b0/04_Sj9CPykssy0xPLMnMz0vMAfIjU1JTC3Iy87KtUlJLEnNyUuNzMpMzSxKTgQr0w_Wj9KMyU1zLcvQjI4rC8n3Tw8LD_cOrqizSIkKNMo1TA21t9Qtycx0BGu9mcg!!/" TargetMode="External"/><Relationship Id="rId334" Type="http://schemas.openxmlformats.org/officeDocument/2006/relationships/hyperlink" Target="https://contrataciondelestado.es/wps/portal/!ut/p/b0/DcqxDkAwEADQT7rBgqSDgRCdiy5yaU8dpzo0_X7GlzywsIKNWDhg5jei_N48URKOd-spowjtwo4zuj_AAhYs-74IbMMky1WNeuWT5uBrfRjTBKUgPU_3Ae4rrRg!/" TargetMode="External"/><Relationship Id="rId355" Type="http://schemas.openxmlformats.org/officeDocument/2006/relationships/hyperlink" Target="https://contrataciondelestado.es/wps/portal/!ut/p/b0/DcoxCoAwDADAJ8XBSXBwqOgqaG0WCW2UYFodSgVfr-PBAcIKmKjIQVmuRPrbBeZbJZ1N4EyqvKl4yeT_ABYQUIIpCm7MaGdaqqHmXvtp2M1r6GlbuGPsPgY7QV0!/" TargetMode="External"/><Relationship Id="rId4" Type="http://schemas.openxmlformats.org/officeDocument/2006/relationships/hyperlink" Target="https://www.caib.es/seucaib/es/200/personas/tramites/tramite/4758874" TargetMode="External"/><Relationship Id="rId180" Type="http://schemas.openxmlformats.org/officeDocument/2006/relationships/hyperlink" Target="https://contrataciondelestado.es/wps/wcm/connect/42bc5a91-780d-4191-b035-fc5ebcf635b8/DOC_CAN_ADJ2023-711924.pdf?MOD=AJPERES" TargetMode="External"/><Relationship Id="rId215" Type="http://schemas.openxmlformats.org/officeDocument/2006/relationships/hyperlink" Target="https://contrataciondelestado.es/wps/portal/!ut/p/b0/Dcq9CoAgEADgp2m-5sDBobaCIChviUMlDs-fQKTHz_GDDxAuwESNH6qcE0m3cd4X4RQm5yuJ-FvYciXbA5yAgOzmJmAWWvM76-X6SjPpCPs2DiNqpaDEqH-SC6Vi/" TargetMode="External"/><Relationship Id="rId236" Type="http://schemas.openxmlformats.org/officeDocument/2006/relationships/hyperlink" Target="https://contrataciondelestado.es/wps/portal/!ut/p/b0/04_Sj9CPykssy0xPLMnMz0vMAfIjU1JTC3Iy87KtUlJLEnNyUuNzMpMzSxKTgQr0w_Wj9KMyU1zLcvQjw6LSVQ0qg7wrkgLys70CvIK1A4Ity9JtbfULcnMdASJ4xxw!/" TargetMode="External"/><Relationship Id="rId257" Type="http://schemas.openxmlformats.org/officeDocument/2006/relationships/hyperlink" Target="https://contrataciondelestado.es/wps/portal/!ut/p/b0/04_Sj9CPykssy0xPLMnMz0vMAfIjU1JTC3Iy87KtUlJLEnNyUuNzMpMzSxKTgQr0w_Wj9KMyU1zLcvQj_TxTw0scg9O8skwrilPDMpILi7Izym1t9Qtycx0Bc1ac4g!!/" TargetMode="External"/><Relationship Id="rId278" Type="http://schemas.openxmlformats.org/officeDocument/2006/relationships/hyperlink" Target="https://contrataciondelestado.es/wps/portal/!ut/p/b0/04_Sj9CPykssy0xPLMnMz0vMAfIjU1JTC3Iy87KtUlJLEnNyUuNzMpMzSxKTgQr0w_Wj9KMyU1zLcvQjtUMKAgyC0p2KzbLC3D0LvF0q0osdA21t9Qtycx0B7AAELw!!/" TargetMode="External"/><Relationship Id="rId303" Type="http://schemas.openxmlformats.org/officeDocument/2006/relationships/hyperlink" Target="https://contrataciondelestado.es/wps/portal/!ut/p/b0/04_Sj9CPykssy0xPLMnMz0vMAfIjU1JTC3Iy87KtUlJLEnNyUuNzMpMzSxKTgQr0w_Wj9KMyU1zLcvQjA_MLHKsCfJM9TUwLDV1Scl3NUxMj0m1t9Qtycx0BLM8aQA!!/" TargetMode="External"/><Relationship Id="rId42" Type="http://schemas.openxmlformats.org/officeDocument/2006/relationships/hyperlink" Target="https://www.caib.es/govern/sac/fitxa.do?codi=5438309&amp;coduo=2390767&amp;lang=ca" TargetMode="External"/><Relationship Id="rId84" Type="http://schemas.openxmlformats.org/officeDocument/2006/relationships/hyperlink" Target="https://contrataciondelestado.es/wps/poc?uri=deeplink%3Adetalle_licitacion&amp;idEvl=EuIB76fSFsTnSoTX3z%2F7wA%3D%3D" TargetMode="External"/><Relationship Id="rId138" Type="http://schemas.openxmlformats.org/officeDocument/2006/relationships/hyperlink" Target="https://www.caib.es/sites/encarrecsdegestio/ca/n/encarrec_de_gestia_del_servei_de_suport_en_la_gestia_suport_i_coordinacia_per_a_la_imparticia_daaccions_formatives_referides_al_component_19_inversia_3_projecte_acapacitats_digitals_per_a_persones_desocupad" TargetMode="External"/><Relationship Id="rId345" Type="http://schemas.openxmlformats.org/officeDocument/2006/relationships/hyperlink" Target="https://contrataciondelestado.es/FileSystem/servlet/GetDocumentByIdServlet?DocumentIdParam=aFvAs7wcC2wUitFYR1oHWkTY1HPYspCgRRCbJkDmrff4kiegW5Jz2Xg4qNR6Ko4k9a9e1XJLUZjj807ccd2x32otwN0kVB5O2ciwWJpqb/p45ClyWkoJ44mKM70IFcOu&amp;cifrado=QUC1GjXXSiLkydRHJBmbpw%3D%3D" TargetMode="External"/><Relationship Id="rId191" Type="http://schemas.openxmlformats.org/officeDocument/2006/relationships/hyperlink" Target="mailto:https://contrataciondelestado.es/wps/portal/!ut/p/b0/04_Sj9CPykssy0xPLMnMz0vMAfIjU1JTC3Iy87KtUlJLEnNyUuNzMpMzSxKTgQr0w_Wj9KMyU1zLcvQjwxNLq5wCfQqdjIx9DIsijAtVDXwdAxxtbfULcnMdAakSGWs!/" TargetMode="External"/><Relationship Id="rId205" Type="http://schemas.openxmlformats.org/officeDocument/2006/relationships/hyperlink" Target="https://contrataciondelestado.es/wps/portal/!ut/p/b0/04_Sj9CPykssy0xPLMnMz0vMAfIjU1JTC3Iy87KtUlJLEnNyUuNzMpMzSxKTgQr0w_Wj9KMyU1zLcvQjKwzMLHzzyvI9c0zLIvNCsgP9DFQNohxtbfULcnMdAXyN_5M!/" TargetMode="External"/><Relationship Id="rId247" Type="http://schemas.openxmlformats.org/officeDocument/2006/relationships/hyperlink" Target="https://www.pap.hacienda.gob.es/bdnstrans/GE/es/convocatorias/780509" TargetMode="External"/><Relationship Id="rId107" Type="http://schemas.openxmlformats.org/officeDocument/2006/relationships/hyperlink" Target="https://contrataciondelestado.es/wps/poc?uri=deeplink%3Adetalle_licitacion&amp;idEvl=d2v%2F5KI9OyCrz3GQd5r6SQ%3D%3D" TargetMode="External"/><Relationship Id="rId289" Type="http://schemas.openxmlformats.org/officeDocument/2006/relationships/hyperlink" Target="https://contrataciondelestado.es/wps/portal/!ut/p/b0/DcqxCoAgEADQr2m-xgoahIqGCAKhvCWONDm8zEH8_hofPEA4ACMV9pT5jSS_jXUuCcfQWZdJxJ3CF2e6_gA7ICDbsQiYQelmbnnx91RM1GFb66pG1feQnkd9ofLmPA!!/" TargetMode="External"/><Relationship Id="rId11" Type="http://schemas.openxmlformats.org/officeDocument/2006/relationships/hyperlink" Target="https://www.caib.es/seucaib/ca/201/empresas/tramites/tramite/5017565" TargetMode="External"/><Relationship Id="rId53" Type="http://schemas.openxmlformats.org/officeDocument/2006/relationships/hyperlink" Target="https://www.caib.es/seucaib/ca/200/persones/tramites/tramite/5541346" TargetMode="External"/><Relationship Id="rId149" Type="http://schemas.openxmlformats.org/officeDocument/2006/relationships/hyperlink" Target="https://contrataciondelestado.es/wps/poc?uri=deeplink%3Adetalle_licitacion&amp;idEvl=yEWDPfe5p6WiEJrVRqloyA%3D%3D" TargetMode="External"/><Relationship Id="rId314" Type="http://schemas.openxmlformats.org/officeDocument/2006/relationships/hyperlink" Target="https://contrataciondelestado.es/wps/portal/!ut/p/b0/04_Sj9CPykssy0xPLMnMz0vMAfIjU1JTC3Iy87KtUlJLEnNyUuNzMpMzSxKTgQr0w_Wj9KMyU1zLcvQjvf1SI3JNvD0yQn0i_LMSq_wMXcotA21t9Qtycx0BClxxHA!!/" TargetMode="External"/><Relationship Id="rId356" Type="http://schemas.openxmlformats.org/officeDocument/2006/relationships/hyperlink" Target="https://contrataciondelestado.es/wps/portal/!ut/p/b0/04_Sj9CPykssy0xPLMnMz0vMAfIjU1JTC3Iy87KtUlJLEnNyUuNzMpMzSxKTgQr0w_Wj9KMyU1zLcvQjS41dTUKCsnwT_Q2yvQK8grUDgi3L0m1t9Qtycx0Bgif5Rw!!/" TargetMode="External"/><Relationship Id="rId95" Type="http://schemas.openxmlformats.org/officeDocument/2006/relationships/hyperlink" Target="https://contrataciondelestado.es/wps/poc?uri=deeplink%3Adetalle_licitacion&amp;idEvl=kjcWDXClLQ4BPRBxZ4nJ%2Fg%3D%3D" TargetMode="External"/><Relationship Id="rId160" Type="http://schemas.openxmlformats.org/officeDocument/2006/relationships/hyperlink" Target="https://www.caib.es/sites/encarrecsdegestio/ca/n/encarrec_de_gestia_per_a_la_redaccia_daavantprojecte_i_del_projecte_per_a_la_remodelacia_i_execucia_de_la_reforma_integral_interpretativa_del_centre_de_visitants_del_parc_nacional_maratimoterrestre_de_laarx" TargetMode="External"/><Relationship Id="rId216" Type="http://schemas.openxmlformats.org/officeDocument/2006/relationships/hyperlink" Target="https://contrataciondelestado.es/wps/portal/!ut/p/b0/DcoxCoAwDADABzlEURSEDg7ddVHbRUITJJjWDkW_r-PBgYcdfMJHTixyJ9TfjpizSrpG4oKqfKgEKRj-ABt48EL2UXAxum7oqWvaal_WerODuvk1BnKM0wf3Nt2O/" TargetMode="External"/><Relationship Id="rId258" Type="http://schemas.openxmlformats.org/officeDocument/2006/relationships/hyperlink" Target="https://contrataciondelestado.es/wps/portal/!ut/p/b0/DcrNCkBAEADgR5qTA-Ug5Cil2Llo2EmTsf7WFk_P8asPEHpAR0Fm8rI50t_GMu8qbkkse1LlQWUST9MfoAMEFFsGBRMuZD7zsX76Nzvi6K7as2jSFPZ1zT6zTr9H/" TargetMode="External"/><Relationship Id="rId22" Type="http://schemas.openxmlformats.org/officeDocument/2006/relationships/hyperlink" Target="https://www.caib.es/seucaib/ca/tramites/tramite/5192487" TargetMode="External"/><Relationship Id="rId64" Type="http://schemas.openxmlformats.org/officeDocument/2006/relationships/hyperlink" Target="https://www.caib.es/seucaib/ca/200/persones/tramites/tramite/5715608" TargetMode="External"/><Relationship Id="rId118" Type="http://schemas.openxmlformats.org/officeDocument/2006/relationships/hyperlink" Target="https://contrataciondelestado.es/wps/poc?uri=deeplink%3Adetalle_licitacion&amp;idEvl=kONY74YdXXmXQV0WE7lYPw%3D%3D" TargetMode="External"/><Relationship Id="rId325" Type="http://schemas.openxmlformats.org/officeDocument/2006/relationships/hyperlink" Target="https://contrataciondelestado.es/wps/portal/!ut/p/b0/04_Sj9CPykssy0xPLMnMz0vMAfIjU1JTC3Iy87KtUlJLEnNyUuNzMpMzSxKTgQr0w_Wj9KMyU1zLcvQjI7R9Q33LLYryVQ0K3XLcgjzSXKtcE8ttbcFqilP1Iw31C3JzLcodFRUBY2aotQ!!/" TargetMode="External"/><Relationship Id="rId171" Type="http://schemas.openxmlformats.org/officeDocument/2006/relationships/hyperlink" Target="https://contrataciondelestado.es/wps/portal/!ut/p/b0/DcqxCoAgEADQT7qhIQgcohyjKUqXuPSoo9MkxH4_xwcPLGxgIxY-MfMTUaqNJ0rC8e48ZRShXdhxRlcDrGDBstdFwLRuaP3V0DLOT9KTGcJ7hE8pSCH0P5PjA5s!/" TargetMode="External"/><Relationship Id="rId227" Type="http://schemas.openxmlformats.org/officeDocument/2006/relationships/hyperlink" Target="https://contrataciondelestado.es/wps/portal/!ut/p/b0/Dcq9CoAgEADgR7qhLWhoaI4oMV3i8K-rU4vE58_xgw807KATVgpYKCfkZmWde5jS3VtXkNkdTIYKmhZAggZNdqoMKqZvEWeQub5m89fiO7HOYRjgiXH8ARgbGok!/" TargetMode="External"/><Relationship Id="rId269" Type="http://schemas.openxmlformats.org/officeDocument/2006/relationships/hyperlink" Target="https://contrataciondelestado.es/wps/portal/!ut/p/b0/04_Sj9CPykssy0xPLMnMz0vMAfIjU1JTC3Iy87KtUlJLEnNyUuNzMpMzSxKTgQr0w_Wj9KMyU1zLcvQjI4N8Sr2cQiNdwj0MDTyCvMotQlzzAm1t9Qtycx0BLFJxYQ!!/" TargetMode="External"/><Relationship Id="rId33" Type="http://schemas.openxmlformats.org/officeDocument/2006/relationships/hyperlink" Target="https://www.caib.es/seucaib/ca/200/persones/tramites/tramite/5364511" TargetMode="External"/><Relationship Id="rId129" Type="http://schemas.openxmlformats.org/officeDocument/2006/relationships/hyperlink" Target="https://contrataciondelestado.es/wps/poc?uri=deeplink%3Adetalle_licitacion&amp;idEvl=KLhVJK7A7mN7h85%2Fpmmsfw%3D%3D" TargetMode="External"/><Relationship Id="rId280" Type="http://schemas.openxmlformats.org/officeDocument/2006/relationships/hyperlink" Target="https://contrataciondelestado.es/wps/portal/!ut/p/b0/04_Sj9CPykssy0xPLMnMz0vMAfIjU1JTC3Iy87KtUlJLEnNyUuNzMpMzSxKTgQr0w_Wj9KMyU1zLcvQj05JCQp1CDC09UwNN_BLLPMOrfJM9HG1t9Qtycx0BZtODoA!!/" TargetMode="External"/><Relationship Id="rId336" Type="http://schemas.openxmlformats.org/officeDocument/2006/relationships/hyperlink" Target="https://contrataciondelestado.es/wps/portal/!ut/p/b0/04_Sj9CPykssy0xPLMnMz0vMAfIjU1JTC3Iy87KtUlJLEnNyUuNzMpMzSxKTgQr0w_Wj9KMyU1zLcvQjk8osksxSCz0Dqgp8HD3DolJCiy28HW1t9Qtycx0B52F0TA!!/" TargetMode="External"/><Relationship Id="rId75" Type="http://schemas.openxmlformats.org/officeDocument/2006/relationships/hyperlink" Target="https://www.pap.hacienda.gob.es/bdnstrans/GE/es/convocatoria/704389" TargetMode="External"/><Relationship Id="rId140" Type="http://schemas.openxmlformats.org/officeDocument/2006/relationships/hyperlink" Target="https://contrataciondelestado.es/wps/poc?uri=deeplink%3Adetalle_licitacion&amp;idEvl=kN7CIvclVpoBPRBxZ4nJ%2Fg%3D%3D" TargetMode="External"/><Relationship Id="rId182" Type="http://schemas.openxmlformats.org/officeDocument/2006/relationships/hyperlink" Target="https://contrataciondelestado.es/wps/poc?uri=deeplink%3Adetalle_licitacion&amp;idEvl=w9C7Bz6r8V3i0Kd8%2Brcp6w%3D%3D" TargetMode="External"/><Relationship Id="rId6" Type="http://schemas.openxmlformats.org/officeDocument/2006/relationships/hyperlink" Target="https://www.caib.es/seucaib/ca/202/administracions/tramites/tramite/4862272" TargetMode="External"/><Relationship Id="rId238" Type="http://schemas.openxmlformats.org/officeDocument/2006/relationships/hyperlink" Target="https://www.caib.es/govern/sac/fitxa.do?codi=5997372&amp;coduo=3184&amp;lang=ca" TargetMode="External"/><Relationship Id="rId291" Type="http://schemas.openxmlformats.org/officeDocument/2006/relationships/hyperlink" Target="https://contrataciondelestado.es/wps/portal/!ut/p/b0/04_Sj9CPykssy0xPLMnMz0vMAfIjU1JTC3Iy87KtUlJLEnNyUuNzMpMzSxKTgQr0w_Wj9KMyU1zLcvQjLdz9qlzLkyLNzHNzC40MSysykhLDAm1t9Qtycx0BSoRoNA!!/" TargetMode="External"/><Relationship Id="rId305" Type="http://schemas.openxmlformats.org/officeDocument/2006/relationships/hyperlink" Target="https://contrataciondelestado.es/wps/portal/!ut/p/b0/04_Sj9CPykssy0xPLMnMz0vMAfIjU1JTC3Iy87KtUlJLEnNyUuNzMpMzSxKTgQr0w_Wj9KMyU1zLcvQjtYNcvEtTTLWTInxzff1zHCMqXFyzym1t9Qtycx0B1UeDrA!!/" TargetMode="External"/><Relationship Id="rId347" Type="http://schemas.openxmlformats.org/officeDocument/2006/relationships/hyperlink" Target="https://contrataciondelestado.es/wps/portal/!ut/p/b0/04_Sj9CPykssy0xPLMnMz0vMAfIjU1JTC3Iy87KtUlJLEnNyUuNzMpMzSxKTgQr0w_Wj9KMyU1zLcvQj3QzCLfy9_QOdVA08LAuS8lzKcxJDc9JtbfULcnMdAcQROyI!/" TargetMode="External"/><Relationship Id="rId44" Type="http://schemas.openxmlformats.org/officeDocument/2006/relationships/hyperlink" Target="https://www.caib.es/govern/sac/fitxa.do?codi=5500432&amp;coduo=2390767&amp;lang=ca" TargetMode="External"/><Relationship Id="rId86" Type="http://schemas.openxmlformats.org/officeDocument/2006/relationships/hyperlink" Target="https://intranet.caib.es/eboibfront/ca/2022/11514/657178/resolucio-del-president-del-soib-per-la-qual-s-apr" TargetMode="External"/><Relationship Id="rId151" Type="http://schemas.openxmlformats.org/officeDocument/2006/relationships/hyperlink" Target="https://contrataciondelestado.es/wps/poc?uri=deeplink%3Adetalle_licitacion&amp;idEvl=LzvAmxonpeumq21uxhbaVQ%3D%3D" TargetMode="External"/><Relationship Id="rId193" Type="http://schemas.openxmlformats.org/officeDocument/2006/relationships/hyperlink" Target="https://contrataciondelestado.es/wps/portal/!ut/p/b0/04_Sj9CPykssy0xPLMnMz0vMAfIjU1JTC3Iy87KtUlJLEnNyUuNzMpMzSxKTgQr0w_Wj9KMyU1zLcoDqEkstq0xdtKvyMzNdvYrCggpz8isdbW31C3JzHQFK-2Xk/" TargetMode="External"/><Relationship Id="rId207" Type="http://schemas.openxmlformats.org/officeDocument/2006/relationships/hyperlink" Target="https://contrataciondelestado.es/wps/portal/!ut/p/b0/04_Sj9CPykssy0xPLMnMz0vMAfIjU1JTC3Iy87KtUlJLEnNyUuNzMpMzSxKTgQr0w_Wj9KMyU1zLcvQjw8IjAsIy_LRdtEOdAoKcKqJM8rxUDdJtbfULcnMdAcBi7ug!/" TargetMode="External"/><Relationship Id="rId249" Type="http://schemas.openxmlformats.org/officeDocument/2006/relationships/hyperlink" Target="https://www.pap.hacienda.gob.es/bdnstrans/GE/es/convocatorias/787073" TargetMode="External"/><Relationship Id="rId13" Type="http://schemas.openxmlformats.org/officeDocument/2006/relationships/hyperlink" Target="http://www.caib.es/govern/sac/fitxa.do?codi=5102266&amp;coduo=3828706&amp;lang=ca" TargetMode="External"/><Relationship Id="rId109" Type="http://schemas.openxmlformats.org/officeDocument/2006/relationships/hyperlink" Target="https://contrataciondelestado.es/wps/poc?uri=deeplink%3Adetalle_licitacion&amp;idEvl=AArjxLeSQFSmq21uxhbaVQ%3D%3D" TargetMode="External"/><Relationship Id="rId260" Type="http://schemas.openxmlformats.org/officeDocument/2006/relationships/hyperlink" Target="https://contrataciondelestado.es/wps/portal/!ut/p/b0/Dcq9CoAgEADgB2q45sChIfqdWkyXuFTi6DQjsdfP8YMPNGygA2Y6MdEdkIuVdS4yhauxLiGz25kMJTQlgAQNmmyXGdS6yE4NU3zmY-z5xVqirT4hIHrf_tMI3V8!/" TargetMode="External"/><Relationship Id="rId316" Type="http://schemas.openxmlformats.org/officeDocument/2006/relationships/hyperlink" Target="https://contrataciondelestado.es/wps/portal/!ut/p/b0/DcqxCoAgEADQT7ologKHiNqisXSJKyWO7tRCDPr6Gh88MLCA8ZjpwETBI__W1rnI5M_GuoTMbmXaKeH-B5jBgCHbZwZd1W8sLyqGSULsR93JvcmjFESR9gP2QnZ_/" TargetMode="External"/><Relationship Id="rId55" Type="http://schemas.openxmlformats.org/officeDocument/2006/relationships/hyperlink" Target="https://www.caib.es/govern/sac/fitxa.do?codi=5635330&amp;coduo=2390767&amp;lang=ca" TargetMode="External"/><Relationship Id="rId97" Type="http://schemas.openxmlformats.org/officeDocument/2006/relationships/hyperlink" Target="https://contrataciondelestado.es/wps/poc?uri=deeplink%3Adetalle_licitacion&amp;idEvl=8%2FLYCOEqs4cSugstABGr5A%3D%3D" TargetMode="External"/><Relationship Id="rId120" Type="http://schemas.openxmlformats.org/officeDocument/2006/relationships/hyperlink" Target="https://contrataciondelestado.es/wps/poc?uri=deeplink:detalle_licitacion&amp;idEvl=J%2BQClF6lKfkSugstABGr5A%3D%3D" TargetMode="External"/><Relationship Id="rId358" Type="http://schemas.openxmlformats.org/officeDocument/2006/relationships/hyperlink" Target="https://contrataciondelestado.es/wps/portal/!ut/p/b0/04_Sj9CPykssy0xPLMnMz0vMAfIjU1JTC3Iy87KtUlJLEnNyUuNzMpMzSxKTgQr0w_Wj9KMyU1zLcvQjVQ28K0wMotzDEyP9VA2CTAPdQnISfU0cbW3BiopT9SMN9Qtycy3KHRUVAX44430!/" TargetMode="External"/><Relationship Id="rId162" Type="http://schemas.openxmlformats.org/officeDocument/2006/relationships/hyperlink" Target="https://contrataciondelestado.es/wps/poc?uri=deeplink%3Adetalle_licitacion&amp;idEvl=AAW%2BWy7Tb4vgL1BHd3qjQA%3D%3D" TargetMode="External"/><Relationship Id="rId218" Type="http://schemas.openxmlformats.org/officeDocument/2006/relationships/hyperlink" Target="https://contrataciondelestado.es/wps/portal/!ut/p/b0/DcoxCoAwDADABzlk6SQ4VHEWF7VdJLRRgrEWiX2_HQ8OPGzgExY-UflJKNUuEmXhdLWRFEVoFw6sGGqAFTx4jmMRcHZ5VY88GBe-w2A_NWWWuesg37f9ATyRxiQ!/" TargetMode="External"/><Relationship Id="rId271" Type="http://schemas.openxmlformats.org/officeDocument/2006/relationships/hyperlink" Target="https://contrataciondelestado.es/wps/portal/!ut/p/b0/04_Sj9CPykssy0xPLMnMz0vMAfIjU1JTC3Iy87KtUlJLEnNyUuNzMpMzSxKTgQr0w_Wj9KMyU1zLcvQj_TxTw0scg9O8skwrilPDMpILi7Izym1t9Qtycx0Bc1ac4g!!/" TargetMode="External"/><Relationship Id="rId24" Type="http://schemas.openxmlformats.org/officeDocument/2006/relationships/hyperlink" Target="https://www.caib.es/seucaib/ca/202/administracions/tramites/tramite/5176047" TargetMode="External"/><Relationship Id="rId66" Type="http://schemas.openxmlformats.org/officeDocument/2006/relationships/hyperlink" Target="https://www.pap.hacienda.gob.es/bdnstrans/GE/es/convocatoria/701829" TargetMode="External"/><Relationship Id="rId131" Type="http://schemas.openxmlformats.org/officeDocument/2006/relationships/hyperlink" Target="https://contrataciondelestado.es/wps/poc?uri=deeplink:detalle_licitacion&amp;idEvl=xpuz1wp%2BmWfnSoTX3z%2F7wA%3D%3D" TargetMode="External"/><Relationship Id="rId327" Type="http://schemas.openxmlformats.org/officeDocument/2006/relationships/hyperlink" Target="https://contrataciondelestado.es/wps/portal/!ut/p/b0/Dcq7DkBQDADQrzEZyuSRGAwkFmGiXaRxG0pdhhvfz3iSAwQzkOdXNw56e7bf6EQeU3-WTgKbyWK6auD1DzABAalrXgPcB5oUoyQ9Mc_iou1G7A8Zqwqe66o_TV9Cww!!/" TargetMode="External"/><Relationship Id="rId173" Type="http://schemas.openxmlformats.org/officeDocument/2006/relationships/hyperlink" Target="https://contrataciondelestado.es/wps/portal/!ut/p/b0/04_Sj9CPykssy0xPLMnMz0vMAfIjU1JTC3Iy87KtUlJLEnNyUuNzMpMzSxKTgQr0w_Wj9KMyU1zLcvQjtVPTVA1cK7L93HLNkkPSsgLTjEOD_dNtbfULcnMdATXDSTw!/" TargetMode="External"/><Relationship Id="rId229" Type="http://schemas.openxmlformats.org/officeDocument/2006/relationships/hyperlink" Target="https://contrataciondelestado.es/wps/portal/!ut/p/b0/04_Sj9CPykssy0xPLMnMz0vMAfIjU1JTC3Iy87KtUlJLEnNyUuNzMpMzSxKTgQr0w_Wj9KMyU1zLcvQj80ICqyLLs31Nsoq0jb0cM7O8_bWz021t9Qtycx0BK3XEDA!!/" TargetMode="External"/><Relationship Id="rId240" Type="http://schemas.openxmlformats.org/officeDocument/2006/relationships/hyperlink" Target="https://www.caib.es/sites/mrrturisme/ca/subvenciones_para_financiar_actuaciones_para_la_mejora_de_la_competitividad_y_la_capacidad_de_adaptacian_del_territorio_de_las_islas_baleares_en_el_ambito_turastico/" TargetMode="External"/><Relationship Id="rId35" Type="http://schemas.openxmlformats.org/officeDocument/2006/relationships/hyperlink" Target="https://www.caib.es/seucaib/ca/200/persones/tramites/tramite/5212804" TargetMode="External"/><Relationship Id="rId77" Type="http://schemas.openxmlformats.org/officeDocument/2006/relationships/hyperlink" Target="https://www.caib.es/seucaib/ca/201/empreses/tramites/tramite/5719710" TargetMode="External"/><Relationship Id="rId100" Type="http://schemas.openxmlformats.org/officeDocument/2006/relationships/hyperlink" Target="https://contrataciondelestado.es/wps/poc?uri=deeplink:detalle_licitacion&amp;idEvl=y5V%2BXaxz1ZWrz3GQd5r6SQ%3D%3D" TargetMode="External"/><Relationship Id="rId282" Type="http://schemas.openxmlformats.org/officeDocument/2006/relationships/hyperlink" Target="https://contrataciondelestado.es/wps/portal/!ut/p/b0/DcqxCoAgEADQT7o9aBCypmhoyFziyCMuT5Mw7fNrfPDAggEbsfCBma-I8nt1REk4-sZRRhHahHfOuP8BFrBg2ekisA7xqaZPM90-jJMo83b6rG0LKQT1AXCr-7M!/" TargetMode="External"/><Relationship Id="rId338" Type="http://schemas.openxmlformats.org/officeDocument/2006/relationships/hyperlink" Target="https://contrataciondelestado.es/wps/portal/!ut/p/b0/DcqxCoAgEADQTzpqEAwaItpajKi8JQ6VOrrMSPr-Gh88QFgAI728UeYrkvy2PoQkHI_Kh0wiYRV2nMn9AWZAQPbdK2DLW2FqcZxMoeL46B71sJu6hnSezQdSI-J6/" TargetMode="External"/><Relationship Id="rId8" Type="http://schemas.openxmlformats.org/officeDocument/2006/relationships/hyperlink" Target="https://www.caib.es/seucaib/es/tramites/tramite/4980247" TargetMode="External"/><Relationship Id="rId142" Type="http://schemas.openxmlformats.org/officeDocument/2006/relationships/hyperlink" Target="https://www.caib.es/sites/encarrecsdegestio/es/n/encargo_a_medios_propios_del_servicio_de_evaluacian_del_modelo_de_intermediacian_laboral_prestado_por_el_soib_y_las_entidades_colaboradores_en_el_marco_del_componente_23_inversian_5_proyecto_aorientacian_y_" TargetMode="External"/><Relationship Id="rId184" Type="http://schemas.openxmlformats.org/officeDocument/2006/relationships/hyperlink" Target="mailto:https://contrataciondelestado.es/wps/portal/!ut/p/b0/DcoxCoAwDADAJ0WHIggOIo51VbtIsEGDsRYbis-348GBgwVcwMwHKj8BpXj1RFE4XK0nRRHahHdW3EuAGRw49mMWWJNNp_mGpraTmrcKR7akfddBvO_-B3szmf8!/?subject=Plataforma%20de%20contractaci&#243;" TargetMode="External"/><Relationship Id="rId251" Type="http://schemas.openxmlformats.org/officeDocument/2006/relationships/hyperlink" Target="https://www.pap.hacienda.gob.es/bdnstrans/GE/es/convocatorias/780733" TargetMode="External"/><Relationship Id="rId46" Type="http://schemas.openxmlformats.org/officeDocument/2006/relationships/hyperlink" Target="https://www.caib.es/seucaib/ca/200/persones/tramites/tramite/5504647" TargetMode="External"/><Relationship Id="rId293" Type="http://schemas.openxmlformats.org/officeDocument/2006/relationships/hyperlink" Target="https://contrataciondelestado.es/wps/portal/!ut/p/b0/Dcq9DkBADADgpzGX2CSGS9hIsOAWKddQ2vOTi-dn_JIPLAxgPb68YuDTo_weHdEl7I_MUUARmoQXDrj8AXqwYNmVr8CobbGq7rR1c5U8Q3pHcW0ak-dwqZoPeWVV6w!!/" TargetMode="External"/><Relationship Id="rId307" Type="http://schemas.openxmlformats.org/officeDocument/2006/relationships/hyperlink" Target="https://contrataciondelestado.es/wps/portal/!ut/p/b0/DcoxCoAwDADABzlkEkHoIOri4iLYZpHQhhoaq0jp-3U8OECwgJmqRCpyZ9LfLjA_Kjn1gQup8qHipZD_A-yAgBLmquBs876a0hZb7pZ1tGk9_RSNgee6hg9k6Jnt/" TargetMode="External"/><Relationship Id="rId349" Type="http://schemas.openxmlformats.org/officeDocument/2006/relationships/hyperlink" Target="https://contrataciondelestado.es/wps/portal/!ut/p/b0/DcqxCoAgEADQT7ohhAocGpqaiqC8JQ495OgyBxH6-xwfPEA4ARNViVTkTaTNLjBnlXSPgQup8qXipZBvAQ5AQAlzVXDGUxeHDddlNxt_pncUc7QW8vNMPw3DiHw!/"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K4139"/>
  <sheetViews>
    <sheetView tabSelected="1" zoomScaleNormal="100" workbookViewId="0">
      <pane ySplit="1" topLeftCell="A2" activePane="bottomLeft" state="frozen"/>
      <selection pane="bottomLeft" activeCell="F556" sqref="F556"/>
    </sheetView>
  </sheetViews>
  <sheetFormatPr defaultColWidth="9.140625" defaultRowHeight="15" thickBottom="1"/>
  <cols>
    <col min="1" max="1" width="10.7109375" style="10" customWidth="1"/>
    <col min="2" max="2" width="14.140625" style="3" customWidth="1"/>
    <col min="3" max="3" width="31.140625" style="3" customWidth="1"/>
    <col min="4" max="4" width="18.28515625" style="12" customWidth="1"/>
    <col min="5" max="5" width="29.85546875" style="32" customWidth="1"/>
    <col min="6" max="6" width="46" style="3" customWidth="1"/>
    <col min="7" max="7" width="9.140625" style="3" customWidth="1"/>
    <col min="8" max="8" width="13" style="3" bestFit="1" customWidth="1"/>
    <col min="9" max="9" width="14.7109375" style="3" bestFit="1" customWidth="1"/>
    <col min="10" max="11" width="9.140625" style="3" customWidth="1"/>
    <col min="12" max="12" width="17.28515625" style="35" customWidth="1"/>
    <col min="13" max="13" width="16.140625" style="3" customWidth="1"/>
    <col min="14" max="14" width="16.28515625" style="16" customWidth="1"/>
    <col min="15" max="15" width="16" style="16" customWidth="1"/>
    <col min="16" max="16" width="11.5703125" style="12" customWidth="1"/>
    <col min="17" max="1026" width="10.7109375" style="10" customWidth="1"/>
    <col min="1027" max="16384" width="9.140625" style="10"/>
  </cols>
  <sheetData>
    <row r="1" spans="1:16" s="3" customFormat="1" ht="29.25" thickBot="1">
      <c r="A1" s="1" t="s">
        <v>0</v>
      </c>
      <c r="B1" s="2" t="s">
        <v>1</v>
      </c>
      <c r="C1" s="2" t="s">
        <v>2</v>
      </c>
      <c r="D1" s="17" t="s">
        <v>3</v>
      </c>
      <c r="E1" s="25" t="s">
        <v>4</v>
      </c>
      <c r="F1" s="22" t="s">
        <v>5</v>
      </c>
      <c r="G1" s="2" t="s">
        <v>6</v>
      </c>
      <c r="H1" s="2" t="s">
        <v>7</v>
      </c>
      <c r="I1" s="2" t="s">
        <v>8</v>
      </c>
      <c r="J1" s="2" t="s">
        <v>9</v>
      </c>
      <c r="K1" s="2" t="s">
        <v>10</v>
      </c>
      <c r="L1" s="34" t="s">
        <v>11</v>
      </c>
      <c r="M1" s="2" t="s">
        <v>12</v>
      </c>
      <c r="N1" s="14" t="s">
        <v>13</v>
      </c>
      <c r="O1" s="14" t="s">
        <v>14</v>
      </c>
      <c r="P1" s="2" t="s">
        <v>15</v>
      </c>
    </row>
    <row r="2" spans="1:16" s="3" customFormat="1" ht="54.95" customHeight="1" thickBot="1">
      <c r="A2" s="4" t="s">
        <v>16</v>
      </c>
      <c r="B2" s="5" t="s">
        <v>17</v>
      </c>
      <c r="C2" s="5" t="s">
        <v>18</v>
      </c>
      <c r="D2" s="18" t="s">
        <v>19</v>
      </c>
      <c r="E2" s="26" t="s">
        <v>20</v>
      </c>
      <c r="F2" s="23" t="s">
        <v>21</v>
      </c>
      <c r="G2" s="6" t="s">
        <v>22</v>
      </c>
      <c r="H2" s="6" t="s">
        <v>23</v>
      </c>
      <c r="I2" s="6" t="s">
        <v>24</v>
      </c>
      <c r="J2" s="6" t="s">
        <v>25</v>
      </c>
      <c r="K2" s="6">
        <v>20096</v>
      </c>
      <c r="L2" s="8">
        <v>44105</v>
      </c>
      <c r="M2" s="7" t="s">
        <v>26</v>
      </c>
      <c r="N2" s="15">
        <v>1930000</v>
      </c>
      <c r="O2" s="15">
        <v>1930000</v>
      </c>
      <c r="P2" s="6">
        <v>385</v>
      </c>
    </row>
    <row r="3" spans="1:16" s="3" customFormat="1" ht="54.95" customHeight="1" thickBot="1">
      <c r="A3" s="4" t="s">
        <v>27</v>
      </c>
      <c r="B3" s="5" t="s">
        <v>17</v>
      </c>
      <c r="C3" s="5" t="s">
        <v>18</v>
      </c>
      <c r="D3" s="18" t="s">
        <v>28</v>
      </c>
      <c r="E3" s="26" t="s">
        <v>29</v>
      </c>
      <c r="F3" s="23" t="s">
        <v>30</v>
      </c>
      <c r="G3" s="6" t="s">
        <v>22</v>
      </c>
      <c r="H3" s="6" t="s">
        <v>31</v>
      </c>
      <c r="I3" s="6" t="s">
        <v>32</v>
      </c>
      <c r="J3" s="6" t="s">
        <v>33</v>
      </c>
      <c r="K3" s="6">
        <v>20105</v>
      </c>
      <c r="L3" s="8">
        <v>44187</v>
      </c>
      <c r="M3" s="7" t="s">
        <v>26</v>
      </c>
      <c r="N3" s="15">
        <v>5990000</v>
      </c>
      <c r="O3" s="15">
        <v>3751600.87</v>
      </c>
      <c r="P3" s="6">
        <v>74</v>
      </c>
    </row>
    <row r="4" spans="1:16" s="3" customFormat="1" ht="54.95" customHeight="1" thickBot="1">
      <c r="A4" s="4" t="s">
        <v>34</v>
      </c>
      <c r="B4" s="5" t="s">
        <v>17</v>
      </c>
      <c r="C4" s="5" t="s">
        <v>35</v>
      </c>
      <c r="D4" s="18" t="s">
        <v>36</v>
      </c>
      <c r="E4" s="26" t="s">
        <v>20</v>
      </c>
      <c r="F4" s="24" t="s">
        <v>37</v>
      </c>
      <c r="G4" s="6" t="s">
        <v>38</v>
      </c>
      <c r="H4" s="6" t="s">
        <v>38</v>
      </c>
      <c r="I4" s="6" t="s">
        <v>39</v>
      </c>
      <c r="J4" s="6" t="s">
        <v>40</v>
      </c>
      <c r="K4" s="6" t="s">
        <v>41</v>
      </c>
      <c r="L4" s="8">
        <v>44369</v>
      </c>
      <c r="M4" s="7" t="s">
        <v>42</v>
      </c>
      <c r="N4" s="15">
        <v>14400000</v>
      </c>
      <c r="O4" s="15">
        <v>12249046.67</v>
      </c>
      <c r="P4" s="6">
        <v>36</v>
      </c>
    </row>
    <row r="5" spans="1:16" s="3" customFormat="1" ht="54.95" customHeight="1" thickBot="1">
      <c r="A5" s="4" t="s">
        <v>43</v>
      </c>
      <c r="B5" s="5" t="s">
        <v>17</v>
      </c>
      <c r="C5" s="5" t="s">
        <v>18</v>
      </c>
      <c r="D5" s="18" t="s">
        <v>44</v>
      </c>
      <c r="E5" s="26" t="s">
        <v>20</v>
      </c>
      <c r="F5" s="24" t="s">
        <v>45</v>
      </c>
      <c r="G5" s="6" t="s">
        <v>22</v>
      </c>
      <c r="H5" s="6" t="s">
        <v>23</v>
      </c>
      <c r="I5" s="6" t="s">
        <v>24</v>
      </c>
      <c r="J5" s="6" t="s">
        <v>25</v>
      </c>
      <c r="K5" s="6" t="s">
        <v>46</v>
      </c>
      <c r="L5" s="8">
        <v>44380</v>
      </c>
      <c r="M5" s="7" t="s">
        <v>26</v>
      </c>
      <c r="N5" s="15">
        <v>35348000</v>
      </c>
      <c r="O5" s="15">
        <v>26646826.899999999</v>
      </c>
      <c r="P5" s="6">
        <v>6143</v>
      </c>
    </row>
    <row r="6" spans="1:16" s="3" customFormat="1" ht="54.95" customHeight="1" thickBot="1">
      <c r="A6" s="4" t="s">
        <v>47</v>
      </c>
      <c r="B6" s="5" t="s">
        <v>17</v>
      </c>
      <c r="C6" s="5" t="s">
        <v>18</v>
      </c>
      <c r="D6" s="18" t="s">
        <v>48</v>
      </c>
      <c r="E6" s="26" t="s">
        <v>20</v>
      </c>
      <c r="F6" s="24" t="s">
        <v>49</v>
      </c>
      <c r="G6" s="6" t="s">
        <v>22</v>
      </c>
      <c r="H6" s="6" t="s">
        <v>31</v>
      </c>
      <c r="I6" s="6" t="s">
        <v>50</v>
      </c>
      <c r="J6" s="6" t="s">
        <v>40</v>
      </c>
      <c r="K6" s="6" t="s">
        <v>51</v>
      </c>
      <c r="L6" s="8">
        <v>44450</v>
      </c>
      <c r="M6" s="7" t="s">
        <v>26</v>
      </c>
      <c r="N6" s="15">
        <v>13893189.43</v>
      </c>
      <c r="O6" s="15">
        <v>9432783.5199999996</v>
      </c>
      <c r="P6" s="6">
        <v>924</v>
      </c>
    </row>
    <row r="7" spans="1:16" s="3" customFormat="1" ht="54.95" customHeight="1" thickBot="1">
      <c r="A7" s="4" t="s">
        <v>52</v>
      </c>
      <c r="B7" s="5" t="s">
        <v>17</v>
      </c>
      <c r="C7" s="5" t="s">
        <v>18</v>
      </c>
      <c r="D7" s="18" t="s">
        <v>53</v>
      </c>
      <c r="E7" s="26" t="s">
        <v>20</v>
      </c>
      <c r="F7" s="24" t="s">
        <v>54</v>
      </c>
      <c r="G7" s="6" t="s">
        <v>22</v>
      </c>
      <c r="H7" s="6" t="s">
        <v>31</v>
      </c>
      <c r="I7" s="6" t="s">
        <v>50</v>
      </c>
      <c r="J7" s="6" t="s">
        <v>40</v>
      </c>
      <c r="K7" s="6" t="s">
        <v>51</v>
      </c>
      <c r="L7" s="8">
        <v>44450</v>
      </c>
      <c r="M7" s="7" t="s">
        <v>26</v>
      </c>
      <c r="N7" s="15">
        <v>24410757.16</v>
      </c>
      <c r="O7" s="15">
        <v>21471156.27</v>
      </c>
      <c r="P7" s="6">
        <v>5251</v>
      </c>
    </row>
    <row r="8" spans="1:16" s="3" customFormat="1" ht="54.95" customHeight="1" thickBot="1">
      <c r="A8" s="4" t="s">
        <v>55</v>
      </c>
      <c r="B8" s="5" t="s">
        <v>17</v>
      </c>
      <c r="C8" s="5" t="s">
        <v>18</v>
      </c>
      <c r="D8" s="18" t="s">
        <v>56</v>
      </c>
      <c r="E8" s="26" t="s">
        <v>20</v>
      </c>
      <c r="F8" s="24" t="s">
        <v>57</v>
      </c>
      <c r="G8" s="6" t="s">
        <v>22</v>
      </c>
      <c r="H8" s="6" t="s">
        <v>31</v>
      </c>
      <c r="I8" s="6" t="s">
        <v>50</v>
      </c>
      <c r="J8" s="6" t="s">
        <v>40</v>
      </c>
      <c r="K8" s="6" t="s">
        <v>51</v>
      </c>
      <c r="L8" s="8">
        <v>44450</v>
      </c>
      <c r="M8" s="7" t="s">
        <v>26</v>
      </c>
      <c r="N8" s="15">
        <v>2305087.63</v>
      </c>
      <c r="O8" s="15">
        <v>2305087.63</v>
      </c>
      <c r="P8" s="6">
        <v>827</v>
      </c>
    </row>
    <row r="9" spans="1:16" s="3" customFormat="1" ht="54.95" customHeight="1" thickBot="1">
      <c r="A9" s="4" t="s">
        <v>58</v>
      </c>
      <c r="B9" s="5" t="s">
        <v>17</v>
      </c>
      <c r="C9" s="5" t="s">
        <v>18</v>
      </c>
      <c r="D9" s="18" t="s">
        <v>59</v>
      </c>
      <c r="E9" s="26" t="s">
        <v>20</v>
      </c>
      <c r="F9" s="24" t="s">
        <v>60</v>
      </c>
      <c r="G9" s="6" t="s">
        <v>22</v>
      </c>
      <c r="H9" s="6" t="s">
        <v>61</v>
      </c>
      <c r="I9" s="6" t="s">
        <v>32</v>
      </c>
      <c r="J9" s="6" t="s">
        <v>62</v>
      </c>
      <c r="K9" s="6" t="s">
        <v>63</v>
      </c>
      <c r="L9" s="8">
        <v>44516</v>
      </c>
      <c r="M9" s="7" t="s">
        <v>26</v>
      </c>
      <c r="N9" s="15">
        <v>513330</v>
      </c>
      <c r="O9" s="15">
        <v>497743.08</v>
      </c>
      <c r="P9" s="6">
        <v>8</v>
      </c>
    </row>
    <row r="10" spans="1:16" s="3" customFormat="1" ht="54.95" customHeight="1" thickBot="1">
      <c r="A10" s="4" t="s">
        <v>64</v>
      </c>
      <c r="B10" s="5" t="s">
        <v>17</v>
      </c>
      <c r="C10" s="5" t="s">
        <v>18</v>
      </c>
      <c r="D10" s="18" t="s">
        <v>65</v>
      </c>
      <c r="E10" s="26" t="s">
        <v>20</v>
      </c>
      <c r="F10" s="24" t="s">
        <v>66</v>
      </c>
      <c r="G10" s="6" t="s">
        <v>67</v>
      </c>
      <c r="H10" s="6" t="s">
        <v>67</v>
      </c>
      <c r="I10" s="6" t="s">
        <v>68</v>
      </c>
      <c r="J10" s="6" t="s">
        <v>62</v>
      </c>
      <c r="K10" s="6" t="s">
        <v>69</v>
      </c>
      <c r="L10" s="8">
        <v>44553</v>
      </c>
      <c r="M10" s="7" t="s">
        <v>26</v>
      </c>
      <c r="N10" s="15">
        <v>5450675</v>
      </c>
      <c r="O10" s="15">
        <v>2997044.45</v>
      </c>
      <c r="P10" s="6">
        <v>18</v>
      </c>
    </row>
    <row r="11" spans="1:16" s="3" customFormat="1" ht="54.95" customHeight="1" thickBot="1">
      <c r="A11" s="4" t="s">
        <v>70</v>
      </c>
      <c r="B11" s="5" t="s">
        <v>17</v>
      </c>
      <c r="C11" s="5" t="s">
        <v>18</v>
      </c>
      <c r="D11" s="18" t="s">
        <v>71</v>
      </c>
      <c r="E11" s="26" t="s">
        <v>20</v>
      </c>
      <c r="F11" s="24" t="s">
        <v>72</v>
      </c>
      <c r="G11" s="6" t="s">
        <v>67</v>
      </c>
      <c r="H11" s="6" t="s">
        <v>67</v>
      </c>
      <c r="I11" s="6" t="s">
        <v>68</v>
      </c>
      <c r="J11" s="6" t="s">
        <v>40</v>
      </c>
      <c r="K11" s="6" t="s">
        <v>69</v>
      </c>
      <c r="L11" s="8">
        <v>44553</v>
      </c>
      <c r="M11" s="7" t="s">
        <v>42</v>
      </c>
      <c r="N11" s="15">
        <v>5216304</v>
      </c>
      <c r="O11" s="15">
        <v>4697360.5199999996</v>
      </c>
      <c r="P11" s="6">
        <v>34</v>
      </c>
    </row>
    <row r="12" spans="1:16" s="3" customFormat="1" ht="54.95" customHeight="1" thickBot="1">
      <c r="A12" s="4" t="s">
        <v>73</v>
      </c>
      <c r="B12" s="5" t="s">
        <v>17</v>
      </c>
      <c r="C12" s="5" t="s">
        <v>74</v>
      </c>
      <c r="D12" s="18"/>
      <c r="E12" s="26" t="s">
        <v>20</v>
      </c>
      <c r="F12" s="24" t="s">
        <v>75</v>
      </c>
      <c r="G12" s="6" t="s">
        <v>76</v>
      </c>
      <c r="H12" s="6" t="s">
        <v>76</v>
      </c>
      <c r="I12" s="6" t="s">
        <v>77</v>
      </c>
      <c r="J12" s="6" t="s">
        <v>25</v>
      </c>
      <c r="K12" s="6" t="s">
        <v>78</v>
      </c>
      <c r="L12" s="8">
        <v>44560</v>
      </c>
      <c r="M12" s="7" t="s">
        <v>42</v>
      </c>
      <c r="N12" s="15">
        <v>720889.41</v>
      </c>
      <c r="O12" s="15">
        <v>720889.41</v>
      </c>
      <c r="P12" s="6">
        <v>20</v>
      </c>
    </row>
    <row r="13" spans="1:16" s="3" customFormat="1" ht="54.95" customHeight="1" thickBot="1">
      <c r="A13" s="4" t="s">
        <v>79</v>
      </c>
      <c r="B13" s="5" t="s">
        <v>17</v>
      </c>
      <c r="C13" s="5" t="s">
        <v>18</v>
      </c>
      <c r="D13" s="18" t="s">
        <v>80</v>
      </c>
      <c r="E13" s="26" t="s">
        <v>20</v>
      </c>
      <c r="F13" s="24" t="s">
        <v>81</v>
      </c>
      <c r="G13" s="6" t="s">
        <v>67</v>
      </c>
      <c r="H13" s="6" t="s">
        <v>82</v>
      </c>
      <c r="I13" s="6" t="s">
        <v>68</v>
      </c>
      <c r="J13" s="6" t="s">
        <v>62</v>
      </c>
      <c r="K13" s="6" t="s">
        <v>69</v>
      </c>
      <c r="L13" s="8">
        <v>44560</v>
      </c>
      <c r="M13" s="7" t="s">
        <v>42</v>
      </c>
      <c r="N13" s="15">
        <v>3939813</v>
      </c>
      <c r="O13" s="15">
        <v>2030000</v>
      </c>
      <c r="P13" s="6">
        <v>406</v>
      </c>
    </row>
    <row r="14" spans="1:16" s="3" customFormat="1" ht="54.95" customHeight="1" thickBot="1">
      <c r="A14" s="4" t="s">
        <v>83</v>
      </c>
      <c r="B14" s="5" t="s">
        <v>17</v>
      </c>
      <c r="C14" s="5" t="s">
        <v>18</v>
      </c>
      <c r="D14" s="18" t="s">
        <v>84</v>
      </c>
      <c r="E14" s="26" t="s">
        <v>20</v>
      </c>
      <c r="F14" s="24" t="s">
        <v>85</v>
      </c>
      <c r="G14" s="6" t="s">
        <v>67</v>
      </c>
      <c r="H14" s="6" t="s">
        <v>82</v>
      </c>
      <c r="I14" s="6" t="s">
        <v>68</v>
      </c>
      <c r="J14" s="6" t="s">
        <v>62</v>
      </c>
      <c r="K14" s="6" t="s">
        <v>69</v>
      </c>
      <c r="L14" s="8">
        <v>44560</v>
      </c>
      <c r="M14" s="7" t="s">
        <v>42</v>
      </c>
      <c r="N14" s="15">
        <v>1900000</v>
      </c>
      <c r="O14" s="15">
        <v>5000</v>
      </c>
      <c r="P14" s="6">
        <v>2</v>
      </c>
    </row>
    <row r="15" spans="1:16" s="3" customFormat="1" ht="54.95" customHeight="1" thickBot="1">
      <c r="A15" s="4" t="s">
        <v>86</v>
      </c>
      <c r="B15" s="5" t="s">
        <v>17</v>
      </c>
      <c r="C15" s="5" t="s">
        <v>18</v>
      </c>
      <c r="D15" s="18" t="s">
        <v>87</v>
      </c>
      <c r="E15" s="26" t="s">
        <v>20</v>
      </c>
      <c r="F15" s="24" t="s">
        <v>88</v>
      </c>
      <c r="G15" s="6" t="s">
        <v>67</v>
      </c>
      <c r="H15" s="6" t="s">
        <v>67</v>
      </c>
      <c r="I15" s="6" t="s">
        <v>68</v>
      </c>
      <c r="J15" s="6" t="s">
        <v>40</v>
      </c>
      <c r="K15" s="6" t="s">
        <v>69</v>
      </c>
      <c r="L15" s="8">
        <v>44632</v>
      </c>
      <c r="M15" s="7" t="s">
        <v>42</v>
      </c>
      <c r="N15" s="15">
        <v>4776148</v>
      </c>
      <c r="O15" s="15">
        <v>4626545.82</v>
      </c>
      <c r="P15" s="6">
        <v>8</v>
      </c>
    </row>
    <row r="16" spans="1:16" s="3" customFormat="1" ht="54.95" customHeight="1" thickBot="1">
      <c r="A16" s="4" t="s">
        <v>89</v>
      </c>
      <c r="B16" s="5" t="s">
        <v>17</v>
      </c>
      <c r="C16" s="5" t="s">
        <v>90</v>
      </c>
      <c r="D16" s="18" t="s">
        <v>91</v>
      </c>
      <c r="E16" s="26" t="s">
        <v>20</v>
      </c>
      <c r="F16" s="24" t="s">
        <v>92</v>
      </c>
      <c r="G16" s="6" t="s">
        <v>23</v>
      </c>
      <c r="H16" s="6" t="s">
        <v>23</v>
      </c>
      <c r="I16" s="6" t="s">
        <v>24</v>
      </c>
      <c r="J16" s="6" t="s">
        <v>40</v>
      </c>
      <c r="K16" s="6" t="s">
        <v>93</v>
      </c>
      <c r="L16" s="8" t="s">
        <v>94</v>
      </c>
      <c r="M16" s="7" t="s">
        <v>26</v>
      </c>
      <c r="N16" s="15">
        <v>8708060.4100000001</v>
      </c>
      <c r="O16" s="15">
        <v>8485296.5999999996</v>
      </c>
      <c r="P16" s="6">
        <v>191</v>
      </c>
    </row>
    <row r="17" spans="1:16" s="3" customFormat="1" ht="54.95" customHeight="1" thickBot="1">
      <c r="A17" s="4" t="s">
        <v>95</v>
      </c>
      <c r="B17" s="5" t="s">
        <v>17</v>
      </c>
      <c r="C17" s="5" t="s">
        <v>18</v>
      </c>
      <c r="D17" s="18" t="s">
        <v>96</v>
      </c>
      <c r="E17" s="26" t="s">
        <v>20</v>
      </c>
      <c r="F17" s="24" t="s">
        <v>97</v>
      </c>
      <c r="G17" s="6" t="s">
        <v>98</v>
      </c>
      <c r="H17" s="6" t="s">
        <v>99</v>
      </c>
      <c r="I17" s="6" t="s">
        <v>100</v>
      </c>
      <c r="J17" s="6" t="s">
        <v>33</v>
      </c>
      <c r="K17" s="6" t="s">
        <v>101</v>
      </c>
      <c r="L17" s="8">
        <v>44653</v>
      </c>
      <c r="M17" s="7" t="s">
        <v>42</v>
      </c>
      <c r="N17" s="15">
        <v>15559303.390000001</v>
      </c>
      <c r="O17" s="15">
        <v>14529396.439999999</v>
      </c>
      <c r="P17" s="6">
        <v>19</v>
      </c>
    </row>
    <row r="18" spans="1:16" s="3" customFormat="1" ht="54.95" customHeight="1" thickBot="1">
      <c r="A18" s="4" t="s">
        <v>102</v>
      </c>
      <c r="B18" s="5" t="s">
        <v>17</v>
      </c>
      <c r="C18" s="5" t="s">
        <v>103</v>
      </c>
      <c r="D18" s="18" t="s">
        <v>104</v>
      </c>
      <c r="E18" s="26" t="s">
        <v>20</v>
      </c>
      <c r="F18" s="24" t="s">
        <v>105</v>
      </c>
      <c r="G18" s="6" t="s">
        <v>98</v>
      </c>
      <c r="H18" s="6" t="s">
        <v>106</v>
      </c>
      <c r="I18" s="6" t="s">
        <v>107</v>
      </c>
      <c r="J18" s="6" t="s">
        <v>40</v>
      </c>
      <c r="K18" s="6" t="s">
        <v>108</v>
      </c>
      <c r="L18" s="8">
        <v>44660</v>
      </c>
      <c r="M18" s="7" t="s">
        <v>42</v>
      </c>
      <c r="N18" s="15">
        <v>2606098.25</v>
      </c>
      <c r="O18" s="15">
        <v>2282932.52</v>
      </c>
      <c r="P18" s="6">
        <v>19</v>
      </c>
    </row>
    <row r="19" spans="1:16" s="3" customFormat="1" ht="54.95" customHeight="1" thickBot="1">
      <c r="A19" s="4" t="s">
        <v>109</v>
      </c>
      <c r="B19" s="5" t="s">
        <v>17</v>
      </c>
      <c r="C19" s="5" t="s">
        <v>110</v>
      </c>
      <c r="D19" s="18" t="s">
        <v>111</v>
      </c>
      <c r="E19" s="26" t="s">
        <v>29</v>
      </c>
      <c r="F19" s="24" t="s">
        <v>112</v>
      </c>
      <c r="G19" s="6" t="s">
        <v>113</v>
      </c>
      <c r="H19" s="6" t="s">
        <v>114</v>
      </c>
      <c r="I19" s="6" t="s">
        <v>115</v>
      </c>
      <c r="J19" s="6" t="s">
        <v>40</v>
      </c>
      <c r="K19" s="6" t="s">
        <v>116</v>
      </c>
      <c r="L19" s="8">
        <v>44677</v>
      </c>
      <c r="M19" s="7" t="s">
        <v>42</v>
      </c>
      <c r="N19" s="15">
        <v>964785.21</v>
      </c>
      <c r="O19" s="15">
        <v>964785.21</v>
      </c>
      <c r="P19" s="6">
        <v>11</v>
      </c>
    </row>
    <row r="20" spans="1:16" s="3" customFormat="1" ht="54.95" customHeight="1" thickBot="1">
      <c r="A20" s="4" t="s">
        <v>117</v>
      </c>
      <c r="B20" s="5" t="s">
        <v>17</v>
      </c>
      <c r="C20" s="5" t="s">
        <v>74</v>
      </c>
      <c r="D20" s="18"/>
      <c r="E20" s="26" t="s">
        <v>29</v>
      </c>
      <c r="F20" s="24" t="s">
        <v>118</v>
      </c>
      <c r="G20" s="6" t="s">
        <v>119</v>
      </c>
      <c r="H20" s="6" t="s">
        <v>119</v>
      </c>
      <c r="I20" s="6" t="s">
        <v>120</v>
      </c>
      <c r="J20" s="6" t="s">
        <v>40</v>
      </c>
      <c r="K20" s="6" t="s">
        <v>121</v>
      </c>
      <c r="L20" s="8">
        <v>44681</v>
      </c>
      <c r="M20" s="7" t="s">
        <v>42</v>
      </c>
      <c r="N20" s="15">
        <v>200000</v>
      </c>
      <c r="O20" s="15">
        <v>200000</v>
      </c>
      <c r="P20" s="6">
        <v>125</v>
      </c>
    </row>
    <row r="21" spans="1:16" s="3" customFormat="1" ht="54.95" customHeight="1" thickBot="1">
      <c r="A21" s="4" t="s">
        <v>122</v>
      </c>
      <c r="B21" s="5" t="s">
        <v>17</v>
      </c>
      <c r="C21" s="5" t="s">
        <v>123</v>
      </c>
      <c r="D21" s="18"/>
      <c r="E21" s="26" t="s">
        <v>29</v>
      </c>
      <c r="F21" s="24" t="s">
        <v>124</v>
      </c>
      <c r="G21" s="6" t="s">
        <v>125</v>
      </c>
      <c r="H21" s="6" t="s">
        <v>126</v>
      </c>
      <c r="I21" s="6" t="s">
        <v>127</v>
      </c>
      <c r="J21" s="6" t="s">
        <v>33</v>
      </c>
      <c r="K21" s="6" t="s">
        <v>128</v>
      </c>
      <c r="L21" s="8">
        <v>44681</v>
      </c>
      <c r="M21" s="7" t="s">
        <v>129</v>
      </c>
      <c r="N21" s="15">
        <v>119565.6</v>
      </c>
      <c r="O21" s="15"/>
      <c r="P21" s="6"/>
    </row>
    <row r="22" spans="1:16" s="3" customFormat="1" ht="54.95" customHeight="1" thickBot="1">
      <c r="A22" s="4" t="s">
        <v>130</v>
      </c>
      <c r="B22" s="5" t="s">
        <v>17</v>
      </c>
      <c r="C22" s="5" t="s">
        <v>123</v>
      </c>
      <c r="D22" s="18"/>
      <c r="E22" s="26" t="s">
        <v>20</v>
      </c>
      <c r="F22" s="24" t="s">
        <v>131</v>
      </c>
      <c r="G22" s="6" t="s">
        <v>125</v>
      </c>
      <c r="H22" s="6" t="s">
        <v>126</v>
      </c>
      <c r="I22" s="6" t="s">
        <v>127</v>
      </c>
      <c r="J22" s="6" t="s">
        <v>62</v>
      </c>
      <c r="K22" s="6" t="s">
        <v>132</v>
      </c>
      <c r="L22" s="8">
        <v>44681</v>
      </c>
      <c r="M22" s="7" t="s">
        <v>129</v>
      </c>
      <c r="N22" s="15">
        <v>272314</v>
      </c>
      <c r="O22" s="15"/>
      <c r="P22" s="6"/>
    </row>
    <row r="23" spans="1:16" s="3" customFormat="1" ht="54.95" customHeight="1" thickBot="1">
      <c r="A23" s="4" t="s">
        <v>133</v>
      </c>
      <c r="B23" s="5" t="s">
        <v>17</v>
      </c>
      <c r="C23" s="5" t="s">
        <v>123</v>
      </c>
      <c r="D23" s="18"/>
      <c r="E23" s="26" t="s">
        <v>20</v>
      </c>
      <c r="F23" s="24" t="s">
        <v>134</v>
      </c>
      <c r="G23" s="6" t="s">
        <v>125</v>
      </c>
      <c r="H23" s="6" t="s">
        <v>126</v>
      </c>
      <c r="I23" s="6" t="s">
        <v>127</v>
      </c>
      <c r="J23" s="6" t="s">
        <v>33</v>
      </c>
      <c r="K23" s="6" t="s">
        <v>128</v>
      </c>
      <c r="L23" s="8">
        <v>44681</v>
      </c>
      <c r="M23" s="7" t="s">
        <v>129</v>
      </c>
      <c r="N23" s="15">
        <v>160293.35999999999</v>
      </c>
      <c r="O23" s="15"/>
      <c r="P23" s="6"/>
    </row>
    <row r="24" spans="1:16" s="3" customFormat="1" ht="54.95" customHeight="1" thickBot="1">
      <c r="A24" s="4" t="s">
        <v>135</v>
      </c>
      <c r="B24" s="5" t="s">
        <v>17</v>
      </c>
      <c r="C24" s="5" t="s">
        <v>123</v>
      </c>
      <c r="D24" s="18"/>
      <c r="E24" s="26" t="s">
        <v>20</v>
      </c>
      <c r="F24" s="24" t="s">
        <v>136</v>
      </c>
      <c r="G24" s="6" t="s">
        <v>125</v>
      </c>
      <c r="H24" s="6" t="s">
        <v>126</v>
      </c>
      <c r="I24" s="6" t="s">
        <v>127</v>
      </c>
      <c r="J24" s="6" t="s">
        <v>62</v>
      </c>
      <c r="K24" s="6" t="s">
        <v>132</v>
      </c>
      <c r="L24" s="8">
        <v>44681</v>
      </c>
      <c r="M24" s="7" t="s">
        <v>129</v>
      </c>
      <c r="N24" s="15">
        <v>406705</v>
      </c>
      <c r="O24" s="15"/>
      <c r="P24" s="6"/>
    </row>
    <row r="25" spans="1:16" s="3" customFormat="1" ht="54.95" customHeight="1" thickBot="1">
      <c r="A25" s="4" t="s">
        <v>137</v>
      </c>
      <c r="B25" s="5" t="s">
        <v>17</v>
      </c>
      <c r="C25" s="5" t="s">
        <v>123</v>
      </c>
      <c r="D25" s="18" t="s">
        <v>138</v>
      </c>
      <c r="E25" s="26" t="s">
        <v>20</v>
      </c>
      <c r="F25" s="24" t="s">
        <v>139</v>
      </c>
      <c r="G25" s="6" t="s">
        <v>98</v>
      </c>
      <c r="H25" s="6" t="s">
        <v>140</v>
      </c>
      <c r="I25" s="6" t="s">
        <v>141</v>
      </c>
      <c r="J25" s="6" t="s">
        <v>25</v>
      </c>
      <c r="K25" s="6" t="s">
        <v>142</v>
      </c>
      <c r="L25" s="8">
        <v>44688</v>
      </c>
      <c r="M25" s="7" t="s">
        <v>42</v>
      </c>
      <c r="N25" s="15">
        <v>755383</v>
      </c>
      <c r="O25" s="15">
        <v>755383</v>
      </c>
      <c r="P25" s="6">
        <v>8</v>
      </c>
    </row>
    <row r="26" spans="1:16" s="3" customFormat="1" ht="54.95" customHeight="1" thickBot="1">
      <c r="A26" s="4" t="s">
        <v>143</v>
      </c>
      <c r="B26" s="5" t="s">
        <v>17</v>
      </c>
      <c r="C26" s="5" t="s">
        <v>35</v>
      </c>
      <c r="D26" s="18" t="s">
        <v>144</v>
      </c>
      <c r="E26" s="26" t="s">
        <v>29</v>
      </c>
      <c r="F26" s="24" t="s">
        <v>145</v>
      </c>
      <c r="G26" s="6" t="s">
        <v>38</v>
      </c>
      <c r="H26" s="6" t="s">
        <v>38</v>
      </c>
      <c r="I26" s="6" t="s">
        <v>39</v>
      </c>
      <c r="J26" s="6" t="s">
        <v>40</v>
      </c>
      <c r="K26" s="6" t="s">
        <v>41</v>
      </c>
      <c r="L26" s="8">
        <v>44695</v>
      </c>
      <c r="M26" s="7" t="s">
        <v>42</v>
      </c>
      <c r="N26" s="15">
        <v>84000</v>
      </c>
      <c r="O26" s="15">
        <v>84000</v>
      </c>
      <c r="P26" s="6">
        <v>4</v>
      </c>
    </row>
    <row r="27" spans="1:16" s="3" customFormat="1" ht="54.95" customHeight="1" thickBot="1">
      <c r="A27" s="4" t="s">
        <v>146</v>
      </c>
      <c r="B27" s="5" t="s">
        <v>17</v>
      </c>
      <c r="C27" s="5" t="s">
        <v>35</v>
      </c>
      <c r="D27" s="18"/>
      <c r="E27" s="26" t="s">
        <v>20</v>
      </c>
      <c r="F27" s="24" t="s">
        <v>147</v>
      </c>
      <c r="G27" s="6" t="s">
        <v>38</v>
      </c>
      <c r="H27" s="6" t="s">
        <v>38</v>
      </c>
      <c r="I27" s="6" t="s">
        <v>148</v>
      </c>
      <c r="J27" s="6" t="s">
        <v>33</v>
      </c>
      <c r="K27" s="6" t="s">
        <v>149</v>
      </c>
      <c r="L27" s="8">
        <v>44709</v>
      </c>
      <c r="M27" s="7" t="s">
        <v>42</v>
      </c>
      <c r="N27" s="15">
        <v>0</v>
      </c>
      <c r="O27" s="15">
        <v>0</v>
      </c>
      <c r="P27" s="6">
        <v>121</v>
      </c>
    </row>
    <row r="28" spans="1:16" s="3" customFormat="1" ht="54.95" customHeight="1" thickBot="1">
      <c r="A28" s="4" t="s">
        <v>150</v>
      </c>
      <c r="B28" s="5" t="s">
        <v>17</v>
      </c>
      <c r="C28" s="5" t="s">
        <v>18</v>
      </c>
      <c r="D28" s="18" t="s">
        <v>151</v>
      </c>
      <c r="E28" s="26" t="s">
        <v>20</v>
      </c>
      <c r="F28" s="24" t="s">
        <v>152</v>
      </c>
      <c r="G28" s="6" t="s">
        <v>22</v>
      </c>
      <c r="H28" s="6" t="s">
        <v>31</v>
      </c>
      <c r="I28" s="6" t="s">
        <v>50</v>
      </c>
      <c r="J28" s="6" t="s">
        <v>40</v>
      </c>
      <c r="K28" s="6" t="s">
        <v>153</v>
      </c>
      <c r="L28" s="8">
        <v>44714</v>
      </c>
      <c r="M28" s="7" t="s">
        <v>26</v>
      </c>
      <c r="N28" s="15">
        <v>2856537</v>
      </c>
      <c r="O28" s="15">
        <v>621079.31999999995</v>
      </c>
      <c r="P28" s="6">
        <v>21</v>
      </c>
    </row>
    <row r="29" spans="1:16" s="3" customFormat="1" ht="54.95" customHeight="1" thickBot="1">
      <c r="A29" s="4" t="s">
        <v>154</v>
      </c>
      <c r="B29" s="5" t="s">
        <v>17</v>
      </c>
      <c r="C29" s="5" t="s">
        <v>110</v>
      </c>
      <c r="D29" s="18" t="s">
        <v>155</v>
      </c>
      <c r="E29" s="26" t="s">
        <v>20</v>
      </c>
      <c r="F29" s="24" t="s">
        <v>156</v>
      </c>
      <c r="G29" s="6" t="s">
        <v>157</v>
      </c>
      <c r="H29" s="6" t="s">
        <v>157</v>
      </c>
      <c r="I29" s="6" t="s">
        <v>158</v>
      </c>
      <c r="J29" s="6" t="s">
        <v>25</v>
      </c>
      <c r="K29" s="6" t="s">
        <v>159</v>
      </c>
      <c r="L29" s="8">
        <v>44737</v>
      </c>
      <c r="M29" s="7" t="s">
        <v>42</v>
      </c>
      <c r="N29" s="15">
        <v>3963726.49</v>
      </c>
      <c r="O29" s="15">
        <v>1033837</v>
      </c>
      <c r="P29" s="6">
        <v>4</v>
      </c>
    </row>
    <row r="30" spans="1:16" s="3" customFormat="1" ht="54.95" customHeight="1" thickBot="1">
      <c r="A30" s="4" t="s">
        <v>160</v>
      </c>
      <c r="B30" s="5" t="s">
        <v>17</v>
      </c>
      <c r="C30" s="5" t="s">
        <v>110</v>
      </c>
      <c r="D30" s="18" t="s">
        <v>161</v>
      </c>
      <c r="E30" s="26" t="s">
        <v>20</v>
      </c>
      <c r="F30" s="24" t="s">
        <v>162</v>
      </c>
      <c r="G30" s="6" t="s">
        <v>113</v>
      </c>
      <c r="H30" s="6" t="s">
        <v>114</v>
      </c>
      <c r="I30" s="6" t="s">
        <v>115</v>
      </c>
      <c r="J30" s="6" t="s">
        <v>33</v>
      </c>
      <c r="K30" s="6" t="s">
        <v>163</v>
      </c>
      <c r="L30" s="8">
        <v>44744</v>
      </c>
      <c r="M30" s="7" t="s">
        <v>42</v>
      </c>
      <c r="N30" s="15">
        <v>1100276.1299999999</v>
      </c>
      <c r="O30" s="15">
        <v>809514.79</v>
      </c>
      <c r="P30" s="6">
        <v>44</v>
      </c>
    </row>
    <row r="31" spans="1:16" s="3" customFormat="1" ht="54.95" customHeight="1" thickBot="1">
      <c r="A31" s="4" t="s">
        <v>164</v>
      </c>
      <c r="B31" s="5" t="s">
        <v>17</v>
      </c>
      <c r="C31" s="5" t="s">
        <v>74</v>
      </c>
      <c r="D31" s="18"/>
      <c r="E31" s="26" t="s">
        <v>20</v>
      </c>
      <c r="F31" s="24" t="s">
        <v>165</v>
      </c>
      <c r="G31" s="6" t="s">
        <v>76</v>
      </c>
      <c r="H31" s="6" t="s">
        <v>76</v>
      </c>
      <c r="I31" s="6" t="s">
        <v>166</v>
      </c>
      <c r="J31" s="6" t="s">
        <v>40</v>
      </c>
      <c r="K31" s="6" t="s">
        <v>167</v>
      </c>
      <c r="L31" s="8">
        <v>44770</v>
      </c>
      <c r="M31" s="7" t="s">
        <v>42</v>
      </c>
      <c r="N31" s="15">
        <v>371381.49</v>
      </c>
      <c r="O31" s="15">
        <v>172200</v>
      </c>
      <c r="P31" s="6">
        <v>5</v>
      </c>
    </row>
    <row r="32" spans="1:16" s="3" customFormat="1" ht="54.95" customHeight="1" thickBot="1">
      <c r="A32" s="4" t="s">
        <v>168</v>
      </c>
      <c r="B32" s="5" t="s">
        <v>17</v>
      </c>
      <c r="C32" s="5" t="s">
        <v>169</v>
      </c>
      <c r="D32" s="18" t="s">
        <v>170</v>
      </c>
      <c r="E32" s="27" t="s">
        <v>171</v>
      </c>
      <c r="F32" s="24" t="s">
        <v>172</v>
      </c>
      <c r="G32" s="6" t="s">
        <v>173</v>
      </c>
      <c r="H32" s="6" t="s">
        <v>174</v>
      </c>
      <c r="I32" s="6" t="s">
        <v>175</v>
      </c>
      <c r="J32" s="6" t="s">
        <v>40</v>
      </c>
      <c r="K32" s="6" t="s">
        <v>176</v>
      </c>
      <c r="L32" s="8">
        <v>44775</v>
      </c>
      <c r="M32" s="7" t="s">
        <v>42</v>
      </c>
      <c r="N32" s="15">
        <v>1000000</v>
      </c>
      <c r="O32" s="15">
        <v>1000000</v>
      </c>
      <c r="P32" s="6">
        <v>1</v>
      </c>
    </row>
    <row r="33" spans="1:16" s="3" customFormat="1" ht="54.95" customHeight="1" thickBot="1">
      <c r="A33" s="4" t="s">
        <v>177</v>
      </c>
      <c r="B33" s="5" t="s">
        <v>17</v>
      </c>
      <c r="C33" s="5" t="s">
        <v>169</v>
      </c>
      <c r="D33" s="18" t="s">
        <v>178</v>
      </c>
      <c r="E33" s="27" t="s">
        <v>171</v>
      </c>
      <c r="F33" s="24" t="s">
        <v>179</v>
      </c>
      <c r="G33" s="6" t="s">
        <v>173</v>
      </c>
      <c r="H33" s="6" t="s">
        <v>174</v>
      </c>
      <c r="I33" s="6" t="s">
        <v>175</v>
      </c>
      <c r="J33" s="6" t="s">
        <v>40</v>
      </c>
      <c r="K33" s="6" t="s">
        <v>180</v>
      </c>
      <c r="L33" s="8">
        <v>44775</v>
      </c>
      <c r="M33" s="7" t="s">
        <v>42</v>
      </c>
      <c r="N33" s="15">
        <v>1792850</v>
      </c>
      <c r="O33" s="15">
        <v>1792850</v>
      </c>
      <c r="P33" s="6">
        <v>1</v>
      </c>
    </row>
    <row r="34" spans="1:16" s="3" customFormat="1" ht="54.95" customHeight="1" thickBot="1">
      <c r="A34" s="4" t="s">
        <v>181</v>
      </c>
      <c r="B34" s="5" t="s">
        <v>17</v>
      </c>
      <c r="C34" s="5" t="s">
        <v>169</v>
      </c>
      <c r="D34" s="18" t="s">
        <v>182</v>
      </c>
      <c r="E34" s="26" t="s">
        <v>20</v>
      </c>
      <c r="F34" s="24" t="s">
        <v>183</v>
      </c>
      <c r="G34" s="6" t="s">
        <v>184</v>
      </c>
      <c r="H34" s="6" t="s">
        <v>185</v>
      </c>
      <c r="I34" s="6" t="s">
        <v>186</v>
      </c>
      <c r="J34" s="6" t="s">
        <v>62</v>
      </c>
      <c r="K34" s="6" t="s">
        <v>187</v>
      </c>
      <c r="L34" s="8">
        <v>44786</v>
      </c>
      <c r="M34" s="7" t="s">
        <v>129</v>
      </c>
      <c r="N34" s="15">
        <v>1696200</v>
      </c>
      <c r="O34" s="15"/>
      <c r="P34" s="6"/>
    </row>
    <row r="35" spans="1:16" s="3" customFormat="1" ht="54.95" customHeight="1" thickBot="1">
      <c r="A35" s="4" t="s">
        <v>188</v>
      </c>
      <c r="B35" s="5" t="s">
        <v>17</v>
      </c>
      <c r="C35" s="5" t="s">
        <v>74</v>
      </c>
      <c r="D35" s="18" t="s">
        <v>189</v>
      </c>
      <c r="E35" s="27" t="s">
        <v>171</v>
      </c>
      <c r="F35" s="24" t="s">
        <v>190</v>
      </c>
      <c r="G35" s="6" t="s">
        <v>119</v>
      </c>
      <c r="H35" s="6" t="s">
        <v>119</v>
      </c>
      <c r="I35" s="6" t="s">
        <v>120</v>
      </c>
      <c r="J35" s="6" t="s">
        <v>40</v>
      </c>
      <c r="K35" s="6" t="s">
        <v>121</v>
      </c>
      <c r="L35" s="8">
        <v>44809</v>
      </c>
      <c r="M35" s="7" t="s">
        <v>42</v>
      </c>
      <c r="N35" s="15">
        <v>3636500</v>
      </c>
      <c r="O35" s="15">
        <v>3636500</v>
      </c>
      <c r="P35" s="6">
        <v>1</v>
      </c>
    </row>
    <row r="36" spans="1:16" s="3" customFormat="1" ht="54.95" customHeight="1" thickBot="1">
      <c r="A36" s="4" t="s">
        <v>191</v>
      </c>
      <c r="B36" s="5" t="s">
        <v>17</v>
      </c>
      <c r="C36" s="5" t="s">
        <v>74</v>
      </c>
      <c r="D36" s="18" t="s">
        <v>192</v>
      </c>
      <c r="E36" s="27" t="s">
        <v>171</v>
      </c>
      <c r="F36" s="24" t="s">
        <v>193</v>
      </c>
      <c r="G36" s="6" t="s">
        <v>119</v>
      </c>
      <c r="H36" s="6" t="s">
        <v>119</v>
      </c>
      <c r="I36" s="6" t="s">
        <v>120</v>
      </c>
      <c r="J36" s="6" t="s">
        <v>40</v>
      </c>
      <c r="K36" s="6" t="s">
        <v>121</v>
      </c>
      <c r="L36" s="8">
        <v>44818</v>
      </c>
      <c r="M36" s="7" t="s">
        <v>42</v>
      </c>
      <c r="N36" s="15">
        <v>2017714</v>
      </c>
      <c r="O36" s="15">
        <v>2017714</v>
      </c>
      <c r="P36" s="6">
        <v>1</v>
      </c>
    </row>
    <row r="37" spans="1:16" s="3" customFormat="1" ht="54.95" customHeight="1" thickBot="1">
      <c r="A37" s="4" t="s">
        <v>194</v>
      </c>
      <c r="B37" s="5" t="s">
        <v>17</v>
      </c>
      <c r="C37" s="5" t="s">
        <v>74</v>
      </c>
      <c r="D37" s="18" t="s">
        <v>195</v>
      </c>
      <c r="E37" s="27" t="s">
        <v>171</v>
      </c>
      <c r="F37" s="24" t="s">
        <v>196</v>
      </c>
      <c r="G37" s="6" t="s">
        <v>119</v>
      </c>
      <c r="H37" s="6" t="s">
        <v>119</v>
      </c>
      <c r="I37" s="6" t="s">
        <v>120</v>
      </c>
      <c r="J37" s="6" t="s">
        <v>40</v>
      </c>
      <c r="K37" s="6" t="s">
        <v>121</v>
      </c>
      <c r="L37" s="8">
        <v>44818</v>
      </c>
      <c r="M37" s="7" t="s">
        <v>42</v>
      </c>
      <c r="N37" s="15">
        <v>2000000</v>
      </c>
      <c r="O37" s="15">
        <v>2000000</v>
      </c>
      <c r="P37" s="6">
        <v>1</v>
      </c>
    </row>
    <row r="38" spans="1:16" s="3" customFormat="1" ht="54.95" customHeight="1" thickBot="1">
      <c r="A38" s="4" t="s">
        <v>197</v>
      </c>
      <c r="B38" s="5" t="s">
        <v>17</v>
      </c>
      <c r="C38" s="5" t="s">
        <v>74</v>
      </c>
      <c r="D38" s="18" t="s">
        <v>198</v>
      </c>
      <c r="E38" s="27" t="s">
        <v>171</v>
      </c>
      <c r="F38" s="24" t="s">
        <v>199</v>
      </c>
      <c r="G38" s="6" t="s">
        <v>119</v>
      </c>
      <c r="H38" s="6" t="s">
        <v>119</v>
      </c>
      <c r="I38" s="6" t="s">
        <v>120</v>
      </c>
      <c r="J38" s="6" t="s">
        <v>40</v>
      </c>
      <c r="K38" s="6" t="s">
        <v>121</v>
      </c>
      <c r="L38" s="8">
        <v>44818</v>
      </c>
      <c r="M38" s="7" t="s">
        <v>42</v>
      </c>
      <c r="N38" s="15">
        <v>13051752</v>
      </c>
      <c r="O38" s="15">
        <v>13051752</v>
      </c>
      <c r="P38" s="6">
        <v>1</v>
      </c>
    </row>
    <row r="39" spans="1:16" s="3" customFormat="1" ht="54.95" customHeight="1" thickBot="1">
      <c r="A39" s="4" t="s">
        <v>200</v>
      </c>
      <c r="B39" s="5" t="s">
        <v>17</v>
      </c>
      <c r="C39" s="5" t="s">
        <v>74</v>
      </c>
      <c r="D39" s="18" t="s">
        <v>201</v>
      </c>
      <c r="E39" s="27" t="s">
        <v>171</v>
      </c>
      <c r="F39" s="24" t="s">
        <v>202</v>
      </c>
      <c r="G39" s="6" t="s">
        <v>119</v>
      </c>
      <c r="H39" s="6" t="s">
        <v>119</v>
      </c>
      <c r="I39" s="6" t="s">
        <v>120</v>
      </c>
      <c r="J39" s="6" t="s">
        <v>40</v>
      </c>
      <c r="K39" s="6" t="s">
        <v>121</v>
      </c>
      <c r="L39" s="8">
        <v>44818</v>
      </c>
      <c r="M39" s="7" t="s">
        <v>42</v>
      </c>
      <c r="N39" s="15">
        <v>2994037</v>
      </c>
      <c r="O39" s="15">
        <v>2994037</v>
      </c>
      <c r="P39" s="6">
        <v>1</v>
      </c>
    </row>
    <row r="40" spans="1:16" s="3" customFormat="1" ht="54.95" customHeight="1" thickBot="1">
      <c r="A40" s="4" t="s">
        <v>203</v>
      </c>
      <c r="B40" s="5" t="s">
        <v>17</v>
      </c>
      <c r="C40" s="5" t="s">
        <v>18</v>
      </c>
      <c r="D40" s="18" t="s">
        <v>204</v>
      </c>
      <c r="E40" s="26" t="s">
        <v>29</v>
      </c>
      <c r="F40" s="24" t="s">
        <v>205</v>
      </c>
      <c r="G40" s="6" t="s">
        <v>22</v>
      </c>
      <c r="H40" s="6" t="s">
        <v>31</v>
      </c>
      <c r="I40" s="6" t="s">
        <v>206</v>
      </c>
      <c r="J40" s="6" t="s">
        <v>25</v>
      </c>
      <c r="K40" s="6" t="s">
        <v>207</v>
      </c>
      <c r="L40" s="8">
        <v>44821</v>
      </c>
      <c r="M40" s="7" t="s">
        <v>26</v>
      </c>
      <c r="N40" s="15">
        <v>20000000</v>
      </c>
      <c r="O40" s="15">
        <v>964364.33000000007</v>
      </c>
      <c r="P40" s="6">
        <v>37</v>
      </c>
    </row>
    <row r="41" spans="1:16" s="3" customFormat="1" ht="54.95" customHeight="1" thickBot="1">
      <c r="A41" s="4" t="s">
        <v>208</v>
      </c>
      <c r="B41" s="5" t="s">
        <v>17</v>
      </c>
      <c r="C41" s="5" t="s">
        <v>74</v>
      </c>
      <c r="D41" s="18" t="s">
        <v>209</v>
      </c>
      <c r="E41" s="27" t="s">
        <v>210</v>
      </c>
      <c r="F41" s="24" t="s">
        <v>211</v>
      </c>
      <c r="G41" s="6" t="s">
        <v>119</v>
      </c>
      <c r="H41" s="6" t="s">
        <v>119</v>
      </c>
      <c r="I41" s="6" t="s">
        <v>120</v>
      </c>
      <c r="J41" s="6" t="s">
        <v>40</v>
      </c>
      <c r="K41" s="6" t="s">
        <v>121</v>
      </c>
      <c r="L41" s="8">
        <v>44833</v>
      </c>
      <c r="M41" s="7" t="s">
        <v>42</v>
      </c>
      <c r="N41" s="15">
        <v>4000000</v>
      </c>
      <c r="O41" s="15">
        <v>4000000</v>
      </c>
      <c r="P41" s="6">
        <v>1</v>
      </c>
    </row>
    <row r="42" spans="1:16" s="3" customFormat="1" ht="54.95" customHeight="1" thickBot="1">
      <c r="A42" s="4" t="s">
        <v>212</v>
      </c>
      <c r="B42" s="5" t="s">
        <v>17</v>
      </c>
      <c r="C42" s="5" t="s">
        <v>74</v>
      </c>
      <c r="D42" s="18" t="s">
        <v>213</v>
      </c>
      <c r="E42" s="27" t="s">
        <v>210</v>
      </c>
      <c r="F42" s="24" t="s">
        <v>214</v>
      </c>
      <c r="G42" s="6" t="s">
        <v>119</v>
      </c>
      <c r="H42" s="6" t="s">
        <v>119</v>
      </c>
      <c r="I42" s="6" t="s">
        <v>120</v>
      </c>
      <c r="J42" s="6" t="s">
        <v>40</v>
      </c>
      <c r="K42" s="6" t="s">
        <v>121</v>
      </c>
      <c r="L42" s="8">
        <v>44833</v>
      </c>
      <c r="M42" s="7" t="s">
        <v>42</v>
      </c>
      <c r="N42" s="15">
        <v>3006541</v>
      </c>
      <c r="O42" s="15">
        <v>3006541</v>
      </c>
      <c r="P42" s="6">
        <v>1</v>
      </c>
    </row>
    <row r="43" spans="1:16" s="3" customFormat="1" ht="54.95" customHeight="1" thickBot="1">
      <c r="A43" s="4" t="s">
        <v>215</v>
      </c>
      <c r="B43" s="5" t="s">
        <v>17</v>
      </c>
      <c r="C43" s="5" t="s">
        <v>74</v>
      </c>
      <c r="D43" s="18" t="s">
        <v>216</v>
      </c>
      <c r="E43" s="27" t="s">
        <v>210</v>
      </c>
      <c r="F43" s="24" t="s">
        <v>217</v>
      </c>
      <c r="G43" s="6" t="s">
        <v>119</v>
      </c>
      <c r="H43" s="6" t="s">
        <v>119</v>
      </c>
      <c r="I43" s="6" t="s">
        <v>120</v>
      </c>
      <c r="J43" s="6" t="s">
        <v>40</v>
      </c>
      <c r="K43" s="6" t="s">
        <v>121</v>
      </c>
      <c r="L43" s="8">
        <v>44833</v>
      </c>
      <c r="M43" s="7" t="s">
        <v>42</v>
      </c>
      <c r="N43" s="15">
        <v>4000000</v>
      </c>
      <c r="O43" s="15">
        <v>4000000</v>
      </c>
      <c r="P43" s="6">
        <v>1</v>
      </c>
    </row>
    <row r="44" spans="1:16" s="3" customFormat="1" ht="54.95" customHeight="1" thickBot="1">
      <c r="A44" s="4" t="s">
        <v>218</v>
      </c>
      <c r="B44" s="5" t="s">
        <v>17</v>
      </c>
      <c r="C44" s="5" t="s">
        <v>74</v>
      </c>
      <c r="D44" s="18" t="s">
        <v>219</v>
      </c>
      <c r="E44" s="27" t="s">
        <v>210</v>
      </c>
      <c r="F44" s="24" t="s">
        <v>220</v>
      </c>
      <c r="G44" s="6" t="s">
        <v>119</v>
      </c>
      <c r="H44" s="6" t="s">
        <v>119</v>
      </c>
      <c r="I44" s="6" t="s">
        <v>120</v>
      </c>
      <c r="J44" s="6" t="s">
        <v>40</v>
      </c>
      <c r="K44" s="6" t="s">
        <v>121</v>
      </c>
      <c r="L44" s="8">
        <v>44833</v>
      </c>
      <c r="M44" s="7" t="s">
        <v>42</v>
      </c>
      <c r="N44" s="15">
        <v>3000000</v>
      </c>
      <c r="O44" s="15">
        <v>3000000</v>
      </c>
      <c r="P44" s="6">
        <v>1</v>
      </c>
    </row>
    <row r="45" spans="1:16" s="3" customFormat="1" ht="54.95" customHeight="1" thickBot="1">
      <c r="A45" s="4" t="s">
        <v>221</v>
      </c>
      <c r="B45" s="5" t="s">
        <v>17</v>
      </c>
      <c r="C45" s="5" t="s">
        <v>74</v>
      </c>
      <c r="D45" s="18" t="s">
        <v>222</v>
      </c>
      <c r="E45" s="27" t="s">
        <v>210</v>
      </c>
      <c r="F45" s="24" t="s">
        <v>223</v>
      </c>
      <c r="G45" s="6" t="s">
        <v>119</v>
      </c>
      <c r="H45" s="6" t="s">
        <v>119</v>
      </c>
      <c r="I45" s="6" t="s">
        <v>120</v>
      </c>
      <c r="J45" s="6" t="s">
        <v>40</v>
      </c>
      <c r="K45" s="6" t="s">
        <v>121</v>
      </c>
      <c r="L45" s="8">
        <v>44833</v>
      </c>
      <c r="M45" s="7" t="s">
        <v>42</v>
      </c>
      <c r="N45" s="15">
        <v>1693000</v>
      </c>
      <c r="O45" s="15">
        <v>1693000</v>
      </c>
      <c r="P45" s="6">
        <v>1</v>
      </c>
    </row>
    <row r="46" spans="1:16" s="3" customFormat="1" ht="54.95" customHeight="1" thickBot="1">
      <c r="A46" s="4" t="s">
        <v>224</v>
      </c>
      <c r="B46" s="5" t="s">
        <v>17</v>
      </c>
      <c r="C46" s="5" t="s">
        <v>90</v>
      </c>
      <c r="D46" s="18" t="s">
        <v>225</v>
      </c>
      <c r="E46" s="26" t="s">
        <v>20</v>
      </c>
      <c r="F46" s="24" t="s">
        <v>226</v>
      </c>
      <c r="G46" s="6" t="s">
        <v>227</v>
      </c>
      <c r="H46" s="6" t="s">
        <v>227</v>
      </c>
      <c r="I46" s="6" t="s">
        <v>32</v>
      </c>
      <c r="J46" s="6" t="s">
        <v>40</v>
      </c>
      <c r="K46" s="6" t="s">
        <v>228</v>
      </c>
      <c r="L46" s="8">
        <v>44835</v>
      </c>
      <c r="M46" s="7" t="s">
        <v>26</v>
      </c>
      <c r="N46" s="15">
        <v>3832027.24</v>
      </c>
      <c r="O46" s="15">
        <v>1184096.08</v>
      </c>
      <c r="P46" s="6">
        <v>258</v>
      </c>
    </row>
    <row r="47" spans="1:16" s="3" customFormat="1" ht="54.95" customHeight="1" thickBot="1">
      <c r="A47" s="4" t="s">
        <v>229</v>
      </c>
      <c r="B47" s="5" t="s">
        <v>17</v>
      </c>
      <c r="C47" s="5" t="s">
        <v>74</v>
      </c>
      <c r="D47" s="18" t="s">
        <v>230</v>
      </c>
      <c r="E47" s="26" t="s">
        <v>29</v>
      </c>
      <c r="F47" s="24" t="s">
        <v>231</v>
      </c>
      <c r="G47" s="6" t="s">
        <v>119</v>
      </c>
      <c r="H47" s="6"/>
      <c r="I47" s="6" t="s">
        <v>120</v>
      </c>
      <c r="J47" s="6" t="s">
        <v>62</v>
      </c>
      <c r="K47" s="6" t="s">
        <v>232</v>
      </c>
      <c r="L47" s="8">
        <v>44840</v>
      </c>
      <c r="M47" s="7" t="s">
        <v>26</v>
      </c>
      <c r="N47" s="15">
        <v>12263892.32</v>
      </c>
      <c r="O47" s="15">
        <v>11105461.109999999</v>
      </c>
      <c r="P47" s="6">
        <v>40</v>
      </c>
    </row>
    <row r="48" spans="1:16" s="3" customFormat="1" ht="54.95" customHeight="1" thickBot="1">
      <c r="A48" s="4" t="s">
        <v>233</v>
      </c>
      <c r="B48" s="5" t="s">
        <v>17</v>
      </c>
      <c r="C48" s="5" t="s">
        <v>169</v>
      </c>
      <c r="D48" s="18" t="s">
        <v>234</v>
      </c>
      <c r="E48" s="26" t="s">
        <v>20</v>
      </c>
      <c r="F48" s="24" t="s">
        <v>235</v>
      </c>
      <c r="G48" s="6" t="s">
        <v>184</v>
      </c>
      <c r="H48" s="6" t="s">
        <v>185</v>
      </c>
      <c r="I48" s="6" t="s">
        <v>186</v>
      </c>
      <c r="J48" s="6" t="s">
        <v>33</v>
      </c>
      <c r="K48" s="6" t="s">
        <v>236</v>
      </c>
      <c r="L48" s="8">
        <v>44849</v>
      </c>
      <c r="M48" s="7" t="s">
        <v>42</v>
      </c>
      <c r="N48" s="15">
        <v>351360</v>
      </c>
      <c r="O48" s="15">
        <v>3120</v>
      </c>
      <c r="P48" s="6">
        <v>13</v>
      </c>
    </row>
    <row r="49" spans="1:16" s="3" customFormat="1" ht="54.95" customHeight="1" thickBot="1">
      <c r="A49" s="4" t="s">
        <v>237</v>
      </c>
      <c r="B49" s="5" t="s">
        <v>17</v>
      </c>
      <c r="C49" s="5" t="s">
        <v>169</v>
      </c>
      <c r="D49" s="18" t="s">
        <v>238</v>
      </c>
      <c r="E49" s="26" t="s">
        <v>29</v>
      </c>
      <c r="F49" s="24" t="s">
        <v>239</v>
      </c>
      <c r="G49" s="6" t="s">
        <v>184</v>
      </c>
      <c r="H49" s="6" t="s">
        <v>185</v>
      </c>
      <c r="I49" s="6" t="s">
        <v>186</v>
      </c>
      <c r="J49" s="6" t="s">
        <v>25</v>
      </c>
      <c r="K49" s="6" t="s">
        <v>240</v>
      </c>
      <c r="L49" s="8">
        <v>44849</v>
      </c>
      <c r="M49" s="7" t="s">
        <v>42</v>
      </c>
      <c r="N49" s="15">
        <v>3538000</v>
      </c>
      <c r="O49" s="15">
        <v>23057.7</v>
      </c>
      <c r="P49" s="6">
        <v>3</v>
      </c>
    </row>
    <row r="50" spans="1:16" s="3" customFormat="1" ht="54.95" customHeight="1" thickBot="1">
      <c r="A50" s="4" t="s">
        <v>241</v>
      </c>
      <c r="B50" s="5" t="s">
        <v>17</v>
      </c>
      <c r="C50" s="5" t="s">
        <v>18</v>
      </c>
      <c r="D50" s="18" t="s">
        <v>242</v>
      </c>
      <c r="E50" s="26" t="s">
        <v>29</v>
      </c>
      <c r="F50" s="24" t="s">
        <v>243</v>
      </c>
      <c r="G50" s="6" t="s">
        <v>22</v>
      </c>
      <c r="H50" s="6" t="s">
        <v>31</v>
      </c>
      <c r="I50" s="6" t="s">
        <v>206</v>
      </c>
      <c r="J50" s="6" t="s">
        <v>25</v>
      </c>
      <c r="K50" s="6" t="s">
        <v>207</v>
      </c>
      <c r="L50" s="8">
        <v>44870</v>
      </c>
      <c r="M50" s="7" t="s">
        <v>26</v>
      </c>
      <c r="N50" s="15">
        <v>10000000</v>
      </c>
      <c r="O50" s="15">
        <v>3364880.25</v>
      </c>
      <c r="P50" s="6">
        <v>21</v>
      </c>
    </row>
    <row r="51" spans="1:16" s="3" customFormat="1" ht="54.95" customHeight="1" thickBot="1">
      <c r="A51" s="4" t="s">
        <v>244</v>
      </c>
      <c r="B51" s="5" t="s">
        <v>17</v>
      </c>
      <c r="C51" s="5" t="s">
        <v>18</v>
      </c>
      <c r="D51" s="18" t="s">
        <v>245</v>
      </c>
      <c r="E51" s="26" t="s">
        <v>20</v>
      </c>
      <c r="F51" s="24" t="s">
        <v>246</v>
      </c>
      <c r="G51" s="6" t="s">
        <v>22</v>
      </c>
      <c r="H51" s="6" t="s">
        <v>31</v>
      </c>
      <c r="I51" s="6" t="s">
        <v>206</v>
      </c>
      <c r="J51" s="6" t="s">
        <v>25</v>
      </c>
      <c r="K51" s="6" t="s">
        <v>207</v>
      </c>
      <c r="L51" s="8">
        <v>44875</v>
      </c>
      <c r="M51" s="7" t="s">
        <v>129</v>
      </c>
      <c r="N51" s="15">
        <v>316858.88</v>
      </c>
      <c r="O51" s="15">
        <v>316858.88</v>
      </c>
      <c r="P51" s="6">
        <v>1</v>
      </c>
    </row>
    <row r="52" spans="1:16" s="3" customFormat="1" ht="54.95" customHeight="1" thickBot="1">
      <c r="A52" s="4" t="s">
        <v>247</v>
      </c>
      <c r="B52" s="5" t="s">
        <v>17</v>
      </c>
      <c r="C52" s="5" t="s">
        <v>74</v>
      </c>
      <c r="D52" s="18" t="s">
        <v>248</v>
      </c>
      <c r="E52" s="26" t="s">
        <v>20</v>
      </c>
      <c r="F52" s="24" t="s">
        <v>249</v>
      </c>
      <c r="G52" s="6" t="s">
        <v>119</v>
      </c>
      <c r="H52" s="6" t="s">
        <v>119</v>
      </c>
      <c r="I52" s="6" t="s">
        <v>120</v>
      </c>
      <c r="J52" s="6" t="s">
        <v>33</v>
      </c>
      <c r="K52" s="6" t="s">
        <v>250</v>
      </c>
      <c r="L52" s="8">
        <v>44894</v>
      </c>
      <c r="M52" s="7" t="s">
        <v>26</v>
      </c>
      <c r="N52" s="15">
        <v>15000000</v>
      </c>
      <c r="O52" s="15">
        <v>5149690.88</v>
      </c>
      <c r="P52" s="6">
        <v>536</v>
      </c>
    </row>
    <row r="53" spans="1:16" s="3" customFormat="1" ht="54.95" customHeight="1" thickBot="1">
      <c r="A53" s="4" t="s">
        <v>251</v>
      </c>
      <c r="B53" s="5" t="s">
        <v>17</v>
      </c>
      <c r="C53" s="5" t="s">
        <v>90</v>
      </c>
      <c r="D53" s="18" t="s">
        <v>252</v>
      </c>
      <c r="E53" s="26" t="s">
        <v>20</v>
      </c>
      <c r="F53" s="24" t="s">
        <v>253</v>
      </c>
      <c r="G53" s="6" t="s">
        <v>227</v>
      </c>
      <c r="H53" s="6" t="s">
        <v>227</v>
      </c>
      <c r="I53" s="6" t="s">
        <v>32</v>
      </c>
      <c r="J53" s="6" t="s">
        <v>40</v>
      </c>
      <c r="K53" s="6" t="s">
        <v>228</v>
      </c>
      <c r="L53" s="8">
        <v>44898</v>
      </c>
      <c r="M53" s="7" t="s">
        <v>26</v>
      </c>
      <c r="N53" s="15">
        <v>37000000</v>
      </c>
      <c r="O53" s="15">
        <v>24622406.439999998</v>
      </c>
      <c r="P53" s="6">
        <v>1420</v>
      </c>
    </row>
    <row r="54" spans="1:16" s="3" customFormat="1" ht="54.95" customHeight="1" thickBot="1">
      <c r="A54" s="4" t="s">
        <v>254</v>
      </c>
      <c r="B54" s="5" t="s">
        <v>17</v>
      </c>
      <c r="C54" s="5" t="s">
        <v>18</v>
      </c>
      <c r="D54" s="18" t="s">
        <v>255</v>
      </c>
      <c r="E54" s="26" t="s">
        <v>20</v>
      </c>
      <c r="F54" s="24" t="s">
        <v>256</v>
      </c>
      <c r="G54" s="6" t="s">
        <v>22</v>
      </c>
      <c r="H54" s="6" t="s">
        <v>31</v>
      </c>
      <c r="I54" s="6" t="s">
        <v>206</v>
      </c>
      <c r="J54" s="6" t="s">
        <v>25</v>
      </c>
      <c r="K54" s="6" t="s">
        <v>207</v>
      </c>
      <c r="L54" s="8">
        <v>44898</v>
      </c>
      <c r="M54" s="7" t="s">
        <v>26</v>
      </c>
      <c r="N54" s="15">
        <v>10000000</v>
      </c>
      <c r="O54" s="15">
        <v>36738</v>
      </c>
      <c r="P54" s="6">
        <v>1</v>
      </c>
    </row>
    <row r="55" spans="1:16" s="3" customFormat="1" ht="54.95" customHeight="1" thickBot="1">
      <c r="A55" s="4" t="s">
        <v>257</v>
      </c>
      <c r="B55" s="5" t="s">
        <v>17</v>
      </c>
      <c r="C55" s="5" t="s">
        <v>18</v>
      </c>
      <c r="D55" s="18" t="s">
        <v>258</v>
      </c>
      <c r="E55" s="26" t="s">
        <v>20</v>
      </c>
      <c r="F55" s="24" t="s">
        <v>259</v>
      </c>
      <c r="G55" s="6" t="s">
        <v>22</v>
      </c>
      <c r="H55" s="6" t="s">
        <v>31</v>
      </c>
      <c r="I55" s="6" t="s">
        <v>206</v>
      </c>
      <c r="J55" s="6" t="s">
        <v>25</v>
      </c>
      <c r="K55" s="6" t="s">
        <v>207</v>
      </c>
      <c r="L55" s="8">
        <v>44898</v>
      </c>
      <c r="M55" s="7" t="s">
        <v>26</v>
      </c>
      <c r="N55" s="15">
        <v>15000000</v>
      </c>
      <c r="O55" s="15">
        <v>3457082.4499999997</v>
      </c>
      <c r="P55" s="6">
        <v>26</v>
      </c>
    </row>
    <row r="56" spans="1:16" s="3" customFormat="1" ht="54.95" customHeight="1" thickBot="1">
      <c r="A56" s="4" t="s">
        <v>260</v>
      </c>
      <c r="B56" s="5" t="s">
        <v>17</v>
      </c>
      <c r="C56" s="5" t="s">
        <v>18</v>
      </c>
      <c r="D56" s="18" t="s">
        <v>261</v>
      </c>
      <c r="E56" s="26" t="s">
        <v>20</v>
      </c>
      <c r="F56" s="24" t="s">
        <v>262</v>
      </c>
      <c r="G56" s="6" t="s">
        <v>22</v>
      </c>
      <c r="H56" s="6" t="s">
        <v>31</v>
      </c>
      <c r="I56" s="6" t="s">
        <v>206</v>
      </c>
      <c r="J56" s="6" t="s">
        <v>25</v>
      </c>
      <c r="K56" s="6" t="s">
        <v>207</v>
      </c>
      <c r="L56" s="8">
        <v>44905</v>
      </c>
      <c r="M56" s="7" t="s">
        <v>26</v>
      </c>
      <c r="N56" s="15">
        <v>3092174.78</v>
      </c>
      <c r="O56" s="15">
        <v>3092174.78</v>
      </c>
      <c r="P56" s="6">
        <v>47</v>
      </c>
    </row>
    <row r="57" spans="1:16" s="3" customFormat="1" ht="54.95" customHeight="1" thickBot="1">
      <c r="A57" s="4" t="s">
        <v>263</v>
      </c>
      <c r="B57" s="5" t="s">
        <v>17</v>
      </c>
      <c r="C57" s="5" t="s">
        <v>18</v>
      </c>
      <c r="D57" s="18" t="s">
        <v>264</v>
      </c>
      <c r="E57" s="26" t="s">
        <v>20</v>
      </c>
      <c r="F57" s="24" t="s">
        <v>265</v>
      </c>
      <c r="G57" s="6" t="s">
        <v>22</v>
      </c>
      <c r="H57" s="6" t="s">
        <v>31</v>
      </c>
      <c r="I57" s="6" t="s">
        <v>206</v>
      </c>
      <c r="J57" s="6" t="s">
        <v>25</v>
      </c>
      <c r="K57" s="6" t="s">
        <v>207</v>
      </c>
      <c r="L57" s="8">
        <v>44912</v>
      </c>
      <c r="M57" s="7" t="s">
        <v>26</v>
      </c>
      <c r="N57" s="15">
        <v>25000000</v>
      </c>
      <c r="O57" s="15">
        <v>1854419.75</v>
      </c>
      <c r="P57" s="6">
        <v>21</v>
      </c>
    </row>
    <row r="58" spans="1:16" s="3" customFormat="1" ht="54.95" customHeight="1" thickBot="1">
      <c r="A58" s="4" t="s">
        <v>266</v>
      </c>
      <c r="B58" s="5" t="s">
        <v>17</v>
      </c>
      <c r="C58" s="5" t="s">
        <v>18</v>
      </c>
      <c r="D58" s="18" t="s">
        <v>267</v>
      </c>
      <c r="E58" s="26" t="s">
        <v>20</v>
      </c>
      <c r="F58" s="24" t="s">
        <v>268</v>
      </c>
      <c r="G58" s="6" t="s">
        <v>269</v>
      </c>
      <c r="H58" s="6" t="s">
        <v>82</v>
      </c>
      <c r="I58" s="6" t="s">
        <v>270</v>
      </c>
      <c r="J58" s="6" t="s">
        <v>62</v>
      </c>
      <c r="K58" s="6" t="s">
        <v>271</v>
      </c>
      <c r="L58" s="8">
        <v>44915</v>
      </c>
      <c r="M58" s="7" t="s">
        <v>42</v>
      </c>
      <c r="N58" s="15">
        <v>1354055</v>
      </c>
      <c r="O58" s="15">
        <v>1253176.79</v>
      </c>
      <c r="P58" s="6">
        <v>57</v>
      </c>
    </row>
    <row r="59" spans="1:16" s="3" customFormat="1" ht="54.95" customHeight="1" thickBot="1">
      <c r="A59" s="4" t="s">
        <v>272</v>
      </c>
      <c r="B59" s="5" t="s">
        <v>17</v>
      </c>
      <c r="C59" s="5" t="s">
        <v>74</v>
      </c>
      <c r="D59" s="18" t="s">
        <v>273</v>
      </c>
      <c r="E59" s="26" t="s">
        <v>20</v>
      </c>
      <c r="F59" s="24" t="s">
        <v>274</v>
      </c>
      <c r="G59" s="6" t="s">
        <v>157</v>
      </c>
      <c r="H59" s="6" t="s">
        <v>157</v>
      </c>
      <c r="I59" s="6" t="s">
        <v>158</v>
      </c>
      <c r="J59" s="6" t="s">
        <v>33</v>
      </c>
      <c r="K59" s="6" t="s">
        <v>275</v>
      </c>
      <c r="L59" s="8">
        <v>44915</v>
      </c>
      <c r="M59" s="7" t="s">
        <v>42</v>
      </c>
      <c r="N59" s="15">
        <v>60000</v>
      </c>
      <c r="O59" s="15">
        <v>40663.9</v>
      </c>
      <c r="P59" s="6">
        <v>68</v>
      </c>
    </row>
    <row r="60" spans="1:16" s="3" customFormat="1" ht="54.95" customHeight="1" thickBot="1">
      <c r="A60" s="4" t="s">
        <v>276</v>
      </c>
      <c r="B60" s="5" t="s">
        <v>17</v>
      </c>
      <c r="C60" s="5" t="s">
        <v>18</v>
      </c>
      <c r="D60" s="18" t="s">
        <v>277</v>
      </c>
      <c r="E60" s="26" t="s">
        <v>20</v>
      </c>
      <c r="F60" s="24" t="s">
        <v>278</v>
      </c>
      <c r="G60" s="6" t="s">
        <v>22</v>
      </c>
      <c r="H60" s="6" t="s">
        <v>31</v>
      </c>
      <c r="I60" s="6" t="s">
        <v>206</v>
      </c>
      <c r="J60" s="6" t="s">
        <v>25</v>
      </c>
      <c r="K60" s="6" t="s">
        <v>207</v>
      </c>
      <c r="L60" s="8">
        <v>44917</v>
      </c>
      <c r="M60" s="7" t="s">
        <v>26</v>
      </c>
      <c r="N60" s="15">
        <v>2365396.0699999998</v>
      </c>
      <c r="O60" s="15">
        <v>2365396.0699999998</v>
      </c>
      <c r="P60" s="6">
        <v>25</v>
      </c>
    </row>
    <row r="61" spans="1:16" s="3" customFormat="1" ht="54.95" customHeight="1" thickBot="1">
      <c r="A61" s="4" t="s">
        <v>279</v>
      </c>
      <c r="B61" s="5" t="s">
        <v>17</v>
      </c>
      <c r="C61" s="5" t="s">
        <v>74</v>
      </c>
      <c r="D61" s="18" t="s">
        <v>280</v>
      </c>
      <c r="E61" s="26" t="s">
        <v>20</v>
      </c>
      <c r="F61" s="24" t="s">
        <v>281</v>
      </c>
      <c r="G61" s="6" t="s">
        <v>119</v>
      </c>
      <c r="H61" s="6" t="s">
        <v>119</v>
      </c>
      <c r="I61" s="6" t="s">
        <v>120</v>
      </c>
      <c r="J61" s="6" t="s">
        <v>33</v>
      </c>
      <c r="K61" s="6" t="s">
        <v>250</v>
      </c>
      <c r="L61" s="8">
        <v>44924</v>
      </c>
      <c r="M61" s="7" t="s">
        <v>26</v>
      </c>
      <c r="N61" s="15">
        <v>8000000</v>
      </c>
      <c r="O61" s="15">
        <v>555434.09</v>
      </c>
      <c r="P61" s="6">
        <v>18</v>
      </c>
    </row>
    <row r="62" spans="1:16" s="3" customFormat="1" ht="54.95" customHeight="1" thickBot="1">
      <c r="A62" s="4" t="s">
        <v>282</v>
      </c>
      <c r="B62" s="5" t="s">
        <v>17</v>
      </c>
      <c r="C62" s="5" t="s">
        <v>74</v>
      </c>
      <c r="D62" s="18"/>
      <c r="E62" s="26" t="s">
        <v>20</v>
      </c>
      <c r="F62" s="24" t="s">
        <v>283</v>
      </c>
      <c r="G62" s="6" t="s">
        <v>76</v>
      </c>
      <c r="H62" s="6" t="s">
        <v>76</v>
      </c>
      <c r="I62" s="6" t="s">
        <v>77</v>
      </c>
      <c r="J62" s="6" t="s">
        <v>25</v>
      </c>
      <c r="K62" s="6" t="s">
        <v>78</v>
      </c>
      <c r="L62" s="8">
        <v>44924</v>
      </c>
      <c r="M62" s="7" t="s">
        <v>42</v>
      </c>
      <c r="N62" s="15">
        <v>524283.21</v>
      </c>
      <c r="O62" s="15">
        <v>485950.71999999997</v>
      </c>
      <c r="P62" s="6">
        <v>8</v>
      </c>
    </row>
    <row r="63" spans="1:16" s="3" customFormat="1" ht="54.95" customHeight="1" thickBot="1">
      <c r="A63" s="4" t="s">
        <v>284</v>
      </c>
      <c r="B63" s="5" t="s">
        <v>17</v>
      </c>
      <c r="C63" s="5" t="s">
        <v>74</v>
      </c>
      <c r="D63" s="18" t="s">
        <v>285</v>
      </c>
      <c r="E63" s="26" t="s">
        <v>20</v>
      </c>
      <c r="F63" s="24" t="s">
        <v>286</v>
      </c>
      <c r="G63" s="6" t="s">
        <v>119</v>
      </c>
      <c r="H63" s="6" t="s">
        <v>119</v>
      </c>
      <c r="I63" s="6" t="s">
        <v>120</v>
      </c>
      <c r="J63" s="6" t="s">
        <v>40</v>
      </c>
      <c r="K63" s="6" t="s">
        <v>121</v>
      </c>
      <c r="L63" s="8">
        <v>44926</v>
      </c>
      <c r="M63" s="7" t="s">
        <v>26</v>
      </c>
      <c r="N63" s="15">
        <v>1940000</v>
      </c>
      <c r="O63" s="15">
        <v>546982.74</v>
      </c>
      <c r="P63" s="6">
        <v>380</v>
      </c>
    </row>
    <row r="64" spans="1:16" s="3" customFormat="1" ht="54.95" customHeight="1" thickBot="1">
      <c r="A64" s="4" t="s">
        <v>287</v>
      </c>
      <c r="B64" s="5" t="s">
        <v>17</v>
      </c>
      <c r="C64" s="5" t="s">
        <v>18</v>
      </c>
      <c r="D64" s="18" t="s">
        <v>288</v>
      </c>
      <c r="E64" s="26" t="s">
        <v>20</v>
      </c>
      <c r="F64" s="24" t="s">
        <v>289</v>
      </c>
      <c r="G64" s="6" t="s">
        <v>22</v>
      </c>
      <c r="H64" s="6" t="s">
        <v>31</v>
      </c>
      <c r="I64" s="6" t="s">
        <v>206</v>
      </c>
      <c r="J64" s="6" t="s">
        <v>25</v>
      </c>
      <c r="K64" s="6" t="s">
        <v>207</v>
      </c>
      <c r="L64" s="8">
        <v>44926</v>
      </c>
      <c r="M64" s="7" t="s">
        <v>26</v>
      </c>
      <c r="N64" s="15">
        <v>8600000</v>
      </c>
      <c r="O64" s="15">
        <v>1708894</v>
      </c>
      <c r="P64" s="6">
        <v>4</v>
      </c>
    </row>
    <row r="65" spans="1:16" s="3" customFormat="1" ht="54.95" customHeight="1" thickBot="1">
      <c r="A65" s="4" t="s">
        <v>290</v>
      </c>
      <c r="B65" s="5" t="s">
        <v>17</v>
      </c>
      <c r="C65" s="5" t="s">
        <v>18</v>
      </c>
      <c r="D65" s="18" t="s">
        <v>291</v>
      </c>
      <c r="E65" s="26" t="s">
        <v>20</v>
      </c>
      <c r="F65" s="24" t="s">
        <v>292</v>
      </c>
      <c r="G65" s="6" t="s">
        <v>22</v>
      </c>
      <c r="H65" s="6" t="s">
        <v>31</v>
      </c>
      <c r="I65" s="6" t="s">
        <v>206</v>
      </c>
      <c r="J65" s="6" t="s">
        <v>25</v>
      </c>
      <c r="K65" s="6" t="s">
        <v>207</v>
      </c>
      <c r="L65" s="8">
        <v>44926</v>
      </c>
      <c r="M65" s="7" t="s">
        <v>129</v>
      </c>
      <c r="N65" s="15">
        <v>10000000</v>
      </c>
      <c r="O65" s="15">
        <v>20000</v>
      </c>
      <c r="P65" s="6">
        <v>1</v>
      </c>
    </row>
    <row r="66" spans="1:16" s="3" customFormat="1" ht="54.95" customHeight="1" thickBot="1">
      <c r="A66" s="4" t="s">
        <v>293</v>
      </c>
      <c r="B66" s="5" t="s">
        <v>17</v>
      </c>
      <c r="C66" s="5" t="s">
        <v>74</v>
      </c>
      <c r="D66" s="18" t="s">
        <v>294</v>
      </c>
      <c r="E66" s="26" t="s">
        <v>20</v>
      </c>
      <c r="F66" s="24" t="s">
        <v>295</v>
      </c>
      <c r="G66" s="6" t="s">
        <v>157</v>
      </c>
      <c r="H66" s="6" t="s">
        <v>157</v>
      </c>
      <c r="I66" s="6" t="s">
        <v>158</v>
      </c>
      <c r="J66" s="6" t="s">
        <v>33</v>
      </c>
      <c r="K66" s="6" t="s">
        <v>275</v>
      </c>
      <c r="L66" s="8">
        <v>44952</v>
      </c>
      <c r="M66" s="7" t="s">
        <v>42</v>
      </c>
      <c r="N66" s="15">
        <v>100000</v>
      </c>
      <c r="O66" s="15">
        <v>90220.21</v>
      </c>
      <c r="P66" s="6">
        <v>12</v>
      </c>
    </row>
    <row r="67" spans="1:16" s="3" customFormat="1" ht="54.95" customHeight="1" thickBot="1">
      <c r="A67" s="4" t="s">
        <v>296</v>
      </c>
      <c r="B67" s="5" t="s">
        <v>17</v>
      </c>
      <c r="C67" s="5" t="s">
        <v>74</v>
      </c>
      <c r="D67" s="18" t="s">
        <v>297</v>
      </c>
      <c r="E67" s="26" t="s">
        <v>20</v>
      </c>
      <c r="F67" s="24" t="s">
        <v>298</v>
      </c>
      <c r="G67" s="6" t="s">
        <v>157</v>
      </c>
      <c r="H67" s="6" t="s">
        <v>157</v>
      </c>
      <c r="I67" s="6" t="s">
        <v>158</v>
      </c>
      <c r="J67" s="6" t="s">
        <v>33</v>
      </c>
      <c r="K67" s="6" t="s">
        <v>275</v>
      </c>
      <c r="L67" s="8">
        <v>44971</v>
      </c>
      <c r="M67" s="7" t="s">
        <v>26</v>
      </c>
      <c r="N67" s="15">
        <v>175000</v>
      </c>
      <c r="O67" s="15">
        <v>3885</v>
      </c>
      <c r="P67" s="6">
        <v>1</v>
      </c>
    </row>
    <row r="68" spans="1:16" s="3" customFormat="1" ht="54.95" customHeight="1" thickBot="1">
      <c r="A68" s="4" t="s">
        <v>299</v>
      </c>
      <c r="B68" s="5" t="s">
        <v>17</v>
      </c>
      <c r="C68" s="5" t="s">
        <v>18</v>
      </c>
      <c r="D68" s="18" t="s">
        <v>300</v>
      </c>
      <c r="E68" s="26" t="s">
        <v>20</v>
      </c>
      <c r="F68" s="24" t="s">
        <v>301</v>
      </c>
      <c r="G68" s="6" t="s">
        <v>22</v>
      </c>
      <c r="H68" s="6" t="s">
        <v>31</v>
      </c>
      <c r="I68" s="6" t="s">
        <v>206</v>
      </c>
      <c r="J68" s="6" t="s">
        <v>25</v>
      </c>
      <c r="K68" s="6" t="s">
        <v>207</v>
      </c>
      <c r="L68" s="8">
        <v>45006</v>
      </c>
      <c r="M68" s="7" t="s">
        <v>129</v>
      </c>
      <c r="N68" s="15">
        <v>5000000</v>
      </c>
      <c r="O68" s="15">
        <v>78230.86</v>
      </c>
      <c r="P68" s="6">
        <v>1</v>
      </c>
    </row>
    <row r="69" spans="1:16" s="3" customFormat="1" ht="90" customHeight="1" thickBot="1">
      <c r="A69" s="4" t="s">
        <v>302</v>
      </c>
      <c r="B69" s="5" t="s">
        <v>17</v>
      </c>
      <c r="C69" s="5" t="s">
        <v>35</v>
      </c>
      <c r="D69" s="18"/>
      <c r="E69" s="26" t="s">
        <v>20</v>
      </c>
      <c r="F69" s="24" t="s">
        <v>303</v>
      </c>
      <c r="G69" s="6" t="s">
        <v>38</v>
      </c>
      <c r="H69" s="6" t="s">
        <v>38</v>
      </c>
      <c r="I69" s="6" t="s">
        <v>148</v>
      </c>
      <c r="J69" s="6" t="s">
        <v>33</v>
      </c>
      <c r="K69" s="6" t="s">
        <v>149</v>
      </c>
      <c r="L69" s="8">
        <v>45013</v>
      </c>
      <c r="M69" s="7" t="s">
        <v>42</v>
      </c>
      <c r="N69" s="15"/>
      <c r="O69" s="15"/>
      <c r="P69" s="6"/>
    </row>
    <row r="70" spans="1:16" s="3" customFormat="1" ht="54.95" customHeight="1" thickBot="1">
      <c r="A70" s="4" t="s">
        <v>304</v>
      </c>
      <c r="B70" s="5" t="s">
        <v>17</v>
      </c>
      <c r="C70" s="5" t="s">
        <v>35</v>
      </c>
      <c r="D70" s="18" t="s">
        <v>305</v>
      </c>
      <c r="E70" s="28" t="s">
        <v>29</v>
      </c>
      <c r="F70" s="24" t="s">
        <v>306</v>
      </c>
      <c r="G70" s="6" t="s">
        <v>38</v>
      </c>
      <c r="H70" s="6" t="s">
        <v>38</v>
      </c>
      <c r="I70" s="6" t="s">
        <v>39</v>
      </c>
      <c r="J70" s="6" t="s">
        <v>40</v>
      </c>
      <c r="K70" s="6" t="s">
        <v>41</v>
      </c>
      <c r="L70" s="8">
        <v>45015</v>
      </c>
      <c r="M70" s="7" t="s">
        <v>26</v>
      </c>
      <c r="N70" s="15">
        <v>9124600.2199999988</v>
      </c>
      <c r="O70" s="15">
        <v>9089624.75</v>
      </c>
      <c r="P70" s="6">
        <v>27</v>
      </c>
    </row>
    <row r="71" spans="1:16" s="3" customFormat="1" ht="54.95" customHeight="1" thickBot="1">
      <c r="A71" s="4" t="s">
        <v>307</v>
      </c>
      <c r="B71" s="5" t="s">
        <v>17</v>
      </c>
      <c r="C71" s="5" t="s">
        <v>18</v>
      </c>
      <c r="D71" s="18" t="s">
        <v>308</v>
      </c>
      <c r="E71" s="28" t="s">
        <v>20</v>
      </c>
      <c r="F71" s="24" t="s">
        <v>309</v>
      </c>
      <c r="G71" s="6" t="s">
        <v>98</v>
      </c>
      <c r="H71" s="6" t="s">
        <v>99</v>
      </c>
      <c r="I71" s="6" t="s">
        <v>100</v>
      </c>
      <c r="J71" s="6" t="s">
        <v>33</v>
      </c>
      <c r="K71" s="6" t="s">
        <v>101</v>
      </c>
      <c r="L71" s="8">
        <v>45038</v>
      </c>
      <c r="M71" s="7" t="s">
        <v>26</v>
      </c>
      <c r="N71" s="15">
        <v>6272059.7999999998</v>
      </c>
      <c r="O71" s="15">
        <v>5154233.22</v>
      </c>
      <c r="P71" s="6">
        <v>20</v>
      </c>
    </row>
    <row r="72" spans="1:16" s="3" customFormat="1" ht="54.95" customHeight="1" thickBot="1">
      <c r="A72" s="4" t="s">
        <v>310</v>
      </c>
      <c r="B72" s="5" t="s">
        <v>17</v>
      </c>
      <c r="C72" s="5" t="s">
        <v>18</v>
      </c>
      <c r="D72" s="18" t="s">
        <v>311</v>
      </c>
      <c r="E72" s="28" t="s">
        <v>20</v>
      </c>
      <c r="F72" s="24" t="s">
        <v>312</v>
      </c>
      <c r="G72" s="6" t="s">
        <v>22</v>
      </c>
      <c r="H72" s="6" t="s">
        <v>31</v>
      </c>
      <c r="I72" s="6" t="s">
        <v>206</v>
      </c>
      <c r="J72" s="6" t="s">
        <v>25</v>
      </c>
      <c r="K72" s="6" t="s">
        <v>207</v>
      </c>
      <c r="L72" s="8">
        <v>45043</v>
      </c>
      <c r="M72" s="7" t="s">
        <v>26</v>
      </c>
      <c r="N72" s="15">
        <v>30000000</v>
      </c>
      <c r="O72" s="15">
        <v>20467248.280000001</v>
      </c>
      <c r="P72" s="6">
        <v>2</v>
      </c>
    </row>
    <row r="73" spans="1:16" s="3" customFormat="1" ht="54.95" customHeight="1" thickBot="1">
      <c r="A73" s="4" t="s">
        <v>313</v>
      </c>
      <c r="B73" s="5" t="s">
        <v>17</v>
      </c>
      <c r="C73" s="5" t="s">
        <v>123</v>
      </c>
      <c r="D73" s="18" t="s">
        <v>314</v>
      </c>
      <c r="E73" s="28" t="s">
        <v>20</v>
      </c>
      <c r="F73" s="24" t="s">
        <v>315</v>
      </c>
      <c r="G73" s="6" t="s">
        <v>98</v>
      </c>
      <c r="H73" s="6" t="s">
        <v>140</v>
      </c>
      <c r="I73" s="6" t="s">
        <v>141</v>
      </c>
      <c r="J73" s="6" t="s">
        <v>25</v>
      </c>
      <c r="K73" s="6" t="s">
        <v>316</v>
      </c>
      <c r="L73" s="8">
        <v>45043</v>
      </c>
      <c r="M73" s="7" t="s">
        <v>129</v>
      </c>
      <c r="N73" s="15">
        <v>864863.82</v>
      </c>
      <c r="O73" s="15">
        <v>864863.82</v>
      </c>
      <c r="P73" s="6">
        <v>11</v>
      </c>
    </row>
    <row r="74" spans="1:16" s="3" customFormat="1" ht="54.95" customHeight="1" thickBot="1">
      <c r="A74" s="4" t="s">
        <v>317</v>
      </c>
      <c r="B74" s="5" t="s">
        <v>17</v>
      </c>
      <c r="C74" s="5" t="s">
        <v>90</v>
      </c>
      <c r="D74" s="18" t="s">
        <v>318</v>
      </c>
      <c r="E74" s="29" t="s">
        <v>20</v>
      </c>
      <c r="F74" s="24" t="s">
        <v>319</v>
      </c>
      <c r="G74" s="6" t="s">
        <v>23</v>
      </c>
      <c r="H74" s="6" t="s">
        <v>23</v>
      </c>
      <c r="I74" s="6" t="s">
        <v>320</v>
      </c>
      <c r="J74" s="6" t="s">
        <v>62</v>
      </c>
      <c r="K74" s="6" t="s">
        <v>321</v>
      </c>
      <c r="L74" s="8">
        <v>45045</v>
      </c>
      <c r="M74" s="7" t="s">
        <v>26</v>
      </c>
      <c r="N74" s="15">
        <v>2723026</v>
      </c>
      <c r="O74" s="15">
        <v>72000.5</v>
      </c>
      <c r="P74" s="6">
        <v>9</v>
      </c>
    </row>
    <row r="75" spans="1:16" s="3" customFormat="1" ht="54.95" customHeight="1" thickBot="1">
      <c r="A75" s="4" t="s">
        <v>322</v>
      </c>
      <c r="B75" s="5" t="s">
        <v>17</v>
      </c>
      <c r="C75" s="5" t="s">
        <v>123</v>
      </c>
      <c r="D75" s="18" t="s">
        <v>323</v>
      </c>
      <c r="E75" s="28" t="s">
        <v>20</v>
      </c>
      <c r="F75" s="24" t="s">
        <v>324</v>
      </c>
      <c r="G75" s="6" t="s">
        <v>98</v>
      </c>
      <c r="H75" s="6" t="s">
        <v>140</v>
      </c>
      <c r="I75" s="6" t="s">
        <v>141</v>
      </c>
      <c r="J75" s="6" t="s">
        <v>25</v>
      </c>
      <c r="K75" s="6" t="s">
        <v>325</v>
      </c>
      <c r="L75" s="8">
        <v>45052</v>
      </c>
      <c r="M75" s="7" t="s">
        <v>26</v>
      </c>
      <c r="N75" s="15">
        <v>3890000</v>
      </c>
      <c r="O75" s="15">
        <v>2052152.71</v>
      </c>
      <c r="P75" s="6">
        <v>13</v>
      </c>
    </row>
    <row r="76" spans="1:16" s="3" customFormat="1" ht="54.95" customHeight="1" thickBot="1">
      <c r="A76" s="4" t="s">
        <v>326</v>
      </c>
      <c r="B76" s="5" t="s">
        <v>17</v>
      </c>
      <c r="C76" s="5" t="s">
        <v>18</v>
      </c>
      <c r="D76" s="18" t="s">
        <v>327</v>
      </c>
      <c r="E76" s="28" t="s">
        <v>328</v>
      </c>
      <c r="F76" s="24" t="s">
        <v>329</v>
      </c>
      <c r="G76" s="6" t="s">
        <v>22</v>
      </c>
      <c r="H76" s="6" t="s">
        <v>31</v>
      </c>
      <c r="I76" s="6" t="s">
        <v>206</v>
      </c>
      <c r="J76" s="6" t="s">
        <v>25</v>
      </c>
      <c r="K76" s="6" t="s">
        <v>207</v>
      </c>
      <c r="L76" s="8">
        <v>45066</v>
      </c>
      <c r="M76" s="7" t="s">
        <v>26</v>
      </c>
      <c r="N76" s="15">
        <v>5650171.1900000004</v>
      </c>
      <c r="O76" s="15">
        <v>5650171.1900000004</v>
      </c>
      <c r="P76" s="6">
        <v>24</v>
      </c>
    </row>
    <row r="77" spans="1:16" s="3" customFormat="1" ht="54.95" customHeight="1" thickBot="1">
      <c r="A77" s="4" t="s">
        <v>330</v>
      </c>
      <c r="B77" s="5" t="s">
        <v>17</v>
      </c>
      <c r="C77" s="5" t="s">
        <v>18</v>
      </c>
      <c r="D77" s="18" t="s">
        <v>331</v>
      </c>
      <c r="E77" s="28" t="s">
        <v>328</v>
      </c>
      <c r="F77" s="24" t="s">
        <v>332</v>
      </c>
      <c r="G77" s="6" t="s">
        <v>269</v>
      </c>
      <c r="H77" s="6" t="s">
        <v>82</v>
      </c>
      <c r="I77" s="6" t="s">
        <v>270</v>
      </c>
      <c r="J77" s="6" t="s">
        <v>62</v>
      </c>
      <c r="K77" s="6" t="s">
        <v>271</v>
      </c>
      <c r="L77" s="8">
        <v>45071</v>
      </c>
      <c r="M77" s="7" t="s">
        <v>26</v>
      </c>
      <c r="N77" s="15">
        <v>1354055</v>
      </c>
      <c r="O77" s="15">
        <v>789896.95</v>
      </c>
      <c r="P77" s="6">
        <v>48</v>
      </c>
    </row>
    <row r="78" spans="1:16" s="3" customFormat="1" ht="54.95" customHeight="1" thickBot="1">
      <c r="A78" s="4" t="s">
        <v>333</v>
      </c>
      <c r="B78" s="5" t="s">
        <v>17</v>
      </c>
      <c r="C78" s="5" t="s">
        <v>74</v>
      </c>
      <c r="D78" s="18" t="s">
        <v>334</v>
      </c>
      <c r="E78" s="28" t="s">
        <v>335</v>
      </c>
      <c r="F78" s="24" t="s">
        <v>336</v>
      </c>
      <c r="G78" s="6" t="s">
        <v>119</v>
      </c>
      <c r="H78" s="6" t="s">
        <v>119</v>
      </c>
      <c r="I78" s="6" t="s">
        <v>120</v>
      </c>
      <c r="J78" s="6" t="s">
        <v>40</v>
      </c>
      <c r="K78" s="6" t="s">
        <v>121</v>
      </c>
      <c r="L78" s="8">
        <v>45071</v>
      </c>
      <c r="M78" s="7" t="s">
        <v>42</v>
      </c>
      <c r="N78" s="15">
        <v>2000000</v>
      </c>
      <c r="O78" s="15">
        <v>2000000</v>
      </c>
      <c r="P78" s="6">
        <v>1</v>
      </c>
    </row>
    <row r="79" spans="1:16" s="3" customFormat="1" ht="54.95" customHeight="1" thickBot="1">
      <c r="A79" s="4" t="s">
        <v>337</v>
      </c>
      <c r="B79" s="5" t="s">
        <v>17</v>
      </c>
      <c r="C79" s="5" t="s">
        <v>74</v>
      </c>
      <c r="D79" s="18" t="s">
        <v>338</v>
      </c>
      <c r="E79" s="28" t="s">
        <v>335</v>
      </c>
      <c r="F79" s="24" t="s">
        <v>339</v>
      </c>
      <c r="G79" s="6" t="s">
        <v>119</v>
      </c>
      <c r="H79" s="6" t="s">
        <v>119</v>
      </c>
      <c r="I79" s="6" t="s">
        <v>120</v>
      </c>
      <c r="J79" s="6" t="s">
        <v>40</v>
      </c>
      <c r="K79" s="6" t="s">
        <v>121</v>
      </c>
      <c r="L79" s="8">
        <v>45071</v>
      </c>
      <c r="M79" s="7" t="s">
        <v>42</v>
      </c>
      <c r="N79" s="15">
        <v>4000000.01</v>
      </c>
      <c r="O79" s="15">
        <v>4000000.01</v>
      </c>
      <c r="P79" s="6">
        <v>1</v>
      </c>
    </row>
    <row r="80" spans="1:16" s="3" customFormat="1" ht="54.95" customHeight="1" thickBot="1">
      <c r="A80" s="4" t="s">
        <v>340</v>
      </c>
      <c r="B80" s="5" t="s">
        <v>17</v>
      </c>
      <c r="C80" s="5" t="s">
        <v>74</v>
      </c>
      <c r="D80" s="18" t="s">
        <v>341</v>
      </c>
      <c r="E80" s="28" t="s">
        <v>342</v>
      </c>
      <c r="F80" s="24" t="s">
        <v>343</v>
      </c>
      <c r="G80" s="6" t="s">
        <v>119</v>
      </c>
      <c r="H80" s="6" t="s">
        <v>119</v>
      </c>
      <c r="I80" s="6" t="s">
        <v>120</v>
      </c>
      <c r="J80" s="6" t="s">
        <v>40</v>
      </c>
      <c r="K80" s="6" t="s">
        <v>121</v>
      </c>
      <c r="L80" s="8">
        <v>45071</v>
      </c>
      <c r="M80" s="7" t="s">
        <v>42</v>
      </c>
      <c r="N80" s="15">
        <v>4708499.99</v>
      </c>
      <c r="O80" s="15">
        <v>4708499.99</v>
      </c>
      <c r="P80" s="6">
        <v>1</v>
      </c>
    </row>
    <row r="81" spans="1:16" s="3" customFormat="1" ht="54.95" customHeight="1" thickBot="1">
      <c r="A81" s="4" t="s">
        <v>344</v>
      </c>
      <c r="B81" s="5" t="s">
        <v>17</v>
      </c>
      <c r="C81" s="5" t="s">
        <v>74</v>
      </c>
      <c r="D81" s="18" t="s">
        <v>345</v>
      </c>
      <c r="E81" s="28" t="s">
        <v>342</v>
      </c>
      <c r="F81" s="24" t="s">
        <v>346</v>
      </c>
      <c r="G81" s="6" t="s">
        <v>119</v>
      </c>
      <c r="H81" s="6" t="s">
        <v>119</v>
      </c>
      <c r="I81" s="6" t="s">
        <v>120</v>
      </c>
      <c r="J81" s="6" t="s">
        <v>40</v>
      </c>
      <c r="K81" s="6" t="s">
        <v>121</v>
      </c>
      <c r="L81" s="8">
        <v>45071</v>
      </c>
      <c r="M81" s="7" t="s">
        <v>42</v>
      </c>
      <c r="N81" s="15">
        <v>2000000</v>
      </c>
      <c r="O81" s="15">
        <v>2000000</v>
      </c>
      <c r="P81" s="6">
        <v>1</v>
      </c>
    </row>
    <row r="82" spans="1:16" s="3" customFormat="1" ht="54.95" customHeight="1" thickBot="1">
      <c r="A82" s="4" t="s">
        <v>347</v>
      </c>
      <c r="B82" s="5" t="s">
        <v>17</v>
      </c>
      <c r="C82" s="5" t="s">
        <v>74</v>
      </c>
      <c r="D82" s="18" t="s">
        <v>348</v>
      </c>
      <c r="E82" s="28" t="s">
        <v>342</v>
      </c>
      <c r="F82" s="24" t="s">
        <v>349</v>
      </c>
      <c r="G82" s="6" t="s">
        <v>119</v>
      </c>
      <c r="H82" s="6" t="s">
        <v>119</v>
      </c>
      <c r="I82" s="6" t="s">
        <v>120</v>
      </c>
      <c r="J82" s="6" t="s">
        <v>40</v>
      </c>
      <c r="K82" s="6" t="s">
        <v>121</v>
      </c>
      <c r="L82" s="8">
        <v>45071</v>
      </c>
      <c r="M82" s="7" t="s">
        <v>42</v>
      </c>
      <c r="N82" s="15">
        <v>2001027.81</v>
      </c>
      <c r="O82" s="15">
        <v>2001027.81</v>
      </c>
      <c r="P82" s="6">
        <v>1</v>
      </c>
    </row>
    <row r="83" spans="1:16" s="3" customFormat="1" ht="54.95" customHeight="1" thickBot="1">
      <c r="A83" s="4" t="s">
        <v>350</v>
      </c>
      <c r="B83" s="5" t="s">
        <v>17</v>
      </c>
      <c r="C83" s="5" t="s">
        <v>74</v>
      </c>
      <c r="D83" s="18" t="s">
        <v>351</v>
      </c>
      <c r="E83" s="28" t="s">
        <v>342</v>
      </c>
      <c r="F83" s="24" t="s">
        <v>352</v>
      </c>
      <c r="G83" s="6" t="s">
        <v>119</v>
      </c>
      <c r="H83" s="6" t="s">
        <v>119</v>
      </c>
      <c r="I83" s="6" t="s">
        <v>120</v>
      </c>
      <c r="J83" s="6" t="s">
        <v>40</v>
      </c>
      <c r="K83" s="6" t="s">
        <v>121</v>
      </c>
      <c r="L83" s="8">
        <v>45071</v>
      </c>
      <c r="M83" s="7" t="s">
        <v>42</v>
      </c>
      <c r="N83" s="15">
        <v>6100000</v>
      </c>
      <c r="O83" s="15">
        <v>6100000</v>
      </c>
      <c r="P83" s="6">
        <v>1</v>
      </c>
    </row>
    <row r="84" spans="1:16" s="3" customFormat="1" ht="54.95" customHeight="1" thickBot="1">
      <c r="A84" s="4" t="s">
        <v>353</v>
      </c>
      <c r="B84" s="5" t="s">
        <v>17</v>
      </c>
      <c r="C84" s="5" t="s">
        <v>74</v>
      </c>
      <c r="D84" s="18" t="s">
        <v>354</v>
      </c>
      <c r="E84" s="28" t="s">
        <v>342</v>
      </c>
      <c r="F84" s="24" t="s">
        <v>355</v>
      </c>
      <c r="G84" s="6" t="s">
        <v>119</v>
      </c>
      <c r="H84" s="6" t="s">
        <v>119</v>
      </c>
      <c r="I84" s="6" t="s">
        <v>120</v>
      </c>
      <c r="J84" s="6" t="s">
        <v>40</v>
      </c>
      <c r="K84" s="6" t="s">
        <v>121</v>
      </c>
      <c r="L84" s="8">
        <v>45071</v>
      </c>
      <c r="M84" s="7" t="s">
        <v>42</v>
      </c>
      <c r="N84" s="15">
        <v>3356000</v>
      </c>
      <c r="O84" s="15">
        <v>3356000</v>
      </c>
      <c r="P84" s="6">
        <v>1</v>
      </c>
    </row>
    <row r="85" spans="1:16" s="3" customFormat="1" ht="54.95" customHeight="1" thickBot="1">
      <c r="A85" s="4" t="s">
        <v>356</v>
      </c>
      <c r="B85" s="5" t="s">
        <v>17</v>
      </c>
      <c r="C85" s="5" t="s">
        <v>74</v>
      </c>
      <c r="D85" s="18" t="s">
        <v>357</v>
      </c>
      <c r="E85" s="28" t="s">
        <v>342</v>
      </c>
      <c r="F85" s="24" t="s">
        <v>358</v>
      </c>
      <c r="G85" s="6" t="s">
        <v>119</v>
      </c>
      <c r="H85" s="6" t="s">
        <v>119</v>
      </c>
      <c r="I85" s="6" t="s">
        <v>120</v>
      </c>
      <c r="J85" s="6" t="s">
        <v>40</v>
      </c>
      <c r="K85" s="6" t="s">
        <v>121</v>
      </c>
      <c r="L85" s="8">
        <v>45071</v>
      </c>
      <c r="M85" s="7" t="s">
        <v>42</v>
      </c>
      <c r="N85" s="15">
        <v>4002129.34</v>
      </c>
      <c r="O85" s="15">
        <v>4002129.34</v>
      </c>
      <c r="P85" s="6">
        <v>1</v>
      </c>
    </row>
    <row r="86" spans="1:16" s="3" customFormat="1" ht="54.95" customHeight="1" thickBot="1">
      <c r="A86" s="4" t="s">
        <v>359</v>
      </c>
      <c r="B86" s="5" t="s">
        <v>17</v>
      </c>
      <c r="C86" s="5" t="s">
        <v>74</v>
      </c>
      <c r="D86" s="18" t="s">
        <v>360</v>
      </c>
      <c r="E86" s="28" t="s">
        <v>342</v>
      </c>
      <c r="F86" s="24" t="s">
        <v>361</v>
      </c>
      <c r="G86" s="6" t="s">
        <v>119</v>
      </c>
      <c r="H86" s="6" t="s">
        <v>119</v>
      </c>
      <c r="I86" s="6" t="s">
        <v>120</v>
      </c>
      <c r="J86" s="6" t="s">
        <v>40</v>
      </c>
      <c r="K86" s="6" t="s">
        <v>121</v>
      </c>
      <c r="L86" s="8">
        <v>45071</v>
      </c>
      <c r="M86" s="7" t="s">
        <v>42</v>
      </c>
      <c r="N86" s="15">
        <v>3000604</v>
      </c>
      <c r="O86" s="15">
        <v>3000604</v>
      </c>
      <c r="P86" s="6">
        <v>1</v>
      </c>
    </row>
    <row r="87" spans="1:16" s="3" customFormat="1" ht="54.95" customHeight="1" thickBot="1">
      <c r="A87" s="4" t="s">
        <v>362</v>
      </c>
      <c r="B87" s="5" t="s">
        <v>17</v>
      </c>
      <c r="C87" s="5" t="s">
        <v>74</v>
      </c>
      <c r="D87" s="18" t="s">
        <v>363</v>
      </c>
      <c r="E87" s="28" t="s">
        <v>342</v>
      </c>
      <c r="F87" s="24" t="s">
        <v>364</v>
      </c>
      <c r="G87" s="6" t="s">
        <v>119</v>
      </c>
      <c r="H87" s="6" t="s">
        <v>119</v>
      </c>
      <c r="I87" s="6" t="s">
        <v>120</v>
      </c>
      <c r="J87" s="6" t="s">
        <v>40</v>
      </c>
      <c r="K87" s="6" t="s">
        <v>121</v>
      </c>
      <c r="L87" s="8">
        <v>45071</v>
      </c>
      <c r="M87" s="7" t="s">
        <v>42</v>
      </c>
      <c r="N87" s="15">
        <v>3225118</v>
      </c>
      <c r="O87" s="15">
        <v>3225118</v>
      </c>
      <c r="P87" s="6">
        <v>1</v>
      </c>
    </row>
    <row r="88" spans="1:16" s="3" customFormat="1" ht="54.95" customHeight="1" thickBot="1">
      <c r="A88" s="4" t="s">
        <v>365</v>
      </c>
      <c r="B88" s="5" t="s">
        <v>17</v>
      </c>
      <c r="C88" s="5" t="s">
        <v>74</v>
      </c>
      <c r="D88" s="18" t="s">
        <v>366</v>
      </c>
      <c r="E88" s="28"/>
      <c r="F88" s="24" t="s">
        <v>367</v>
      </c>
      <c r="G88" s="6" t="s">
        <v>119</v>
      </c>
      <c r="H88" s="6" t="s">
        <v>119</v>
      </c>
      <c r="I88" s="6" t="s">
        <v>120</v>
      </c>
      <c r="J88" s="6" t="s">
        <v>40</v>
      </c>
      <c r="K88" s="6" t="s">
        <v>121</v>
      </c>
      <c r="L88" s="8">
        <v>45071</v>
      </c>
      <c r="M88" s="7" t="s">
        <v>42</v>
      </c>
      <c r="N88" s="15">
        <v>2000000</v>
      </c>
      <c r="O88" s="15">
        <v>2000000</v>
      </c>
      <c r="P88" s="6">
        <v>1</v>
      </c>
    </row>
    <row r="89" spans="1:16" s="3" customFormat="1" ht="54.95" customHeight="1" thickBot="1">
      <c r="A89" s="4" t="s">
        <v>368</v>
      </c>
      <c r="B89" s="5" t="s">
        <v>17</v>
      </c>
      <c r="C89" s="5" t="s">
        <v>74</v>
      </c>
      <c r="D89" s="18" t="s">
        <v>369</v>
      </c>
      <c r="E89" s="29" t="s">
        <v>342</v>
      </c>
      <c r="F89" s="24" t="s">
        <v>370</v>
      </c>
      <c r="G89" s="6" t="s">
        <v>157</v>
      </c>
      <c r="H89" s="6" t="s">
        <v>157</v>
      </c>
      <c r="I89" s="6" t="s">
        <v>158</v>
      </c>
      <c r="J89" s="6" t="s">
        <v>40</v>
      </c>
      <c r="K89" s="6" t="s">
        <v>371</v>
      </c>
      <c r="L89" s="8">
        <v>45104</v>
      </c>
      <c r="M89" s="13" t="s">
        <v>26</v>
      </c>
      <c r="N89" s="15">
        <v>170000</v>
      </c>
      <c r="O89" s="15">
        <v>55826.42</v>
      </c>
      <c r="P89" s="6">
        <v>6</v>
      </c>
    </row>
    <row r="90" spans="1:16" s="3" customFormat="1" ht="54.95" customHeight="1" thickBot="1">
      <c r="A90" s="4" t="s">
        <v>372</v>
      </c>
      <c r="B90" s="5" t="s">
        <v>17</v>
      </c>
      <c r="C90" s="5" t="s">
        <v>74</v>
      </c>
      <c r="D90" s="18" t="s">
        <v>373</v>
      </c>
      <c r="E90" s="28" t="s">
        <v>171</v>
      </c>
      <c r="F90" s="24" t="s">
        <v>374</v>
      </c>
      <c r="G90" s="6" t="s">
        <v>119</v>
      </c>
      <c r="H90" s="6" t="s">
        <v>119</v>
      </c>
      <c r="I90" s="6" t="s">
        <v>120</v>
      </c>
      <c r="J90" s="6" t="s">
        <v>40</v>
      </c>
      <c r="K90" s="6" t="s">
        <v>121</v>
      </c>
      <c r="L90" s="8">
        <v>45103</v>
      </c>
      <c r="M90" s="13" t="s">
        <v>42</v>
      </c>
      <c r="N90" s="15">
        <v>600000</v>
      </c>
      <c r="O90" s="15">
        <v>600000</v>
      </c>
      <c r="P90" s="6">
        <v>1</v>
      </c>
    </row>
    <row r="91" spans="1:16" s="3" customFormat="1" ht="54.95" customHeight="1" thickBot="1">
      <c r="A91" s="4" t="s">
        <v>375</v>
      </c>
      <c r="B91" s="5" t="s">
        <v>17</v>
      </c>
      <c r="C91" s="5" t="s">
        <v>74</v>
      </c>
      <c r="D91" s="18" t="s">
        <v>376</v>
      </c>
      <c r="E91" s="28" t="s">
        <v>171</v>
      </c>
      <c r="F91" s="24" t="s">
        <v>377</v>
      </c>
      <c r="G91" s="6" t="s">
        <v>157</v>
      </c>
      <c r="H91" s="6" t="s">
        <v>157</v>
      </c>
      <c r="I91" s="6" t="s">
        <v>158</v>
      </c>
      <c r="J91" s="6" t="s">
        <v>33</v>
      </c>
      <c r="K91" s="6" t="s">
        <v>275</v>
      </c>
      <c r="L91" s="8">
        <v>45082</v>
      </c>
      <c r="M91" s="13" t="s">
        <v>42</v>
      </c>
      <c r="N91" s="15">
        <v>46050</v>
      </c>
      <c r="O91" s="15">
        <v>46050</v>
      </c>
      <c r="P91" s="6">
        <v>1</v>
      </c>
    </row>
    <row r="92" spans="1:16" s="3" customFormat="1" ht="54.95" customHeight="1" thickBot="1">
      <c r="A92" s="4" t="s">
        <v>378</v>
      </c>
      <c r="B92" s="5" t="s">
        <v>17</v>
      </c>
      <c r="C92" s="5" t="s">
        <v>90</v>
      </c>
      <c r="D92" s="18" t="s">
        <v>379</v>
      </c>
      <c r="E92" s="28" t="s">
        <v>380</v>
      </c>
      <c r="F92" s="24" t="s">
        <v>381</v>
      </c>
      <c r="G92" s="6" t="s">
        <v>227</v>
      </c>
      <c r="H92" s="6" t="s">
        <v>227</v>
      </c>
      <c r="I92" s="6" t="s">
        <v>32</v>
      </c>
      <c r="J92" s="6" t="s">
        <v>40</v>
      </c>
      <c r="K92" s="6" t="s">
        <v>228</v>
      </c>
      <c r="L92" s="8">
        <v>45036</v>
      </c>
      <c r="M92" s="13" t="s">
        <v>42</v>
      </c>
      <c r="N92" s="15">
        <v>301412.23</v>
      </c>
      <c r="O92" s="15">
        <v>301412.23</v>
      </c>
      <c r="P92" s="6">
        <v>1</v>
      </c>
    </row>
    <row r="93" spans="1:16" s="3" customFormat="1" ht="54.95" customHeight="1" thickBot="1">
      <c r="A93" s="4" t="s">
        <v>382</v>
      </c>
      <c r="B93" s="5" t="s">
        <v>17</v>
      </c>
      <c r="C93" s="5" t="s">
        <v>74</v>
      </c>
      <c r="D93" s="18"/>
      <c r="E93" s="28" t="s">
        <v>20</v>
      </c>
      <c r="F93" s="24" t="s">
        <v>383</v>
      </c>
      <c r="G93" s="6" t="s">
        <v>76</v>
      </c>
      <c r="H93" s="6" t="s">
        <v>76</v>
      </c>
      <c r="I93" s="6" t="s">
        <v>77</v>
      </c>
      <c r="J93" s="6" t="s">
        <v>40</v>
      </c>
      <c r="K93" s="6" t="s">
        <v>384</v>
      </c>
      <c r="L93" s="8">
        <v>45118</v>
      </c>
      <c r="M93" s="13" t="s">
        <v>42</v>
      </c>
      <c r="N93" s="15">
        <v>298417</v>
      </c>
      <c r="O93" s="15">
        <v>157275.42000000001</v>
      </c>
      <c r="P93" s="6">
        <v>10</v>
      </c>
    </row>
    <row r="94" spans="1:16" s="3" customFormat="1" ht="54.95" customHeight="1" thickBot="1">
      <c r="A94" s="4" t="s">
        <v>385</v>
      </c>
      <c r="B94" s="5" t="s">
        <v>17</v>
      </c>
      <c r="C94" s="5" t="s">
        <v>74</v>
      </c>
      <c r="D94" s="18" t="s">
        <v>386</v>
      </c>
      <c r="E94" s="28" t="s">
        <v>171</v>
      </c>
      <c r="F94" s="24" t="s">
        <v>387</v>
      </c>
      <c r="G94" s="6" t="s">
        <v>119</v>
      </c>
      <c r="H94" s="6" t="s">
        <v>119</v>
      </c>
      <c r="I94" s="6" t="s">
        <v>120</v>
      </c>
      <c r="J94" s="6" t="s">
        <v>40</v>
      </c>
      <c r="K94" s="6" t="s">
        <v>121</v>
      </c>
      <c r="L94" s="8">
        <v>45103</v>
      </c>
      <c r="M94" s="13" t="s">
        <v>42</v>
      </c>
      <c r="N94" s="15">
        <v>60000</v>
      </c>
      <c r="O94" s="15">
        <v>60000</v>
      </c>
      <c r="P94" s="6">
        <v>1</v>
      </c>
    </row>
    <row r="95" spans="1:16" s="3" customFormat="1" ht="54.95" customHeight="1" thickBot="1">
      <c r="A95" s="4" t="s">
        <v>388</v>
      </c>
      <c r="B95" s="5" t="s">
        <v>17</v>
      </c>
      <c r="C95" s="5" t="s">
        <v>90</v>
      </c>
      <c r="D95" s="18" t="s">
        <v>389</v>
      </c>
      <c r="E95" s="28" t="s">
        <v>171</v>
      </c>
      <c r="F95" s="24" t="s">
        <v>390</v>
      </c>
      <c r="G95" s="6" t="s">
        <v>227</v>
      </c>
      <c r="H95" s="6" t="s">
        <v>227</v>
      </c>
      <c r="I95" s="6" t="s">
        <v>32</v>
      </c>
      <c r="J95" s="6" t="s">
        <v>40</v>
      </c>
      <c r="K95" s="6" t="s">
        <v>228</v>
      </c>
      <c r="L95" s="8">
        <v>45112</v>
      </c>
      <c r="M95" s="13" t="s">
        <v>42</v>
      </c>
      <c r="N95" s="15">
        <v>365021</v>
      </c>
      <c r="O95" s="15">
        <v>365021</v>
      </c>
      <c r="P95" s="6">
        <v>1</v>
      </c>
    </row>
    <row r="96" spans="1:16" s="3" customFormat="1" ht="54.95" customHeight="1" thickBot="1">
      <c r="A96" s="4" t="s">
        <v>391</v>
      </c>
      <c r="B96" s="5" t="s">
        <v>17</v>
      </c>
      <c r="C96" s="5" t="s">
        <v>169</v>
      </c>
      <c r="D96" s="18" t="s">
        <v>392</v>
      </c>
      <c r="E96" s="28" t="s">
        <v>342</v>
      </c>
      <c r="F96" s="24" t="s">
        <v>393</v>
      </c>
      <c r="G96" s="6" t="s">
        <v>173</v>
      </c>
      <c r="H96" s="6" t="s">
        <v>174</v>
      </c>
      <c r="I96" s="6" t="s">
        <v>175</v>
      </c>
      <c r="J96" s="6" t="s">
        <v>40</v>
      </c>
      <c r="K96" s="6" t="s">
        <v>394</v>
      </c>
      <c r="L96" s="8">
        <v>45229</v>
      </c>
      <c r="M96" s="7" t="s">
        <v>42</v>
      </c>
      <c r="N96" s="15">
        <v>606050</v>
      </c>
      <c r="O96" s="15">
        <v>606050</v>
      </c>
      <c r="P96" s="6">
        <v>1</v>
      </c>
    </row>
    <row r="97" spans="1:16" s="3" customFormat="1" ht="54.95" customHeight="1" thickBot="1">
      <c r="A97" s="4" t="s">
        <v>395</v>
      </c>
      <c r="B97" s="5" t="s">
        <v>17</v>
      </c>
      <c r="C97" s="5" t="s">
        <v>169</v>
      </c>
      <c r="D97" s="18" t="s">
        <v>396</v>
      </c>
      <c r="E97" s="28" t="s">
        <v>342</v>
      </c>
      <c r="F97" s="24" t="s">
        <v>397</v>
      </c>
      <c r="G97" s="6" t="s">
        <v>173</v>
      </c>
      <c r="H97" s="6" t="s">
        <v>174</v>
      </c>
      <c r="I97" s="6" t="s">
        <v>175</v>
      </c>
      <c r="J97" s="6" t="s">
        <v>40</v>
      </c>
      <c r="K97" s="6" t="s">
        <v>394</v>
      </c>
      <c r="L97" s="8">
        <v>45229</v>
      </c>
      <c r="M97" s="7" t="s">
        <v>42</v>
      </c>
      <c r="N97" s="15">
        <v>838350</v>
      </c>
      <c r="O97" s="15">
        <v>838350</v>
      </c>
      <c r="P97" s="6">
        <v>1</v>
      </c>
    </row>
    <row r="98" spans="1:16" s="3" customFormat="1" ht="54.95" customHeight="1" thickBot="1">
      <c r="A98" s="4" t="s">
        <v>398</v>
      </c>
      <c r="B98" s="5" t="s">
        <v>17</v>
      </c>
      <c r="C98" s="5" t="s">
        <v>169</v>
      </c>
      <c r="D98" s="18" t="s">
        <v>399</v>
      </c>
      <c r="E98" s="28" t="s">
        <v>342</v>
      </c>
      <c r="F98" s="24" t="s">
        <v>400</v>
      </c>
      <c r="G98" s="6" t="s">
        <v>173</v>
      </c>
      <c r="H98" s="6" t="s">
        <v>174</v>
      </c>
      <c r="I98" s="6" t="s">
        <v>175</v>
      </c>
      <c r="J98" s="6" t="s">
        <v>40</v>
      </c>
      <c r="K98" s="6" t="s">
        <v>394</v>
      </c>
      <c r="L98" s="8">
        <v>45229</v>
      </c>
      <c r="M98" s="7" t="s">
        <v>42</v>
      </c>
      <c r="N98" s="15">
        <v>196011</v>
      </c>
      <c r="O98" s="15">
        <v>196011</v>
      </c>
      <c r="P98" s="6">
        <v>1</v>
      </c>
    </row>
    <row r="99" spans="1:16" s="3" customFormat="1" ht="54.95" customHeight="1" thickBot="1">
      <c r="A99" s="4" t="s">
        <v>401</v>
      </c>
      <c r="B99" s="5" t="s">
        <v>17</v>
      </c>
      <c r="C99" s="5" t="s">
        <v>74</v>
      </c>
      <c r="D99" s="18" t="s">
        <v>402</v>
      </c>
      <c r="E99" s="30" t="s">
        <v>171</v>
      </c>
      <c r="F99" s="24" t="s">
        <v>403</v>
      </c>
      <c r="G99" s="6" t="s">
        <v>119</v>
      </c>
      <c r="H99" s="6" t="s">
        <v>119</v>
      </c>
      <c r="I99" s="6" t="s">
        <v>120</v>
      </c>
      <c r="J99" s="6" t="s">
        <v>40</v>
      </c>
      <c r="K99" s="6" t="s">
        <v>121</v>
      </c>
      <c r="L99" s="8">
        <v>44958</v>
      </c>
      <c r="M99" s="7" t="s">
        <v>42</v>
      </c>
      <c r="N99" s="15">
        <v>1299998</v>
      </c>
      <c r="O99" s="15">
        <v>1299998</v>
      </c>
      <c r="P99" s="6">
        <v>1</v>
      </c>
    </row>
    <row r="100" spans="1:16" s="3" customFormat="1" ht="54.95" customHeight="1" thickBot="1">
      <c r="A100" s="4" t="s">
        <v>404</v>
      </c>
      <c r="B100" s="5" t="s">
        <v>17</v>
      </c>
      <c r="C100" s="5" t="s">
        <v>74</v>
      </c>
      <c r="D100" s="18" t="s">
        <v>405</v>
      </c>
      <c r="E100" s="30" t="s">
        <v>171</v>
      </c>
      <c r="F100" s="24" t="s">
        <v>406</v>
      </c>
      <c r="G100" s="6" t="s">
        <v>119</v>
      </c>
      <c r="H100" s="6" t="s">
        <v>119</v>
      </c>
      <c r="I100" s="6" t="s">
        <v>120</v>
      </c>
      <c r="J100" s="6" t="s">
        <v>40</v>
      </c>
      <c r="K100" s="6" t="s">
        <v>121</v>
      </c>
      <c r="L100" s="8">
        <v>44958</v>
      </c>
      <c r="M100" s="7" t="s">
        <v>42</v>
      </c>
      <c r="N100" s="15">
        <v>2000000</v>
      </c>
      <c r="O100" s="15">
        <v>2000000</v>
      </c>
      <c r="P100" s="6">
        <v>1</v>
      </c>
    </row>
    <row r="101" spans="1:16" s="3" customFormat="1" ht="54.95" customHeight="1" thickBot="1">
      <c r="A101" s="4" t="s">
        <v>407</v>
      </c>
      <c r="B101" s="5" t="s">
        <v>17</v>
      </c>
      <c r="C101" s="5" t="s">
        <v>74</v>
      </c>
      <c r="D101" s="18" t="s">
        <v>408</v>
      </c>
      <c r="E101" s="30" t="s">
        <v>171</v>
      </c>
      <c r="F101" s="24" t="s">
        <v>409</v>
      </c>
      <c r="G101" s="6" t="s">
        <v>119</v>
      </c>
      <c r="H101" s="6" t="s">
        <v>119</v>
      </c>
      <c r="I101" s="6" t="s">
        <v>120</v>
      </c>
      <c r="J101" s="6" t="s">
        <v>40</v>
      </c>
      <c r="K101" s="6" t="s">
        <v>121</v>
      </c>
      <c r="L101" s="8">
        <v>44958</v>
      </c>
      <c r="M101" s="7" t="s">
        <v>42</v>
      </c>
      <c r="N101" s="15">
        <v>2500000</v>
      </c>
      <c r="O101" s="15">
        <v>2500000</v>
      </c>
      <c r="P101" s="6">
        <v>1</v>
      </c>
    </row>
    <row r="102" spans="1:16" s="3" customFormat="1" ht="54.95" customHeight="1" thickBot="1">
      <c r="A102" s="4" t="s">
        <v>410</v>
      </c>
      <c r="B102" s="5" t="s">
        <v>17</v>
      </c>
      <c r="C102" s="5" t="s">
        <v>74</v>
      </c>
      <c r="D102" s="18" t="s">
        <v>411</v>
      </c>
      <c r="E102" s="30" t="s">
        <v>171</v>
      </c>
      <c r="F102" s="24" t="s">
        <v>412</v>
      </c>
      <c r="G102" s="6" t="s">
        <v>119</v>
      </c>
      <c r="H102" s="6" t="s">
        <v>119</v>
      </c>
      <c r="I102" s="6" t="s">
        <v>120</v>
      </c>
      <c r="J102" s="6" t="s">
        <v>40</v>
      </c>
      <c r="K102" s="6" t="s">
        <v>121</v>
      </c>
      <c r="L102" s="8">
        <v>44958</v>
      </c>
      <c r="M102" s="7" t="s">
        <v>42</v>
      </c>
      <c r="N102" s="15">
        <v>3500000</v>
      </c>
      <c r="O102" s="15">
        <v>3500000</v>
      </c>
      <c r="P102" s="6">
        <v>1</v>
      </c>
    </row>
    <row r="103" spans="1:16" s="3" customFormat="1" ht="54.95" customHeight="1" thickBot="1">
      <c r="A103" s="4" t="s">
        <v>413</v>
      </c>
      <c r="B103" s="5" t="s">
        <v>17</v>
      </c>
      <c r="C103" s="5" t="s">
        <v>74</v>
      </c>
      <c r="D103" s="18" t="s">
        <v>414</v>
      </c>
      <c r="E103" s="30" t="s">
        <v>171</v>
      </c>
      <c r="F103" s="24" t="s">
        <v>415</v>
      </c>
      <c r="G103" s="6" t="s">
        <v>119</v>
      </c>
      <c r="H103" s="6" t="s">
        <v>119</v>
      </c>
      <c r="I103" s="6" t="s">
        <v>120</v>
      </c>
      <c r="J103" s="6" t="s">
        <v>40</v>
      </c>
      <c r="K103" s="6" t="s">
        <v>121</v>
      </c>
      <c r="L103" s="8">
        <v>44958</v>
      </c>
      <c r="M103" s="7" t="s">
        <v>42</v>
      </c>
      <c r="N103" s="15">
        <v>6500000</v>
      </c>
      <c r="O103" s="15">
        <v>6500000</v>
      </c>
      <c r="P103" s="6">
        <v>1</v>
      </c>
    </row>
    <row r="104" spans="1:16" s="3" customFormat="1" ht="54.95" customHeight="1" thickBot="1">
      <c r="A104" s="4" t="s">
        <v>416</v>
      </c>
      <c r="B104" s="5" t="s">
        <v>17</v>
      </c>
      <c r="C104" s="5" t="s">
        <v>74</v>
      </c>
      <c r="D104" s="18" t="s">
        <v>417</v>
      </c>
      <c r="E104" s="30" t="s">
        <v>171</v>
      </c>
      <c r="F104" s="24" t="s">
        <v>418</v>
      </c>
      <c r="G104" s="6" t="s">
        <v>119</v>
      </c>
      <c r="H104" s="6" t="s">
        <v>119</v>
      </c>
      <c r="I104" s="6" t="s">
        <v>120</v>
      </c>
      <c r="J104" s="6" t="s">
        <v>40</v>
      </c>
      <c r="K104" s="6" t="s">
        <v>121</v>
      </c>
      <c r="L104" s="8">
        <v>44958</v>
      </c>
      <c r="M104" s="7" t="s">
        <v>42</v>
      </c>
      <c r="N104" s="15">
        <v>1998167.18</v>
      </c>
      <c r="O104" s="15">
        <v>1998167.18</v>
      </c>
      <c r="P104" s="6">
        <v>1</v>
      </c>
    </row>
    <row r="105" spans="1:16" s="3" customFormat="1" ht="54.95" customHeight="1" thickBot="1">
      <c r="A105" s="4" t="s">
        <v>419</v>
      </c>
      <c r="B105" s="5" t="s">
        <v>17</v>
      </c>
      <c r="C105" s="5" t="s">
        <v>74</v>
      </c>
      <c r="D105" s="18" t="s">
        <v>420</v>
      </c>
      <c r="E105" s="30" t="s">
        <v>171</v>
      </c>
      <c r="F105" s="24" t="s">
        <v>421</v>
      </c>
      <c r="G105" s="6" t="s">
        <v>119</v>
      </c>
      <c r="H105" s="6" t="s">
        <v>119</v>
      </c>
      <c r="I105" s="6" t="s">
        <v>120</v>
      </c>
      <c r="J105" s="6" t="s">
        <v>40</v>
      </c>
      <c r="K105" s="6" t="s">
        <v>121</v>
      </c>
      <c r="L105" s="8">
        <v>44958</v>
      </c>
      <c r="M105" s="7" t="s">
        <v>42</v>
      </c>
      <c r="N105" s="15">
        <v>8499121.5800000001</v>
      </c>
      <c r="O105" s="15">
        <v>8499121.5800000001</v>
      </c>
      <c r="P105" s="6">
        <v>1</v>
      </c>
    </row>
    <row r="106" spans="1:16" s="3" customFormat="1" ht="54.95" customHeight="1" thickBot="1">
      <c r="A106" s="4" t="s">
        <v>422</v>
      </c>
      <c r="B106" s="5" t="s">
        <v>17</v>
      </c>
      <c r="C106" s="5" t="s">
        <v>74</v>
      </c>
      <c r="D106" s="18" t="s">
        <v>423</v>
      </c>
      <c r="E106" s="30" t="s">
        <v>171</v>
      </c>
      <c r="F106" s="24" t="s">
        <v>424</v>
      </c>
      <c r="G106" s="6" t="s">
        <v>119</v>
      </c>
      <c r="H106" s="6" t="s">
        <v>119</v>
      </c>
      <c r="I106" s="6" t="s">
        <v>120</v>
      </c>
      <c r="J106" s="6" t="s">
        <v>40</v>
      </c>
      <c r="K106" s="6" t="s">
        <v>121</v>
      </c>
      <c r="L106" s="8">
        <v>44958</v>
      </c>
      <c r="M106" s="7" t="s">
        <v>42</v>
      </c>
      <c r="N106" s="15">
        <v>4200000</v>
      </c>
      <c r="O106" s="15">
        <v>4200000</v>
      </c>
      <c r="P106" s="6">
        <v>1</v>
      </c>
    </row>
    <row r="107" spans="1:16" s="3" customFormat="1" ht="54.95" customHeight="1" thickBot="1">
      <c r="A107" s="4" t="s">
        <v>425</v>
      </c>
      <c r="B107" s="5" t="s">
        <v>17</v>
      </c>
      <c r="C107" s="5" t="s">
        <v>74</v>
      </c>
      <c r="D107" s="18" t="s">
        <v>426</v>
      </c>
      <c r="E107" s="30" t="s">
        <v>171</v>
      </c>
      <c r="F107" s="24" t="s">
        <v>427</v>
      </c>
      <c r="G107" s="6" t="s">
        <v>119</v>
      </c>
      <c r="H107" s="6" t="s">
        <v>119</v>
      </c>
      <c r="I107" s="6" t="s">
        <v>120</v>
      </c>
      <c r="J107" s="6" t="s">
        <v>40</v>
      </c>
      <c r="K107" s="6" t="s">
        <v>121</v>
      </c>
      <c r="L107" s="8">
        <v>44958</v>
      </c>
      <c r="M107" s="7" t="s">
        <v>42</v>
      </c>
      <c r="N107" s="15">
        <v>2000000</v>
      </c>
      <c r="O107" s="15">
        <v>2000000</v>
      </c>
      <c r="P107" s="6">
        <v>1</v>
      </c>
    </row>
    <row r="108" spans="1:16" s="3" customFormat="1" ht="54.95" customHeight="1" thickBot="1">
      <c r="A108" s="4" t="s">
        <v>428</v>
      </c>
      <c r="B108" s="5" t="s">
        <v>17</v>
      </c>
      <c r="C108" s="5" t="s">
        <v>74</v>
      </c>
      <c r="D108" s="18" t="s">
        <v>429</v>
      </c>
      <c r="E108" s="30" t="s">
        <v>171</v>
      </c>
      <c r="F108" s="24" t="s">
        <v>430</v>
      </c>
      <c r="G108" s="6" t="s">
        <v>119</v>
      </c>
      <c r="H108" s="6" t="s">
        <v>119</v>
      </c>
      <c r="I108" s="6" t="s">
        <v>120</v>
      </c>
      <c r="J108" s="6" t="s">
        <v>40</v>
      </c>
      <c r="K108" s="6" t="s">
        <v>121</v>
      </c>
      <c r="L108" s="8">
        <v>45288</v>
      </c>
      <c r="M108" s="7" t="s">
        <v>42</v>
      </c>
      <c r="N108" s="15">
        <v>630000</v>
      </c>
      <c r="O108" s="15">
        <v>630000</v>
      </c>
      <c r="P108" s="6">
        <v>1</v>
      </c>
    </row>
    <row r="109" spans="1:16" s="3" customFormat="1" ht="54.95" customHeight="1" thickBot="1">
      <c r="A109" s="4" t="s">
        <v>431</v>
      </c>
      <c r="B109" s="5" t="s">
        <v>17</v>
      </c>
      <c r="C109" s="5" t="s">
        <v>18</v>
      </c>
      <c r="D109" s="18" t="s">
        <v>432</v>
      </c>
      <c r="E109" s="30" t="s">
        <v>20</v>
      </c>
      <c r="F109" s="24" t="s">
        <v>433</v>
      </c>
      <c r="G109" s="6" t="s">
        <v>22</v>
      </c>
      <c r="H109" s="6" t="s">
        <v>31</v>
      </c>
      <c r="I109" s="6" t="s">
        <v>206</v>
      </c>
      <c r="J109" s="6" t="s">
        <v>25</v>
      </c>
      <c r="K109" s="6" t="s">
        <v>207</v>
      </c>
      <c r="L109" s="8">
        <v>45286</v>
      </c>
      <c r="M109" s="7" t="s">
        <v>129</v>
      </c>
      <c r="N109" s="15">
        <v>15000000</v>
      </c>
      <c r="O109" s="15">
        <v>2067143.28</v>
      </c>
      <c r="P109" s="6">
        <v>23</v>
      </c>
    </row>
    <row r="110" spans="1:16" s="3" customFormat="1" ht="54.95" customHeight="1" thickBot="1">
      <c r="A110" s="4" t="s">
        <v>434</v>
      </c>
      <c r="B110" s="5" t="s">
        <v>17</v>
      </c>
      <c r="C110" s="5" t="s">
        <v>74</v>
      </c>
      <c r="D110" s="18" t="s">
        <v>435</v>
      </c>
      <c r="E110" s="30" t="s">
        <v>20</v>
      </c>
      <c r="F110" s="24" t="s">
        <v>436</v>
      </c>
      <c r="G110" s="6" t="s">
        <v>119</v>
      </c>
      <c r="H110" s="6" t="s">
        <v>119</v>
      </c>
      <c r="I110" s="6" t="s">
        <v>120</v>
      </c>
      <c r="J110" s="6" t="s">
        <v>33</v>
      </c>
      <c r="K110" s="6" t="s">
        <v>250</v>
      </c>
      <c r="L110" s="8">
        <v>45288</v>
      </c>
      <c r="M110" s="7" t="s">
        <v>129</v>
      </c>
      <c r="N110" s="15">
        <v>9800000</v>
      </c>
      <c r="O110" s="15">
        <v>3863005.15</v>
      </c>
      <c r="P110" s="6">
        <v>479</v>
      </c>
    </row>
    <row r="111" spans="1:16" s="3" customFormat="1" ht="54.95" customHeight="1" thickBot="1">
      <c r="A111" s="4" t="s">
        <v>437</v>
      </c>
      <c r="B111" s="5" t="s">
        <v>17</v>
      </c>
      <c r="C111" s="5" t="s">
        <v>74</v>
      </c>
      <c r="D111" s="18" t="s">
        <v>438</v>
      </c>
      <c r="E111" s="30" t="s">
        <v>20</v>
      </c>
      <c r="F111" s="24" t="s">
        <v>439</v>
      </c>
      <c r="G111" s="6" t="s">
        <v>119</v>
      </c>
      <c r="H111" s="6" t="s">
        <v>119</v>
      </c>
      <c r="I111" s="6" t="s">
        <v>120</v>
      </c>
      <c r="J111" s="6" t="s">
        <v>33</v>
      </c>
      <c r="K111" s="6" t="s">
        <v>250</v>
      </c>
      <c r="L111" s="8">
        <v>45288</v>
      </c>
      <c r="M111" s="7" t="s">
        <v>129</v>
      </c>
      <c r="N111" s="15">
        <v>75432598.909999996</v>
      </c>
      <c r="O111" s="15">
        <v>75432598.909999996</v>
      </c>
      <c r="P111" s="6">
        <v>87</v>
      </c>
    </row>
    <row r="112" spans="1:16" s="3" customFormat="1" ht="54.95" customHeight="1" thickBot="1">
      <c r="A112" s="4" t="s">
        <v>440</v>
      </c>
      <c r="B112" s="5" t="s">
        <v>17</v>
      </c>
      <c r="C112" s="5" t="s">
        <v>18</v>
      </c>
      <c r="D112" s="18" t="s">
        <v>441</v>
      </c>
      <c r="E112" s="30" t="s">
        <v>20</v>
      </c>
      <c r="F112" s="24" t="s">
        <v>442</v>
      </c>
      <c r="G112" s="6" t="s">
        <v>22</v>
      </c>
      <c r="H112" s="6" t="s">
        <v>31</v>
      </c>
      <c r="I112" s="6" t="s">
        <v>206</v>
      </c>
      <c r="J112" s="6" t="s">
        <v>25</v>
      </c>
      <c r="K112" s="6" t="s">
        <v>207</v>
      </c>
      <c r="L112" s="8">
        <v>45286</v>
      </c>
      <c r="M112" s="7" t="s">
        <v>129</v>
      </c>
      <c r="N112" s="15">
        <v>42000000</v>
      </c>
      <c r="O112" s="15">
        <v>28842335.16</v>
      </c>
      <c r="P112" s="6">
        <v>4342</v>
      </c>
    </row>
    <row r="113" spans="1:89" s="3" customFormat="1" ht="54.95" customHeight="1" thickBot="1">
      <c r="A113" s="4" t="s">
        <v>443</v>
      </c>
      <c r="B113" s="5" t="s">
        <v>17</v>
      </c>
      <c r="C113" s="5" t="s">
        <v>18</v>
      </c>
      <c r="D113" s="18" t="s">
        <v>444</v>
      </c>
      <c r="E113" s="30" t="s">
        <v>20</v>
      </c>
      <c r="F113" s="24" t="s">
        <v>445</v>
      </c>
      <c r="G113" s="6" t="s">
        <v>22</v>
      </c>
      <c r="H113" s="6" t="s">
        <v>31</v>
      </c>
      <c r="I113" s="6" t="s">
        <v>206</v>
      </c>
      <c r="J113" s="6" t="s">
        <v>25</v>
      </c>
      <c r="K113" s="6" t="s">
        <v>207</v>
      </c>
      <c r="L113" s="8">
        <v>45288</v>
      </c>
      <c r="M113" s="7" t="s">
        <v>129</v>
      </c>
      <c r="N113" s="15">
        <v>8000000</v>
      </c>
      <c r="O113" s="15">
        <v>191796.31</v>
      </c>
      <c r="P113" s="6">
        <v>13</v>
      </c>
    </row>
    <row r="114" spans="1:89" s="3" customFormat="1" ht="54.95" customHeight="1" thickBot="1">
      <c r="A114" s="4" t="s">
        <v>446</v>
      </c>
      <c r="B114" s="5" t="s">
        <v>17</v>
      </c>
      <c r="C114" s="5" t="s">
        <v>18</v>
      </c>
      <c r="D114" s="18" t="s">
        <v>447</v>
      </c>
      <c r="E114" s="30" t="s">
        <v>20</v>
      </c>
      <c r="F114" s="24" t="s">
        <v>448</v>
      </c>
      <c r="G114" s="6" t="s">
        <v>22</v>
      </c>
      <c r="H114" s="6" t="s">
        <v>31</v>
      </c>
      <c r="I114" s="6" t="s">
        <v>206</v>
      </c>
      <c r="J114" s="6" t="s">
        <v>25</v>
      </c>
      <c r="K114" s="6" t="s">
        <v>207</v>
      </c>
      <c r="L114" s="8">
        <v>45290</v>
      </c>
      <c r="M114" s="7" t="s">
        <v>129</v>
      </c>
      <c r="N114" s="15">
        <v>28000000</v>
      </c>
      <c r="O114" s="15">
        <v>12850192.359999999</v>
      </c>
      <c r="P114" s="6">
        <v>555</v>
      </c>
    </row>
    <row r="115" spans="1:89" s="3" customFormat="1" ht="54.95" customHeight="1" thickBot="1">
      <c r="A115" s="4" t="s">
        <v>449</v>
      </c>
      <c r="B115" s="5" t="s">
        <v>17</v>
      </c>
      <c r="C115" s="5" t="s">
        <v>35</v>
      </c>
      <c r="D115" s="18" t="s">
        <v>450</v>
      </c>
      <c r="E115" s="30" t="str">
        <f>[1]Execució_MRR_GLOBAL!G115</f>
        <v>Seu electrònica</v>
      </c>
      <c r="F115" s="24" t="s">
        <v>451</v>
      </c>
      <c r="G115" s="6" t="s">
        <v>67</v>
      </c>
      <c r="H115" s="6" t="s">
        <v>38</v>
      </c>
      <c r="I115" s="6" t="s">
        <v>148</v>
      </c>
      <c r="J115" s="6" t="s">
        <v>33</v>
      </c>
      <c r="K115" s="6" t="s">
        <v>149</v>
      </c>
      <c r="L115" s="8">
        <v>45386</v>
      </c>
      <c r="M115" s="7" t="s">
        <v>129</v>
      </c>
      <c r="N115" s="15">
        <v>436800</v>
      </c>
      <c r="O115" s="15"/>
      <c r="P115" s="6"/>
    </row>
    <row r="116" spans="1:89" s="3" customFormat="1" ht="54.95" customHeight="1" thickBot="1">
      <c r="A116" s="4" t="s">
        <v>452</v>
      </c>
      <c r="B116" s="5" t="s">
        <v>17</v>
      </c>
      <c r="C116" s="5" t="s">
        <v>74</v>
      </c>
      <c r="D116" s="18" t="s">
        <v>453</v>
      </c>
      <c r="E116" s="30" t="str">
        <f>[1]Execució_MRR_GLOBAL!G116</f>
        <v>Seu electrònica</v>
      </c>
      <c r="F116" s="24" t="s">
        <v>454</v>
      </c>
      <c r="G116" s="6" t="s">
        <v>119</v>
      </c>
      <c r="H116" s="6" t="s">
        <v>119</v>
      </c>
      <c r="I116" s="6" t="s">
        <v>120</v>
      </c>
      <c r="J116" s="6" t="s">
        <v>40</v>
      </c>
      <c r="K116" s="6" t="s">
        <v>121</v>
      </c>
      <c r="L116" s="8">
        <v>45391</v>
      </c>
      <c r="M116" s="7" t="s">
        <v>129</v>
      </c>
      <c r="N116" s="15">
        <v>13632302.210000001</v>
      </c>
      <c r="O116" s="15">
        <v>11497612.369999999</v>
      </c>
      <c r="P116" s="6">
        <v>73</v>
      </c>
    </row>
    <row r="117" spans="1:89" s="3" customFormat="1" ht="54.95" customHeight="1" thickBot="1">
      <c r="A117" s="4" t="s">
        <v>455</v>
      </c>
      <c r="B117" s="5" t="s">
        <v>17</v>
      </c>
      <c r="C117" s="5" t="s">
        <v>35</v>
      </c>
      <c r="D117" s="18" t="s">
        <v>456</v>
      </c>
      <c r="E117" s="30" t="str">
        <f>[1]Execució_MRR_GLOBAL!G117</f>
        <v>Seu electrònica</v>
      </c>
      <c r="F117" s="24" t="s">
        <v>457</v>
      </c>
      <c r="G117" s="6" t="s">
        <v>173</v>
      </c>
      <c r="H117" s="6" t="s">
        <v>174</v>
      </c>
      <c r="I117" s="6" t="s">
        <v>175</v>
      </c>
      <c r="J117" s="6" t="s">
        <v>40</v>
      </c>
      <c r="K117" s="6" t="s">
        <v>180</v>
      </c>
      <c r="L117" s="8">
        <v>45397</v>
      </c>
      <c r="M117" s="7" t="s">
        <v>129</v>
      </c>
      <c r="N117" s="15">
        <v>889554</v>
      </c>
      <c r="O117" s="15">
        <v>762192.37</v>
      </c>
      <c r="P117" s="6">
        <v>12</v>
      </c>
    </row>
    <row r="118" spans="1:89" s="3" customFormat="1" ht="54.95" customHeight="1" thickBot="1">
      <c r="A118" s="4" t="s">
        <v>458</v>
      </c>
      <c r="B118" s="5" t="s">
        <v>17</v>
      </c>
      <c r="C118" s="5" t="s">
        <v>35</v>
      </c>
      <c r="D118" s="18" t="s">
        <v>459</v>
      </c>
      <c r="E118" s="30"/>
      <c r="F118" s="24" t="s">
        <v>460</v>
      </c>
      <c r="G118" s="6" t="s">
        <v>38</v>
      </c>
      <c r="H118" s="6" t="s">
        <v>38</v>
      </c>
      <c r="I118" s="6" t="s">
        <v>148</v>
      </c>
      <c r="J118" s="6" t="s">
        <v>25</v>
      </c>
      <c r="K118" s="6" t="s">
        <v>461</v>
      </c>
      <c r="L118" s="8">
        <v>45448</v>
      </c>
      <c r="M118" s="7" t="s">
        <v>129</v>
      </c>
      <c r="N118" s="15">
        <v>20000</v>
      </c>
      <c r="O118" s="15">
        <v>10000</v>
      </c>
      <c r="P118" s="6">
        <v>2</v>
      </c>
    </row>
    <row r="119" spans="1:89" s="3" customFormat="1" ht="54.95" customHeight="1" thickBot="1">
      <c r="A119" s="4" t="s">
        <v>462</v>
      </c>
      <c r="B119" s="5" t="s">
        <v>17</v>
      </c>
      <c r="C119" s="5" t="s">
        <v>74</v>
      </c>
      <c r="D119" s="18" t="s">
        <v>463</v>
      </c>
      <c r="E119" s="30">
        <f>[1]Execució_MRR_GLOBAL!G119</f>
        <v>758382</v>
      </c>
      <c r="F119" s="24" t="s">
        <v>464</v>
      </c>
      <c r="G119" s="6" t="s">
        <v>119</v>
      </c>
      <c r="H119" s="6" t="s">
        <v>119</v>
      </c>
      <c r="I119" s="6" t="s">
        <v>120</v>
      </c>
      <c r="J119" s="6" t="s">
        <v>40</v>
      </c>
      <c r="K119" s="6" t="s">
        <v>121</v>
      </c>
      <c r="L119" s="8">
        <v>45414</v>
      </c>
      <c r="M119" s="7" t="s">
        <v>42</v>
      </c>
      <c r="N119" s="15">
        <v>5500000</v>
      </c>
      <c r="O119" s="15">
        <v>5500000</v>
      </c>
      <c r="P119" s="6">
        <v>1</v>
      </c>
    </row>
    <row r="120" spans="1:89" s="3" customFormat="1" ht="54.95" customHeight="1" thickBot="1">
      <c r="A120" s="4" t="s">
        <v>465</v>
      </c>
      <c r="B120" s="5" t="s">
        <v>17</v>
      </c>
      <c r="C120" s="5" t="s">
        <v>74</v>
      </c>
      <c r="D120" s="18" t="s">
        <v>466</v>
      </c>
      <c r="E120" s="30">
        <v>778291</v>
      </c>
      <c r="F120" s="24" t="s">
        <v>467</v>
      </c>
      <c r="G120" s="6" t="s">
        <v>119</v>
      </c>
      <c r="H120" s="6" t="s">
        <v>119</v>
      </c>
      <c r="I120" s="6" t="s">
        <v>120</v>
      </c>
      <c r="J120" s="6" t="s">
        <v>40</v>
      </c>
      <c r="K120" s="6" t="s">
        <v>121</v>
      </c>
      <c r="L120" s="8">
        <v>45504</v>
      </c>
      <c r="M120" s="7" t="s">
        <v>129</v>
      </c>
      <c r="N120" s="15">
        <v>1024899</v>
      </c>
      <c r="O120" s="15">
        <v>1024899</v>
      </c>
      <c r="P120" s="6">
        <v>1</v>
      </c>
    </row>
    <row r="121" spans="1:89" s="3" customFormat="1" ht="54.95" customHeight="1" thickBot="1">
      <c r="A121" s="4" t="s">
        <v>468</v>
      </c>
      <c r="B121" s="5" t="s">
        <v>17</v>
      </c>
      <c r="C121" s="5" t="s">
        <v>74</v>
      </c>
      <c r="D121" s="18" t="s">
        <v>469</v>
      </c>
      <c r="E121" s="30">
        <v>780506</v>
      </c>
      <c r="F121" s="24" t="s">
        <v>470</v>
      </c>
      <c r="G121" s="6" t="s">
        <v>119</v>
      </c>
      <c r="H121" s="6" t="s">
        <v>119</v>
      </c>
      <c r="I121" s="6" t="s">
        <v>120</v>
      </c>
      <c r="J121" s="6" t="s">
        <v>40</v>
      </c>
      <c r="K121" s="6" t="s">
        <v>121</v>
      </c>
      <c r="L121" s="8">
        <v>45518</v>
      </c>
      <c r="M121" s="7" t="s">
        <v>129</v>
      </c>
      <c r="N121" s="15">
        <v>100000</v>
      </c>
      <c r="O121" s="15">
        <v>100000</v>
      </c>
      <c r="P121" s="6">
        <v>1</v>
      </c>
    </row>
    <row r="122" spans="1:89" s="3" customFormat="1" ht="54.95" customHeight="1" thickBot="1">
      <c r="A122" s="4" t="s">
        <v>471</v>
      </c>
      <c r="B122" s="5" t="s">
        <v>17</v>
      </c>
      <c r="C122" s="5" t="s">
        <v>74</v>
      </c>
      <c r="D122" s="18" t="s">
        <v>469</v>
      </c>
      <c r="E122" s="30">
        <v>780509</v>
      </c>
      <c r="F122" s="24" t="s">
        <v>470</v>
      </c>
      <c r="G122" s="6" t="s">
        <v>119</v>
      </c>
      <c r="H122" s="6" t="s">
        <v>119</v>
      </c>
      <c r="I122" s="6" t="s">
        <v>120</v>
      </c>
      <c r="J122" s="6" t="s">
        <v>40</v>
      </c>
      <c r="K122" s="6" t="s">
        <v>121</v>
      </c>
      <c r="L122" s="8">
        <v>45518</v>
      </c>
      <c r="M122" s="7" t="s">
        <v>129</v>
      </c>
      <c r="N122" s="15">
        <v>837500</v>
      </c>
      <c r="O122" s="15">
        <v>837500</v>
      </c>
      <c r="P122" s="6">
        <v>1</v>
      </c>
    </row>
    <row r="123" spans="1:89" s="3" customFormat="1" ht="54.95" customHeight="1" thickBot="1">
      <c r="A123" s="4" t="s">
        <v>472</v>
      </c>
      <c r="B123" s="5" t="s">
        <v>17</v>
      </c>
      <c r="C123" s="5" t="s">
        <v>74</v>
      </c>
      <c r="D123" s="18" t="s">
        <v>473</v>
      </c>
      <c r="E123" s="30">
        <v>784843</v>
      </c>
      <c r="F123" s="24" t="s">
        <v>474</v>
      </c>
      <c r="G123" s="6" t="s">
        <v>119</v>
      </c>
      <c r="H123" s="6" t="s">
        <v>119</v>
      </c>
      <c r="I123" s="6" t="s">
        <v>120</v>
      </c>
      <c r="J123" s="6" t="s">
        <v>62</v>
      </c>
      <c r="K123" s="6" t="s">
        <v>232</v>
      </c>
      <c r="L123" s="8">
        <v>45546</v>
      </c>
      <c r="M123" s="7" t="s">
        <v>129</v>
      </c>
      <c r="N123" s="15">
        <v>10094723.68</v>
      </c>
      <c r="O123" s="15">
        <v>10086678.65</v>
      </c>
      <c r="P123" s="6">
        <v>249</v>
      </c>
    </row>
    <row r="124" spans="1:89" s="3" customFormat="1" ht="54.95" customHeight="1" thickBot="1">
      <c r="A124" s="4" t="s">
        <v>475</v>
      </c>
      <c r="B124" s="5" t="s">
        <v>17</v>
      </c>
      <c r="C124" s="5" t="s">
        <v>74</v>
      </c>
      <c r="D124" s="18" t="s">
        <v>476</v>
      </c>
      <c r="E124" s="30">
        <v>787095</v>
      </c>
      <c r="F124" s="24" t="s">
        <v>477</v>
      </c>
      <c r="G124" s="6" t="s">
        <v>119</v>
      </c>
      <c r="H124" s="6" t="s">
        <v>119</v>
      </c>
      <c r="I124" s="6" t="s">
        <v>120</v>
      </c>
      <c r="J124" s="6" t="s">
        <v>40</v>
      </c>
      <c r="K124" s="6" t="s">
        <v>121</v>
      </c>
      <c r="L124" s="8">
        <v>45560</v>
      </c>
      <c r="M124" s="7" t="s">
        <v>129</v>
      </c>
      <c r="N124" s="15">
        <v>75000</v>
      </c>
      <c r="O124" s="15">
        <v>74244</v>
      </c>
      <c r="P124" s="6">
        <v>1</v>
      </c>
    </row>
    <row r="125" spans="1:89" s="3" customFormat="1" ht="54.95" customHeight="1" thickBot="1">
      <c r="A125" s="4" t="s">
        <v>478</v>
      </c>
      <c r="B125" s="5" t="s">
        <v>17</v>
      </c>
      <c r="C125" s="5" t="s">
        <v>74</v>
      </c>
      <c r="D125" s="18" t="s">
        <v>479</v>
      </c>
      <c r="E125" s="30">
        <v>787073</v>
      </c>
      <c r="F125" s="24" t="s">
        <v>480</v>
      </c>
      <c r="G125" s="6" t="s">
        <v>119</v>
      </c>
      <c r="H125" s="6" t="s">
        <v>119</v>
      </c>
      <c r="I125" s="6" t="s">
        <v>120</v>
      </c>
      <c r="J125" s="6" t="s">
        <v>40</v>
      </c>
      <c r="K125" s="6" t="s">
        <v>121</v>
      </c>
      <c r="L125" s="8">
        <v>45560</v>
      </c>
      <c r="M125" s="7" t="s">
        <v>129</v>
      </c>
      <c r="N125" s="15">
        <v>81831</v>
      </c>
      <c r="O125" s="15">
        <v>81831</v>
      </c>
      <c r="P125" s="6">
        <v>1</v>
      </c>
    </row>
    <row r="126" spans="1:89" s="3" customFormat="1" ht="54.95" customHeight="1" thickBot="1">
      <c r="A126" s="4" t="s">
        <v>481</v>
      </c>
      <c r="B126" s="5" t="s">
        <v>17</v>
      </c>
      <c r="C126" s="5" t="s">
        <v>90</v>
      </c>
      <c r="D126" s="18" t="s">
        <v>482</v>
      </c>
      <c r="E126" s="30">
        <v>780733</v>
      </c>
      <c r="F126" s="24" t="s">
        <v>483</v>
      </c>
      <c r="G126" s="6" t="s">
        <v>227</v>
      </c>
      <c r="H126" s="6" t="s">
        <v>227</v>
      </c>
      <c r="I126" s="6" t="s">
        <v>32</v>
      </c>
      <c r="J126" s="6" t="s">
        <v>40</v>
      </c>
      <c r="K126" s="6" t="s">
        <v>228</v>
      </c>
      <c r="L126" s="8">
        <v>45518</v>
      </c>
      <c r="M126" s="7" t="s">
        <v>42</v>
      </c>
      <c r="N126" s="15">
        <v>1985000</v>
      </c>
      <c r="O126" s="15">
        <v>1985000</v>
      </c>
      <c r="P126" s="6">
        <v>1</v>
      </c>
    </row>
    <row r="127" spans="1:89" s="36" customFormat="1" ht="75" customHeight="1" thickBot="1">
      <c r="A127" s="4" t="s">
        <v>484</v>
      </c>
      <c r="B127" s="5" t="s">
        <v>17</v>
      </c>
      <c r="C127" s="5" t="s">
        <v>74</v>
      </c>
      <c r="D127" s="18" t="s">
        <v>485</v>
      </c>
      <c r="E127" s="30">
        <f>[2]Execució_MRR_GLOBAL!G127</f>
        <v>787888</v>
      </c>
      <c r="F127" s="24" t="s">
        <v>486</v>
      </c>
      <c r="G127" s="6" t="s">
        <v>157</v>
      </c>
      <c r="H127" s="6" t="s">
        <v>157</v>
      </c>
      <c r="I127" s="6" t="s">
        <v>158</v>
      </c>
      <c r="J127" s="6" t="s">
        <v>40</v>
      </c>
      <c r="K127" s="6" t="s">
        <v>371</v>
      </c>
      <c r="L127" s="8">
        <v>45575</v>
      </c>
      <c r="M127" s="7" t="s">
        <v>129</v>
      </c>
      <c r="N127" s="15">
        <v>180721.13</v>
      </c>
      <c r="O127" s="15">
        <v>39964.199999999997</v>
      </c>
      <c r="P127" s="6">
        <v>3</v>
      </c>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row>
    <row r="128" spans="1:89" s="36" customFormat="1" ht="75" customHeight="1" thickBot="1">
      <c r="A128" s="4" t="s">
        <v>487</v>
      </c>
      <c r="B128" s="5" t="s">
        <v>17</v>
      </c>
      <c r="C128" s="5" t="s">
        <v>18</v>
      </c>
      <c r="D128" s="18" t="s">
        <v>488</v>
      </c>
      <c r="E128" s="30">
        <f>[2]Execució_MRR_GLOBAL!G128</f>
        <v>800446</v>
      </c>
      <c r="F128" s="24" t="s">
        <v>489</v>
      </c>
      <c r="G128" s="6" t="s">
        <v>98</v>
      </c>
      <c r="H128" s="6" t="s">
        <v>99</v>
      </c>
      <c r="I128" s="6" t="s">
        <v>100</v>
      </c>
      <c r="J128" s="6" t="s">
        <v>33</v>
      </c>
      <c r="K128" s="6" t="s">
        <v>101</v>
      </c>
      <c r="L128" s="8">
        <v>45638</v>
      </c>
      <c r="M128" s="7" t="s">
        <v>129</v>
      </c>
      <c r="N128" s="15">
        <v>2764338.78</v>
      </c>
      <c r="O128" s="15">
        <v>2764338.78</v>
      </c>
      <c r="P128" s="6">
        <v>20</v>
      </c>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row>
    <row r="129" spans="1:89" s="36" customFormat="1" ht="75" customHeight="1" thickBot="1">
      <c r="A129" s="4" t="s">
        <v>490</v>
      </c>
      <c r="B129" s="5" t="s">
        <v>17</v>
      </c>
      <c r="C129" s="5" t="s">
        <v>18</v>
      </c>
      <c r="D129" s="18" t="s">
        <v>491</v>
      </c>
      <c r="E129" s="30" t="str">
        <f>[2]Execució_MRR_GLOBAL!G129</f>
        <v>Seu electrònica</v>
      </c>
      <c r="F129" s="24" t="s">
        <v>492</v>
      </c>
      <c r="G129" s="6" t="s">
        <v>22</v>
      </c>
      <c r="H129" s="6" t="s">
        <v>31</v>
      </c>
      <c r="I129" s="6" t="s">
        <v>206</v>
      </c>
      <c r="J129" s="6" t="s">
        <v>25</v>
      </c>
      <c r="K129" s="6" t="s">
        <v>207</v>
      </c>
      <c r="L129" s="8">
        <v>45657</v>
      </c>
      <c r="M129" s="7" t="s">
        <v>129</v>
      </c>
      <c r="N129" s="15">
        <v>10000000</v>
      </c>
      <c r="O129" s="15"/>
      <c r="P129" s="6"/>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row>
    <row r="130" spans="1:89" s="36" customFormat="1" ht="75" customHeight="1" thickBot="1">
      <c r="A130" s="4" t="s">
        <v>493</v>
      </c>
      <c r="B130" s="5" t="s">
        <v>17</v>
      </c>
      <c r="C130" s="5" t="s">
        <v>74</v>
      </c>
      <c r="D130" s="18"/>
      <c r="E130" s="30">
        <v>834547</v>
      </c>
      <c r="F130" s="24" t="s">
        <v>494</v>
      </c>
      <c r="G130" s="6" t="s">
        <v>119</v>
      </c>
      <c r="H130" s="6" t="s">
        <v>119</v>
      </c>
      <c r="I130" s="6" t="s">
        <v>120</v>
      </c>
      <c r="J130" s="6" t="s">
        <v>40</v>
      </c>
      <c r="K130" s="6" t="s">
        <v>121</v>
      </c>
      <c r="L130" s="8">
        <v>45804</v>
      </c>
      <c r="M130" s="7" t="s">
        <v>129</v>
      </c>
      <c r="N130" s="15">
        <v>1490000</v>
      </c>
      <c r="O130" s="15"/>
      <c r="P130" s="6"/>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row>
    <row r="131" spans="1:89" s="36" customFormat="1" ht="75" customHeight="1" thickBot="1">
      <c r="A131" s="4" t="s">
        <v>495</v>
      </c>
      <c r="B131" s="5" t="s">
        <v>17</v>
      </c>
      <c r="C131" s="5" t="s">
        <v>35</v>
      </c>
      <c r="D131" s="18" t="s">
        <v>496</v>
      </c>
      <c r="E131" s="30"/>
      <c r="F131" s="24" t="s">
        <v>497</v>
      </c>
      <c r="G131" s="6" t="s">
        <v>498</v>
      </c>
      <c r="H131" s="6" t="s">
        <v>38</v>
      </c>
      <c r="I131" s="6" t="s">
        <v>39</v>
      </c>
      <c r="J131" s="6" t="s">
        <v>499</v>
      </c>
      <c r="K131" s="6" t="s">
        <v>500</v>
      </c>
      <c r="L131" s="8">
        <v>45615</v>
      </c>
      <c r="M131" s="7" t="s">
        <v>42</v>
      </c>
      <c r="N131" s="15">
        <v>1321806</v>
      </c>
      <c r="O131" s="15">
        <v>1321806</v>
      </c>
      <c r="P131" s="6">
        <v>1</v>
      </c>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row>
    <row r="132" spans="1:89" s="3" customFormat="1" ht="54.95" customHeight="1" thickBot="1">
      <c r="A132" s="9" t="s">
        <v>501</v>
      </c>
      <c r="B132" s="5" t="s">
        <v>502</v>
      </c>
      <c r="C132" s="5" t="s">
        <v>110</v>
      </c>
      <c r="D132" s="18" t="s">
        <v>503</v>
      </c>
      <c r="E132" s="31" t="s">
        <v>504</v>
      </c>
      <c r="F132" s="24" t="s">
        <v>505</v>
      </c>
      <c r="G132" s="6" t="s">
        <v>113</v>
      </c>
      <c r="H132" s="6" t="s">
        <v>114</v>
      </c>
      <c r="I132" s="6" t="s">
        <v>115</v>
      </c>
      <c r="J132" s="6" t="s">
        <v>40</v>
      </c>
      <c r="K132" s="6" t="s">
        <v>116</v>
      </c>
      <c r="L132" s="8">
        <v>44466</v>
      </c>
      <c r="M132" s="7" t="s">
        <v>506</v>
      </c>
      <c r="N132" s="15">
        <v>137492.28</v>
      </c>
      <c r="O132" s="15">
        <v>125117.98</v>
      </c>
      <c r="P132" s="7">
        <v>1</v>
      </c>
    </row>
    <row r="133" spans="1:89" s="3" customFormat="1" ht="54.95" customHeight="1" thickBot="1">
      <c r="A133" s="9" t="s">
        <v>507</v>
      </c>
      <c r="B133" s="5" t="s">
        <v>502</v>
      </c>
      <c r="C133" s="5" t="s">
        <v>110</v>
      </c>
      <c r="D133" s="18" t="s">
        <v>508</v>
      </c>
      <c r="E133" s="30" t="s">
        <v>504</v>
      </c>
      <c r="F133" s="24" t="s">
        <v>509</v>
      </c>
      <c r="G133" s="6" t="s">
        <v>113</v>
      </c>
      <c r="H133" s="6" t="s">
        <v>114</v>
      </c>
      <c r="I133" s="6" t="s">
        <v>115</v>
      </c>
      <c r="J133" s="6" t="s">
        <v>40</v>
      </c>
      <c r="K133" s="6" t="s">
        <v>116</v>
      </c>
      <c r="L133" s="8">
        <v>44489</v>
      </c>
      <c r="M133" s="7" t="s">
        <v>506</v>
      </c>
      <c r="N133" s="15">
        <v>10333651.060000001</v>
      </c>
      <c r="O133" s="15">
        <v>10333651.060000001</v>
      </c>
      <c r="P133" s="7">
        <v>1</v>
      </c>
    </row>
    <row r="134" spans="1:89" s="3" customFormat="1" ht="54.95" customHeight="1" thickBot="1">
      <c r="A134" s="9" t="s">
        <v>510</v>
      </c>
      <c r="B134" s="5" t="s">
        <v>502</v>
      </c>
      <c r="C134" s="5" t="s">
        <v>110</v>
      </c>
      <c r="D134" s="18" t="s">
        <v>511</v>
      </c>
      <c r="E134" s="30" t="s">
        <v>504</v>
      </c>
      <c r="F134" s="24" t="s">
        <v>512</v>
      </c>
      <c r="G134" s="6" t="s">
        <v>113</v>
      </c>
      <c r="H134" s="6" t="s">
        <v>114</v>
      </c>
      <c r="I134" s="6" t="s">
        <v>115</v>
      </c>
      <c r="J134" s="6" t="s">
        <v>40</v>
      </c>
      <c r="K134" s="6" t="s">
        <v>116</v>
      </c>
      <c r="L134" s="8">
        <v>44553</v>
      </c>
      <c r="M134" s="7" t="s">
        <v>513</v>
      </c>
      <c r="N134" s="15"/>
      <c r="O134" s="15"/>
      <c r="P134" s="7"/>
    </row>
    <row r="135" spans="1:89" s="3" customFormat="1" ht="54.95" customHeight="1" thickBot="1">
      <c r="A135" s="9" t="s">
        <v>514</v>
      </c>
      <c r="B135" s="5" t="s">
        <v>502</v>
      </c>
      <c r="C135" s="5" t="s">
        <v>515</v>
      </c>
      <c r="D135" s="18" t="s">
        <v>516</v>
      </c>
      <c r="E135" s="30" t="s">
        <v>504</v>
      </c>
      <c r="F135" s="24" t="s">
        <v>517</v>
      </c>
      <c r="G135" s="6" t="s">
        <v>518</v>
      </c>
      <c r="H135" s="6" t="s">
        <v>519</v>
      </c>
      <c r="I135" s="6" t="s">
        <v>520</v>
      </c>
      <c r="J135" s="6" t="s">
        <v>40</v>
      </c>
      <c r="K135" s="6" t="s">
        <v>521</v>
      </c>
      <c r="L135" s="8">
        <v>44555</v>
      </c>
      <c r="M135" s="7" t="s">
        <v>506</v>
      </c>
      <c r="N135" s="15">
        <v>10205653</v>
      </c>
      <c r="O135" s="15">
        <v>7925500</v>
      </c>
      <c r="P135" s="7">
        <v>1</v>
      </c>
    </row>
    <row r="136" spans="1:89" s="3" customFormat="1" ht="54.95" customHeight="1" thickBot="1">
      <c r="A136" s="9" t="s">
        <v>522</v>
      </c>
      <c r="B136" s="5" t="s">
        <v>502</v>
      </c>
      <c r="C136" s="5" t="s">
        <v>35</v>
      </c>
      <c r="D136" s="18" t="s">
        <v>523</v>
      </c>
      <c r="E136" s="30" t="s">
        <v>504</v>
      </c>
      <c r="F136" s="24" t="s">
        <v>524</v>
      </c>
      <c r="G136" s="6" t="s">
        <v>38</v>
      </c>
      <c r="H136" s="6" t="s">
        <v>38</v>
      </c>
      <c r="I136" s="6" t="s">
        <v>39</v>
      </c>
      <c r="J136" s="6" t="s">
        <v>40</v>
      </c>
      <c r="K136" s="6" t="s">
        <v>41</v>
      </c>
      <c r="L136" s="8">
        <v>44508</v>
      </c>
      <c r="M136" s="7" t="s">
        <v>506</v>
      </c>
      <c r="N136" s="15">
        <v>695396</v>
      </c>
      <c r="O136" s="15">
        <v>695396</v>
      </c>
      <c r="P136" s="7">
        <v>1</v>
      </c>
    </row>
    <row r="137" spans="1:89" s="3" customFormat="1" ht="54.95" customHeight="1" thickBot="1">
      <c r="A137" s="9" t="s">
        <v>525</v>
      </c>
      <c r="B137" s="5" t="s">
        <v>502</v>
      </c>
      <c r="C137" s="5" t="s">
        <v>18</v>
      </c>
      <c r="D137" s="18" t="s">
        <v>526</v>
      </c>
      <c r="E137" s="30" t="s">
        <v>29</v>
      </c>
      <c r="F137" s="24" t="s">
        <v>527</v>
      </c>
      <c r="G137" s="6" t="s">
        <v>67</v>
      </c>
      <c r="H137" s="6" t="s">
        <v>67</v>
      </c>
      <c r="I137" s="6" t="s">
        <v>68</v>
      </c>
      <c r="J137" s="6" t="s">
        <v>528</v>
      </c>
      <c r="K137" s="6" t="s">
        <v>69</v>
      </c>
      <c r="L137" s="8">
        <v>44585</v>
      </c>
      <c r="M137" s="7" t="s">
        <v>529</v>
      </c>
      <c r="N137" s="15"/>
      <c r="O137" s="15"/>
      <c r="P137" s="7"/>
    </row>
    <row r="138" spans="1:89" s="3" customFormat="1" ht="54.95" customHeight="1" thickBot="1">
      <c r="A138" s="9" t="s">
        <v>530</v>
      </c>
      <c r="B138" s="5" t="s">
        <v>502</v>
      </c>
      <c r="C138" s="5" t="s">
        <v>110</v>
      </c>
      <c r="D138" s="18" t="s">
        <v>531</v>
      </c>
      <c r="E138" s="30" t="s">
        <v>504</v>
      </c>
      <c r="F138" s="24" t="s">
        <v>532</v>
      </c>
      <c r="G138" s="6" t="s">
        <v>113</v>
      </c>
      <c r="H138" s="6" t="s">
        <v>114</v>
      </c>
      <c r="I138" s="6" t="s">
        <v>115</v>
      </c>
      <c r="J138" s="6" t="s">
        <v>40</v>
      </c>
      <c r="K138" s="6" t="s">
        <v>116</v>
      </c>
      <c r="L138" s="8">
        <v>44608</v>
      </c>
      <c r="M138" s="7" t="s">
        <v>506</v>
      </c>
      <c r="N138" s="15">
        <v>480000</v>
      </c>
      <c r="O138" s="15">
        <v>480000</v>
      </c>
      <c r="P138" s="7">
        <v>1</v>
      </c>
    </row>
    <row r="139" spans="1:89" s="3" customFormat="1" ht="54.95" customHeight="1" thickBot="1">
      <c r="A139" s="9" t="s">
        <v>533</v>
      </c>
      <c r="B139" s="5" t="s">
        <v>502</v>
      </c>
      <c r="C139" s="5" t="s">
        <v>110</v>
      </c>
      <c r="D139" s="18" t="s">
        <v>534</v>
      </c>
      <c r="E139" s="30" t="s">
        <v>504</v>
      </c>
      <c r="F139" s="24" t="s">
        <v>535</v>
      </c>
      <c r="G139" s="6" t="s">
        <v>113</v>
      </c>
      <c r="H139" s="6" t="s">
        <v>114</v>
      </c>
      <c r="I139" s="6" t="s">
        <v>115</v>
      </c>
      <c r="J139" s="6" t="s">
        <v>40</v>
      </c>
      <c r="K139" s="6" t="s">
        <v>116</v>
      </c>
      <c r="L139" s="8">
        <v>44619</v>
      </c>
      <c r="M139" s="7" t="s">
        <v>513</v>
      </c>
      <c r="N139" s="15"/>
      <c r="O139" s="15"/>
      <c r="P139" s="7"/>
    </row>
    <row r="140" spans="1:89" s="3" customFormat="1" ht="54.95" customHeight="1" thickBot="1">
      <c r="A140" s="9" t="s">
        <v>536</v>
      </c>
      <c r="B140" s="5" t="s">
        <v>502</v>
      </c>
      <c r="C140" s="5" t="s">
        <v>35</v>
      </c>
      <c r="D140" s="18" t="s">
        <v>537</v>
      </c>
      <c r="E140" s="30" t="s">
        <v>504</v>
      </c>
      <c r="F140" s="24" t="s">
        <v>538</v>
      </c>
      <c r="G140" s="6" t="s">
        <v>38</v>
      </c>
      <c r="H140" s="6" t="s">
        <v>38</v>
      </c>
      <c r="I140" s="6" t="s">
        <v>148</v>
      </c>
      <c r="J140" s="6" t="s">
        <v>33</v>
      </c>
      <c r="K140" s="6" t="s">
        <v>149</v>
      </c>
      <c r="L140" s="8">
        <v>44624</v>
      </c>
      <c r="M140" s="7" t="s">
        <v>513</v>
      </c>
      <c r="N140" s="15"/>
      <c r="O140" s="15"/>
      <c r="P140" s="7"/>
    </row>
    <row r="141" spans="1:89" s="3" customFormat="1" ht="54.95" customHeight="1" thickBot="1">
      <c r="A141" s="9" t="s">
        <v>539</v>
      </c>
      <c r="B141" s="5" t="s">
        <v>502</v>
      </c>
      <c r="C141" s="5" t="s">
        <v>515</v>
      </c>
      <c r="D141" s="18" t="s">
        <v>540</v>
      </c>
      <c r="E141" s="30" t="s">
        <v>504</v>
      </c>
      <c r="F141" s="24" t="s">
        <v>541</v>
      </c>
      <c r="G141" s="6" t="s">
        <v>518</v>
      </c>
      <c r="H141" s="6" t="s">
        <v>519</v>
      </c>
      <c r="I141" s="6" t="s">
        <v>520</v>
      </c>
      <c r="J141" s="6" t="s">
        <v>40</v>
      </c>
      <c r="K141" s="6" t="s">
        <v>521</v>
      </c>
      <c r="L141" s="8">
        <v>44670</v>
      </c>
      <c r="M141" s="7" t="s">
        <v>506</v>
      </c>
      <c r="N141" s="15">
        <v>494000</v>
      </c>
      <c r="O141" s="15">
        <v>494000</v>
      </c>
      <c r="P141" s="7">
        <v>2</v>
      </c>
    </row>
    <row r="142" spans="1:89" s="3" customFormat="1" ht="54.95" customHeight="1" thickBot="1">
      <c r="A142" s="9" t="s">
        <v>542</v>
      </c>
      <c r="B142" s="5" t="s">
        <v>502</v>
      </c>
      <c r="C142" s="5" t="s">
        <v>123</v>
      </c>
      <c r="D142" s="18" t="s">
        <v>543</v>
      </c>
      <c r="E142" s="30" t="s">
        <v>544</v>
      </c>
      <c r="F142" s="24" t="s">
        <v>545</v>
      </c>
      <c r="G142" s="6" t="s">
        <v>98</v>
      </c>
      <c r="H142" s="6" t="s">
        <v>140</v>
      </c>
      <c r="I142" s="6" t="s">
        <v>141</v>
      </c>
      <c r="J142" s="6" t="s">
        <v>62</v>
      </c>
      <c r="K142" s="6" t="s">
        <v>546</v>
      </c>
      <c r="L142" s="8">
        <v>44651</v>
      </c>
      <c r="M142" s="7" t="s">
        <v>513</v>
      </c>
      <c r="N142" s="15"/>
      <c r="O142" s="15"/>
      <c r="P142" s="7"/>
    </row>
    <row r="143" spans="1:89" s="3" customFormat="1" ht="54.95" customHeight="1" thickBot="1">
      <c r="A143" s="9" t="s">
        <v>547</v>
      </c>
      <c r="B143" s="5" t="s">
        <v>502</v>
      </c>
      <c r="C143" s="5" t="s">
        <v>123</v>
      </c>
      <c r="D143" s="18" t="s">
        <v>548</v>
      </c>
      <c r="E143" s="30" t="s">
        <v>544</v>
      </c>
      <c r="F143" s="24" t="s">
        <v>549</v>
      </c>
      <c r="G143" s="6" t="s">
        <v>98</v>
      </c>
      <c r="H143" s="6" t="s">
        <v>140</v>
      </c>
      <c r="I143" s="6" t="s">
        <v>141</v>
      </c>
      <c r="J143" s="6" t="s">
        <v>62</v>
      </c>
      <c r="K143" s="6" t="s">
        <v>546</v>
      </c>
      <c r="L143" s="8">
        <v>44651</v>
      </c>
      <c r="M143" s="7" t="s">
        <v>506</v>
      </c>
      <c r="N143" s="15">
        <v>1297120</v>
      </c>
      <c r="O143" s="15">
        <v>1282600</v>
      </c>
      <c r="P143" s="7">
        <v>1</v>
      </c>
    </row>
    <row r="144" spans="1:89" s="3" customFormat="1" ht="54.95" customHeight="1" thickBot="1">
      <c r="A144" s="9" t="s">
        <v>550</v>
      </c>
      <c r="B144" s="5" t="s">
        <v>502</v>
      </c>
      <c r="C144" s="5" t="s">
        <v>18</v>
      </c>
      <c r="D144" s="18" t="s">
        <v>551</v>
      </c>
      <c r="E144" s="30" t="s">
        <v>504</v>
      </c>
      <c r="F144" s="24" t="s">
        <v>552</v>
      </c>
      <c r="G144" s="6" t="s">
        <v>67</v>
      </c>
      <c r="H144" s="6" t="s">
        <v>67</v>
      </c>
      <c r="I144" s="6" t="s">
        <v>68</v>
      </c>
      <c r="J144" s="6" t="s">
        <v>33</v>
      </c>
      <c r="K144" s="6" t="s">
        <v>553</v>
      </c>
      <c r="L144" s="8">
        <v>44622</v>
      </c>
      <c r="M144" s="7" t="s">
        <v>529</v>
      </c>
      <c r="N144" s="15"/>
      <c r="O144" s="15"/>
      <c r="P144" s="7"/>
    </row>
    <row r="145" spans="1:16" s="3" customFormat="1" ht="54.95" customHeight="1" thickBot="1">
      <c r="A145" s="9" t="s">
        <v>554</v>
      </c>
      <c r="B145" s="5" t="s">
        <v>502</v>
      </c>
      <c r="C145" s="5" t="s">
        <v>18</v>
      </c>
      <c r="D145" s="18" t="s">
        <v>555</v>
      </c>
      <c r="E145" s="30" t="s">
        <v>504</v>
      </c>
      <c r="F145" s="24" t="s">
        <v>556</v>
      </c>
      <c r="G145" s="6" t="s">
        <v>67</v>
      </c>
      <c r="H145" s="6" t="s">
        <v>67</v>
      </c>
      <c r="I145" s="6" t="s">
        <v>68</v>
      </c>
      <c r="J145" s="6" t="s">
        <v>25</v>
      </c>
      <c r="K145" s="6" t="s">
        <v>69</v>
      </c>
      <c r="L145" s="8">
        <v>44622</v>
      </c>
      <c r="M145" s="7" t="s">
        <v>506</v>
      </c>
      <c r="N145" s="15">
        <v>904911.63</v>
      </c>
      <c r="O145" s="15">
        <v>904911.63</v>
      </c>
      <c r="P145" s="7">
        <v>1</v>
      </c>
    </row>
    <row r="146" spans="1:16" s="3" customFormat="1" ht="54.95" customHeight="1" thickBot="1">
      <c r="A146" s="9" t="s">
        <v>557</v>
      </c>
      <c r="B146" s="5" t="s">
        <v>502</v>
      </c>
      <c r="C146" s="5" t="s">
        <v>110</v>
      </c>
      <c r="D146" s="18" t="s">
        <v>558</v>
      </c>
      <c r="E146" s="30" t="s">
        <v>504</v>
      </c>
      <c r="F146" s="24" t="s">
        <v>559</v>
      </c>
      <c r="G146" s="6" t="s">
        <v>113</v>
      </c>
      <c r="H146" s="6" t="s">
        <v>114</v>
      </c>
      <c r="I146" s="6" t="s">
        <v>115</v>
      </c>
      <c r="J146" s="6" t="s">
        <v>40</v>
      </c>
      <c r="K146" s="6" t="s">
        <v>116</v>
      </c>
      <c r="L146" s="8">
        <v>44705</v>
      </c>
      <c r="M146" s="7" t="s">
        <v>506</v>
      </c>
      <c r="N146" s="15">
        <v>919545.56</v>
      </c>
      <c r="O146" s="15">
        <v>919545.56</v>
      </c>
      <c r="P146" s="7">
        <v>1</v>
      </c>
    </row>
    <row r="147" spans="1:16" s="3" customFormat="1" ht="54.95" customHeight="1" thickBot="1">
      <c r="A147" s="9" t="s">
        <v>560</v>
      </c>
      <c r="B147" s="5" t="s">
        <v>502</v>
      </c>
      <c r="C147" s="5" t="s">
        <v>515</v>
      </c>
      <c r="D147" s="18" t="s">
        <v>561</v>
      </c>
      <c r="E147" s="30" t="s">
        <v>504</v>
      </c>
      <c r="F147" s="24" t="s">
        <v>562</v>
      </c>
      <c r="G147" s="6" t="s">
        <v>518</v>
      </c>
      <c r="H147" s="6" t="s">
        <v>519</v>
      </c>
      <c r="I147" s="6" t="s">
        <v>520</v>
      </c>
      <c r="J147" s="6" t="s">
        <v>40</v>
      </c>
      <c r="K147" s="6" t="s">
        <v>521</v>
      </c>
      <c r="L147" s="8">
        <v>44718</v>
      </c>
      <c r="M147" s="7" t="s">
        <v>506</v>
      </c>
      <c r="N147" s="15">
        <v>12713</v>
      </c>
      <c r="O147" s="15">
        <v>12713</v>
      </c>
      <c r="P147" s="7">
        <v>1</v>
      </c>
    </row>
    <row r="148" spans="1:16" s="3" customFormat="1" ht="54.95" customHeight="1" thickBot="1">
      <c r="A148" s="9" t="s">
        <v>563</v>
      </c>
      <c r="B148" s="5" t="s">
        <v>502</v>
      </c>
      <c r="C148" s="5" t="s">
        <v>35</v>
      </c>
      <c r="D148" s="18" t="s">
        <v>564</v>
      </c>
      <c r="E148" s="30" t="s">
        <v>504</v>
      </c>
      <c r="F148" s="24" t="s">
        <v>565</v>
      </c>
      <c r="G148" s="6" t="s">
        <v>38</v>
      </c>
      <c r="H148" s="6" t="s">
        <v>38</v>
      </c>
      <c r="I148" s="6" t="s">
        <v>566</v>
      </c>
      <c r="J148" s="6" t="s">
        <v>25</v>
      </c>
      <c r="K148" s="6" t="s">
        <v>567</v>
      </c>
      <c r="L148" s="8">
        <v>44781</v>
      </c>
      <c r="M148" s="7" t="s">
        <v>506</v>
      </c>
      <c r="N148" s="15">
        <v>13673</v>
      </c>
      <c r="O148" s="15">
        <v>13673</v>
      </c>
      <c r="P148" s="7">
        <v>1</v>
      </c>
    </row>
    <row r="149" spans="1:16" s="3" customFormat="1" ht="54.95" customHeight="1" thickBot="1">
      <c r="A149" s="9" t="s">
        <v>568</v>
      </c>
      <c r="B149" s="5" t="s">
        <v>502</v>
      </c>
      <c r="C149" s="5" t="s">
        <v>515</v>
      </c>
      <c r="D149" s="18" t="s">
        <v>569</v>
      </c>
      <c r="E149" s="30" t="s">
        <v>504</v>
      </c>
      <c r="F149" s="24" t="s">
        <v>570</v>
      </c>
      <c r="G149" s="6" t="s">
        <v>518</v>
      </c>
      <c r="H149" s="6" t="s">
        <v>519</v>
      </c>
      <c r="I149" s="6" t="s">
        <v>520</v>
      </c>
      <c r="J149" s="6" t="s">
        <v>40</v>
      </c>
      <c r="K149" s="6" t="s">
        <v>521</v>
      </c>
      <c r="L149" s="8">
        <v>44721</v>
      </c>
      <c r="M149" s="7" t="s">
        <v>506</v>
      </c>
      <c r="N149" s="15">
        <v>211017.95</v>
      </c>
      <c r="O149" s="15">
        <v>211017.95</v>
      </c>
      <c r="P149" s="7">
        <v>1</v>
      </c>
    </row>
    <row r="150" spans="1:16" s="3" customFormat="1" ht="54.95" customHeight="1" thickBot="1">
      <c r="A150" s="9" t="s">
        <v>571</v>
      </c>
      <c r="B150" s="5" t="s">
        <v>502</v>
      </c>
      <c r="C150" s="5" t="s">
        <v>515</v>
      </c>
      <c r="D150" s="18" t="s">
        <v>572</v>
      </c>
      <c r="E150" s="30" t="s">
        <v>504</v>
      </c>
      <c r="F150" s="24" t="s">
        <v>573</v>
      </c>
      <c r="G150" s="6" t="s">
        <v>518</v>
      </c>
      <c r="H150" s="6" t="s">
        <v>519</v>
      </c>
      <c r="I150" s="6" t="s">
        <v>520</v>
      </c>
      <c r="J150" s="6" t="s">
        <v>40</v>
      </c>
      <c r="K150" s="6" t="s">
        <v>521</v>
      </c>
      <c r="L150" s="8">
        <v>44721</v>
      </c>
      <c r="M150" s="7" t="s">
        <v>506</v>
      </c>
      <c r="N150" s="15">
        <v>408035.5</v>
      </c>
      <c r="O150" s="15">
        <v>344300.59899999999</v>
      </c>
      <c r="P150" s="7">
        <v>1</v>
      </c>
    </row>
    <row r="151" spans="1:16" s="3" customFormat="1" ht="54.95" customHeight="1" thickBot="1">
      <c r="A151" s="9" t="s">
        <v>574</v>
      </c>
      <c r="B151" s="5" t="s">
        <v>502</v>
      </c>
      <c r="C151" s="5" t="s">
        <v>515</v>
      </c>
      <c r="D151" s="18" t="s">
        <v>575</v>
      </c>
      <c r="E151" s="30" t="s">
        <v>504</v>
      </c>
      <c r="F151" s="24" t="s">
        <v>576</v>
      </c>
      <c r="G151" s="6" t="s">
        <v>518</v>
      </c>
      <c r="H151" s="6" t="s">
        <v>519</v>
      </c>
      <c r="I151" s="6" t="s">
        <v>520</v>
      </c>
      <c r="J151" s="6" t="s">
        <v>40</v>
      </c>
      <c r="K151" s="6" t="s">
        <v>521</v>
      </c>
      <c r="L151" s="8">
        <v>44721</v>
      </c>
      <c r="M151" s="7" t="s">
        <v>506</v>
      </c>
      <c r="N151" s="15">
        <v>2247696</v>
      </c>
      <c r="O151" s="15">
        <v>2065470</v>
      </c>
      <c r="P151" s="7">
        <v>1</v>
      </c>
    </row>
    <row r="152" spans="1:16" s="3" customFormat="1" ht="54.95" customHeight="1" thickBot="1">
      <c r="A152" s="9" t="s">
        <v>577</v>
      </c>
      <c r="B152" s="5" t="s">
        <v>502</v>
      </c>
      <c r="C152" s="5" t="s">
        <v>515</v>
      </c>
      <c r="D152" s="18" t="s">
        <v>578</v>
      </c>
      <c r="E152" s="30" t="s">
        <v>504</v>
      </c>
      <c r="F152" s="24" t="s">
        <v>579</v>
      </c>
      <c r="G152" s="6" t="s">
        <v>518</v>
      </c>
      <c r="H152" s="6" t="s">
        <v>519</v>
      </c>
      <c r="I152" s="6" t="s">
        <v>520</v>
      </c>
      <c r="J152" s="6" t="s">
        <v>40</v>
      </c>
      <c r="K152" s="6" t="s">
        <v>521</v>
      </c>
      <c r="L152" s="8">
        <v>44720</v>
      </c>
      <c r="M152" s="7" t="s">
        <v>506</v>
      </c>
      <c r="N152" s="15">
        <v>508269.99</v>
      </c>
      <c r="O152" s="15">
        <v>508200</v>
      </c>
      <c r="P152" s="7">
        <v>1</v>
      </c>
    </row>
    <row r="153" spans="1:16" s="3" customFormat="1" ht="54.95" customHeight="1" thickBot="1">
      <c r="A153" s="9" t="s">
        <v>580</v>
      </c>
      <c r="B153" s="5" t="s">
        <v>502</v>
      </c>
      <c r="C153" s="5" t="s">
        <v>74</v>
      </c>
      <c r="D153" s="18" t="s">
        <v>581</v>
      </c>
      <c r="E153" s="30" t="s">
        <v>504</v>
      </c>
      <c r="F153" s="24" t="s">
        <v>582</v>
      </c>
      <c r="G153" s="6" t="s">
        <v>119</v>
      </c>
      <c r="H153" s="6" t="s">
        <v>119</v>
      </c>
      <c r="I153" s="6" t="s">
        <v>120</v>
      </c>
      <c r="J153" s="6" t="s">
        <v>40</v>
      </c>
      <c r="K153" s="6" t="s">
        <v>121</v>
      </c>
      <c r="L153" s="8">
        <v>44722</v>
      </c>
      <c r="M153" s="7" t="s">
        <v>506</v>
      </c>
      <c r="N153" s="15">
        <v>408035.5</v>
      </c>
      <c r="O153" s="15">
        <v>344300.59899999999</v>
      </c>
      <c r="P153" s="7">
        <v>1</v>
      </c>
    </row>
    <row r="154" spans="1:16" s="3" customFormat="1" ht="54.95" customHeight="1" thickBot="1">
      <c r="A154" s="9" t="s">
        <v>583</v>
      </c>
      <c r="B154" s="5" t="s">
        <v>502</v>
      </c>
      <c r="C154" s="5" t="s">
        <v>74</v>
      </c>
      <c r="D154" s="18" t="s">
        <v>584</v>
      </c>
      <c r="E154" s="30" t="s">
        <v>504</v>
      </c>
      <c r="F154" s="24" t="s">
        <v>585</v>
      </c>
      <c r="G154" s="6" t="s">
        <v>119</v>
      </c>
      <c r="H154" s="6" t="s">
        <v>119</v>
      </c>
      <c r="I154" s="6" t="s">
        <v>120</v>
      </c>
      <c r="J154" s="6" t="s">
        <v>40</v>
      </c>
      <c r="K154" s="6" t="s">
        <v>121</v>
      </c>
      <c r="L154" s="8">
        <v>44722</v>
      </c>
      <c r="M154" s="7" t="s">
        <v>506</v>
      </c>
      <c r="N154" s="15">
        <v>752510.66</v>
      </c>
      <c r="O154" s="15">
        <v>634969.08900000004</v>
      </c>
      <c r="P154" s="7">
        <v>1</v>
      </c>
    </row>
    <row r="155" spans="1:16" s="3" customFormat="1" ht="54.95" customHeight="1" thickBot="1">
      <c r="A155" s="9" t="s">
        <v>586</v>
      </c>
      <c r="B155" s="5" t="s">
        <v>502</v>
      </c>
      <c r="C155" s="5" t="s">
        <v>74</v>
      </c>
      <c r="D155" s="18" t="s">
        <v>587</v>
      </c>
      <c r="E155" s="30" t="s">
        <v>504</v>
      </c>
      <c r="F155" s="24" t="s">
        <v>588</v>
      </c>
      <c r="G155" s="6" t="s">
        <v>119</v>
      </c>
      <c r="H155" s="6" t="s">
        <v>119</v>
      </c>
      <c r="I155" s="6" t="s">
        <v>120</v>
      </c>
      <c r="J155" s="6" t="s">
        <v>40</v>
      </c>
      <c r="K155" s="6" t="s">
        <v>121</v>
      </c>
      <c r="L155" s="8">
        <v>44722</v>
      </c>
      <c r="M155" s="7" t="s">
        <v>506</v>
      </c>
      <c r="N155" s="15">
        <v>870358.35</v>
      </c>
      <c r="O155" s="15">
        <v>868598.5</v>
      </c>
      <c r="P155" s="7">
        <v>1</v>
      </c>
    </row>
    <row r="156" spans="1:16" s="3" customFormat="1" ht="54.95" customHeight="1" thickBot="1">
      <c r="A156" s="9" t="s">
        <v>589</v>
      </c>
      <c r="B156" s="5" t="s">
        <v>502</v>
      </c>
      <c r="C156" s="5" t="s">
        <v>74</v>
      </c>
      <c r="D156" s="18" t="s">
        <v>590</v>
      </c>
      <c r="E156" s="30" t="s">
        <v>504</v>
      </c>
      <c r="F156" s="24" t="s">
        <v>591</v>
      </c>
      <c r="G156" s="6" t="s">
        <v>119</v>
      </c>
      <c r="H156" s="6" t="s">
        <v>119</v>
      </c>
      <c r="I156" s="6" t="s">
        <v>120</v>
      </c>
      <c r="J156" s="6" t="s">
        <v>40</v>
      </c>
      <c r="K156" s="6" t="s">
        <v>121</v>
      </c>
      <c r="L156" s="8">
        <v>44721</v>
      </c>
      <c r="M156" s="7" t="s">
        <v>506</v>
      </c>
      <c r="N156" s="15">
        <v>150360</v>
      </c>
      <c r="O156" s="15">
        <v>150360</v>
      </c>
      <c r="P156" s="7">
        <v>1</v>
      </c>
    </row>
    <row r="157" spans="1:16" s="3" customFormat="1" ht="54.95" customHeight="1" thickBot="1">
      <c r="A157" s="9" t="s">
        <v>592</v>
      </c>
      <c r="B157" s="5" t="s">
        <v>502</v>
      </c>
      <c r="C157" s="5" t="s">
        <v>110</v>
      </c>
      <c r="D157" s="18" t="s">
        <v>593</v>
      </c>
      <c r="E157" s="30" t="s">
        <v>504</v>
      </c>
      <c r="F157" s="24" t="s">
        <v>594</v>
      </c>
      <c r="G157" s="6" t="s">
        <v>113</v>
      </c>
      <c r="H157" s="6" t="s">
        <v>114</v>
      </c>
      <c r="I157" s="6" t="s">
        <v>115</v>
      </c>
      <c r="J157" s="6" t="s">
        <v>40</v>
      </c>
      <c r="K157" s="6" t="s">
        <v>116</v>
      </c>
      <c r="L157" s="8">
        <v>44727</v>
      </c>
      <c r="M157" s="7" t="s">
        <v>506</v>
      </c>
      <c r="N157" s="15">
        <v>16385.5</v>
      </c>
      <c r="O157" s="15">
        <v>16385.5</v>
      </c>
      <c r="P157" s="7">
        <v>1</v>
      </c>
    </row>
    <row r="158" spans="1:16" s="3" customFormat="1" ht="54.95" customHeight="1" thickBot="1">
      <c r="A158" s="9" t="s">
        <v>595</v>
      </c>
      <c r="B158" s="5" t="s">
        <v>502</v>
      </c>
      <c r="C158" s="5" t="s">
        <v>515</v>
      </c>
      <c r="D158" s="18" t="s">
        <v>596</v>
      </c>
      <c r="E158" s="30" t="s">
        <v>504</v>
      </c>
      <c r="F158" s="24" t="s">
        <v>597</v>
      </c>
      <c r="G158" s="6" t="s">
        <v>518</v>
      </c>
      <c r="H158" s="6" t="s">
        <v>519</v>
      </c>
      <c r="I158" s="6" t="s">
        <v>520</v>
      </c>
      <c r="J158" s="6" t="s">
        <v>40</v>
      </c>
      <c r="K158" s="6" t="s">
        <v>521</v>
      </c>
      <c r="L158" s="8">
        <v>44727</v>
      </c>
      <c r="M158" s="7" t="s">
        <v>506</v>
      </c>
      <c r="N158" s="15">
        <v>19880</v>
      </c>
      <c r="O158" s="15">
        <v>19880</v>
      </c>
      <c r="P158" s="7">
        <v>1</v>
      </c>
    </row>
    <row r="159" spans="1:16" s="3" customFormat="1" ht="54.95" customHeight="1" thickBot="1">
      <c r="A159" s="9" t="s">
        <v>598</v>
      </c>
      <c r="B159" s="5" t="s">
        <v>502</v>
      </c>
      <c r="C159" s="5" t="s">
        <v>74</v>
      </c>
      <c r="D159" s="18" t="s">
        <v>599</v>
      </c>
      <c r="E159" s="30" t="s">
        <v>504</v>
      </c>
      <c r="F159" s="24" t="s">
        <v>600</v>
      </c>
      <c r="G159" s="6" t="s">
        <v>119</v>
      </c>
      <c r="H159" s="6" t="s">
        <v>119</v>
      </c>
      <c r="I159" s="6" t="s">
        <v>120</v>
      </c>
      <c r="J159" s="6" t="s">
        <v>40</v>
      </c>
      <c r="K159" s="6" t="s">
        <v>121</v>
      </c>
      <c r="L159" s="8">
        <v>44726</v>
      </c>
      <c r="M159" s="7" t="s">
        <v>506</v>
      </c>
      <c r="N159" s="15">
        <v>23219</v>
      </c>
      <c r="O159" s="15">
        <v>23219</v>
      </c>
      <c r="P159" s="7">
        <v>1</v>
      </c>
    </row>
    <row r="160" spans="1:16" s="3" customFormat="1" ht="54.95" customHeight="1" thickBot="1">
      <c r="A160" s="9" t="s">
        <v>601</v>
      </c>
      <c r="B160" s="5" t="s">
        <v>502</v>
      </c>
      <c r="C160" s="5" t="s">
        <v>515</v>
      </c>
      <c r="D160" s="18" t="s">
        <v>602</v>
      </c>
      <c r="E160" s="30" t="s">
        <v>504</v>
      </c>
      <c r="F160" s="24" t="s">
        <v>603</v>
      </c>
      <c r="G160" s="6" t="s">
        <v>518</v>
      </c>
      <c r="H160" s="6" t="s">
        <v>519</v>
      </c>
      <c r="I160" s="6" t="s">
        <v>520</v>
      </c>
      <c r="J160" s="6" t="s">
        <v>40</v>
      </c>
      <c r="K160" s="6" t="s">
        <v>521</v>
      </c>
      <c r="L160" s="8">
        <v>44734</v>
      </c>
      <c r="M160" s="7" t="s">
        <v>513</v>
      </c>
      <c r="N160" s="15"/>
      <c r="O160" s="15"/>
      <c r="P160" s="7"/>
    </row>
    <row r="161" spans="1:16" s="3" customFormat="1" ht="54.95" customHeight="1" thickBot="1">
      <c r="A161" s="9" t="s">
        <v>604</v>
      </c>
      <c r="B161" s="5" t="s">
        <v>502</v>
      </c>
      <c r="C161" s="5" t="s">
        <v>74</v>
      </c>
      <c r="D161" s="18" t="s">
        <v>605</v>
      </c>
      <c r="E161" s="30" t="s">
        <v>504</v>
      </c>
      <c r="F161" s="24" t="s">
        <v>606</v>
      </c>
      <c r="G161" s="6" t="s">
        <v>119</v>
      </c>
      <c r="H161" s="6" t="s">
        <v>119</v>
      </c>
      <c r="I161" s="6" t="s">
        <v>120</v>
      </c>
      <c r="J161" s="6" t="s">
        <v>40</v>
      </c>
      <c r="K161" s="6" t="s">
        <v>121</v>
      </c>
      <c r="L161" s="8">
        <v>44726</v>
      </c>
      <c r="M161" s="7" t="s">
        <v>506</v>
      </c>
      <c r="N161" s="15">
        <v>1226052.8899999999</v>
      </c>
      <c r="O161" s="15">
        <v>1213953.07</v>
      </c>
      <c r="P161" s="7">
        <v>1</v>
      </c>
    </row>
    <row r="162" spans="1:16" s="3" customFormat="1" ht="54.95" customHeight="1" thickBot="1">
      <c r="A162" s="9" t="s">
        <v>607</v>
      </c>
      <c r="B162" s="5" t="s">
        <v>502</v>
      </c>
      <c r="C162" s="5" t="s">
        <v>515</v>
      </c>
      <c r="D162" s="18" t="s">
        <v>608</v>
      </c>
      <c r="E162" s="30" t="s">
        <v>504</v>
      </c>
      <c r="F162" s="24" t="s">
        <v>609</v>
      </c>
      <c r="G162" s="6" t="s">
        <v>518</v>
      </c>
      <c r="H162" s="6" t="s">
        <v>519</v>
      </c>
      <c r="I162" s="6" t="s">
        <v>520</v>
      </c>
      <c r="J162" s="6" t="s">
        <v>40</v>
      </c>
      <c r="K162" s="6" t="s">
        <v>521</v>
      </c>
      <c r="L162" s="8">
        <v>44734</v>
      </c>
      <c r="M162" s="7" t="s">
        <v>506</v>
      </c>
      <c r="N162" s="15">
        <v>137616</v>
      </c>
      <c r="O162" s="15">
        <v>137616</v>
      </c>
      <c r="P162" s="7">
        <v>1</v>
      </c>
    </row>
    <row r="163" spans="1:16" s="3" customFormat="1" ht="54.95" customHeight="1" thickBot="1">
      <c r="A163" s="9" t="s">
        <v>610</v>
      </c>
      <c r="B163" s="5" t="s">
        <v>502</v>
      </c>
      <c r="C163" s="5" t="s">
        <v>515</v>
      </c>
      <c r="D163" s="18" t="s">
        <v>611</v>
      </c>
      <c r="E163" s="30" t="s">
        <v>504</v>
      </c>
      <c r="F163" s="24" t="s">
        <v>612</v>
      </c>
      <c r="G163" s="6" t="s">
        <v>518</v>
      </c>
      <c r="H163" s="6" t="s">
        <v>519</v>
      </c>
      <c r="I163" s="6" t="s">
        <v>520</v>
      </c>
      <c r="J163" s="6" t="s">
        <v>40</v>
      </c>
      <c r="K163" s="6" t="s">
        <v>521</v>
      </c>
      <c r="L163" s="8">
        <v>44734</v>
      </c>
      <c r="M163" s="7" t="s">
        <v>506</v>
      </c>
      <c r="N163" s="15">
        <v>1156019.96</v>
      </c>
      <c r="O163" s="15">
        <v>1065735.314</v>
      </c>
      <c r="P163" s="7">
        <v>1</v>
      </c>
    </row>
    <row r="164" spans="1:16" s="3" customFormat="1" ht="54.95" customHeight="1" thickBot="1">
      <c r="A164" s="9" t="s">
        <v>613</v>
      </c>
      <c r="B164" s="5" t="s">
        <v>502</v>
      </c>
      <c r="C164" s="5" t="s">
        <v>35</v>
      </c>
      <c r="D164" s="18" t="s">
        <v>614</v>
      </c>
      <c r="E164" s="30" t="s">
        <v>504</v>
      </c>
      <c r="F164" s="24" t="s">
        <v>615</v>
      </c>
      <c r="G164" s="6" t="s">
        <v>38</v>
      </c>
      <c r="H164" s="6" t="s">
        <v>38</v>
      </c>
      <c r="I164" s="6" t="s">
        <v>148</v>
      </c>
      <c r="J164" s="6" t="s">
        <v>25</v>
      </c>
      <c r="K164" s="6" t="s">
        <v>616</v>
      </c>
      <c r="L164" s="8">
        <v>44781</v>
      </c>
      <c r="M164" s="7" t="s">
        <v>506</v>
      </c>
      <c r="N164" s="15">
        <v>90000</v>
      </c>
      <c r="O164" s="15">
        <v>90000</v>
      </c>
      <c r="P164" s="7">
        <v>1</v>
      </c>
    </row>
    <row r="165" spans="1:16" s="3" customFormat="1" ht="54.95" customHeight="1" thickBot="1">
      <c r="A165" s="9" t="s">
        <v>617</v>
      </c>
      <c r="B165" s="5" t="s">
        <v>502</v>
      </c>
      <c r="C165" s="5" t="s">
        <v>110</v>
      </c>
      <c r="D165" s="18" t="s">
        <v>618</v>
      </c>
      <c r="E165" s="30" t="s">
        <v>544</v>
      </c>
      <c r="F165" s="24" t="s">
        <v>619</v>
      </c>
      <c r="G165" s="6" t="s">
        <v>113</v>
      </c>
      <c r="H165" s="6" t="s">
        <v>114</v>
      </c>
      <c r="I165" s="6" t="s">
        <v>115</v>
      </c>
      <c r="J165" s="6" t="s">
        <v>25</v>
      </c>
      <c r="K165" s="6" t="s">
        <v>116</v>
      </c>
      <c r="L165" s="8">
        <v>44400</v>
      </c>
      <c r="M165" s="7" t="s">
        <v>506</v>
      </c>
      <c r="N165" s="15">
        <v>2344711.0699999998</v>
      </c>
      <c r="O165" s="15">
        <v>2165303.4700000002</v>
      </c>
      <c r="P165" s="7">
        <v>1</v>
      </c>
    </row>
    <row r="166" spans="1:16" s="3" customFormat="1" ht="54.95" customHeight="1" thickBot="1">
      <c r="A166" s="9" t="s">
        <v>620</v>
      </c>
      <c r="B166" s="5" t="s">
        <v>502</v>
      </c>
      <c r="C166" s="5" t="s">
        <v>18</v>
      </c>
      <c r="D166" s="18" t="s">
        <v>621</v>
      </c>
      <c r="E166" s="30" t="s">
        <v>544</v>
      </c>
      <c r="F166" s="24" t="s">
        <v>622</v>
      </c>
      <c r="G166" s="6" t="s">
        <v>22</v>
      </c>
      <c r="H166" s="6" t="s">
        <v>31</v>
      </c>
      <c r="I166" s="6" t="s">
        <v>50</v>
      </c>
      <c r="J166" s="6" t="s">
        <v>40</v>
      </c>
      <c r="K166" s="6" t="s">
        <v>623</v>
      </c>
      <c r="L166" s="8">
        <v>44704</v>
      </c>
      <c r="M166" s="7" t="s">
        <v>506</v>
      </c>
      <c r="N166" s="15">
        <v>1156019.96</v>
      </c>
      <c r="O166" s="15">
        <v>1065735.314</v>
      </c>
      <c r="P166" s="7">
        <v>1</v>
      </c>
    </row>
    <row r="167" spans="1:16" s="3" customFormat="1" ht="54.95" customHeight="1" thickBot="1">
      <c r="A167" s="9" t="s">
        <v>624</v>
      </c>
      <c r="B167" s="5" t="s">
        <v>502</v>
      </c>
      <c r="C167" s="5" t="s">
        <v>18</v>
      </c>
      <c r="D167" s="18" t="s">
        <v>625</v>
      </c>
      <c r="E167" s="30"/>
      <c r="F167" s="24" t="s">
        <v>626</v>
      </c>
      <c r="G167" s="6" t="s">
        <v>67</v>
      </c>
      <c r="H167" s="6" t="s">
        <v>67</v>
      </c>
      <c r="I167" s="6" t="s">
        <v>68</v>
      </c>
      <c r="J167" s="6" t="s">
        <v>528</v>
      </c>
      <c r="K167" s="6" t="s">
        <v>69</v>
      </c>
      <c r="L167" s="8">
        <v>44644</v>
      </c>
      <c r="M167" s="7" t="s">
        <v>506</v>
      </c>
      <c r="N167" s="15">
        <v>75975.56</v>
      </c>
      <c r="O167" s="15">
        <v>75849.06</v>
      </c>
      <c r="P167" s="7">
        <v>1</v>
      </c>
    </row>
    <row r="168" spans="1:16" s="3" customFormat="1" ht="54.95" customHeight="1" thickBot="1">
      <c r="A168" s="9" t="s">
        <v>627</v>
      </c>
      <c r="B168" s="5" t="s">
        <v>502</v>
      </c>
      <c r="C168" s="5" t="s">
        <v>74</v>
      </c>
      <c r="D168" s="18"/>
      <c r="E168" s="30"/>
      <c r="F168" s="24" t="s">
        <v>628</v>
      </c>
      <c r="G168" s="6" t="s">
        <v>119</v>
      </c>
      <c r="H168" s="6" t="s">
        <v>119</v>
      </c>
      <c r="I168" s="6" t="s">
        <v>120</v>
      </c>
      <c r="J168" s="6" t="s">
        <v>40</v>
      </c>
      <c r="K168" s="6" t="s">
        <v>121</v>
      </c>
      <c r="L168" s="8">
        <v>44740</v>
      </c>
      <c r="M168" s="7" t="s">
        <v>506</v>
      </c>
      <c r="N168" s="15">
        <v>66471.44</v>
      </c>
      <c r="O168" s="15">
        <v>66471.44</v>
      </c>
      <c r="P168" s="7">
        <v>1</v>
      </c>
    </row>
    <row r="169" spans="1:16" s="3" customFormat="1" ht="54.95" customHeight="1" thickBot="1">
      <c r="A169" s="9" t="s">
        <v>629</v>
      </c>
      <c r="B169" s="5" t="s">
        <v>502</v>
      </c>
      <c r="C169" s="5" t="s">
        <v>74</v>
      </c>
      <c r="D169" s="18" t="s">
        <v>630</v>
      </c>
      <c r="E169" s="30" t="s">
        <v>504</v>
      </c>
      <c r="F169" s="24" t="s">
        <v>631</v>
      </c>
      <c r="G169" s="6" t="s">
        <v>119</v>
      </c>
      <c r="H169" s="6" t="s">
        <v>119</v>
      </c>
      <c r="I169" s="6" t="s">
        <v>120</v>
      </c>
      <c r="J169" s="6" t="s">
        <v>40</v>
      </c>
      <c r="K169" s="6" t="s">
        <v>121</v>
      </c>
      <c r="L169" s="8">
        <v>44712</v>
      </c>
      <c r="M169" s="7" t="s">
        <v>506</v>
      </c>
      <c r="N169" s="15">
        <f>183877.32+852.02</f>
        <v>184729.34</v>
      </c>
      <c r="O169" s="15">
        <f>183877.32+852.02</f>
        <v>184729.34</v>
      </c>
      <c r="P169" s="7">
        <v>1</v>
      </c>
    </row>
    <row r="170" spans="1:16" s="3" customFormat="1" ht="54.95" customHeight="1" thickBot="1">
      <c r="A170" s="9" t="s">
        <v>632</v>
      </c>
      <c r="B170" s="5" t="s">
        <v>502</v>
      </c>
      <c r="C170" s="5" t="s">
        <v>74</v>
      </c>
      <c r="D170" s="18" t="s">
        <v>633</v>
      </c>
      <c r="E170" s="30" t="s">
        <v>504</v>
      </c>
      <c r="F170" s="24" t="s">
        <v>634</v>
      </c>
      <c r="G170" s="6" t="s">
        <v>119</v>
      </c>
      <c r="H170" s="6" t="s">
        <v>119</v>
      </c>
      <c r="I170" s="6" t="s">
        <v>120</v>
      </c>
      <c r="J170" s="6" t="s">
        <v>40</v>
      </c>
      <c r="K170" s="6" t="s">
        <v>121</v>
      </c>
      <c r="L170" s="8">
        <v>44715</v>
      </c>
      <c r="M170" s="7" t="s">
        <v>506</v>
      </c>
      <c r="N170" s="15">
        <v>17545</v>
      </c>
      <c r="O170" s="15">
        <v>17545</v>
      </c>
      <c r="P170" s="7">
        <v>1</v>
      </c>
    </row>
    <row r="171" spans="1:16" s="3" customFormat="1" ht="54.95" customHeight="1" thickBot="1">
      <c r="A171" s="9" t="s">
        <v>635</v>
      </c>
      <c r="B171" s="5" t="s">
        <v>502</v>
      </c>
      <c r="C171" s="5" t="s">
        <v>74</v>
      </c>
      <c r="D171" s="18" t="s">
        <v>636</v>
      </c>
      <c r="E171" s="30" t="s">
        <v>504</v>
      </c>
      <c r="F171" s="24" t="s">
        <v>637</v>
      </c>
      <c r="G171" s="6" t="s">
        <v>119</v>
      </c>
      <c r="H171" s="6" t="s">
        <v>119</v>
      </c>
      <c r="I171" s="6" t="s">
        <v>120</v>
      </c>
      <c r="J171" s="6" t="s">
        <v>40</v>
      </c>
      <c r="K171" s="6" t="s">
        <v>121</v>
      </c>
      <c r="L171" s="8">
        <v>44713</v>
      </c>
      <c r="M171" s="7" t="s">
        <v>638</v>
      </c>
      <c r="N171" s="15"/>
      <c r="O171" s="15"/>
      <c r="P171" s="7">
        <v>1</v>
      </c>
    </row>
    <row r="172" spans="1:16" s="3" customFormat="1" ht="54.95" customHeight="1" thickBot="1">
      <c r="A172" s="9" t="s">
        <v>639</v>
      </c>
      <c r="B172" s="5" t="s">
        <v>502</v>
      </c>
      <c r="C172" s="5" t="s">
        <v>74</v>
      </c>
      <c r="D172" s="18" t="s">
        <v>640</v>
      </c>
      <c r="E172" s="30" t="s">
        <v>504</v>
      </c>
      <c r="F172" s="24" t="s">
        <v>641</v>
      </c>
      <c r="G172" s="6" t="s">
        <v>119</v>
      </c>
      <c r="H172" s="6" t="s">
        <v>119</v>
      </c>
      <c r="I172" s="6" t="s">
        <v>120</v>
      </c>
      <c r="J172" s="6" t="s">
        <v>40</v>
      </c>
      <c r="K172" s="6" t="s">
        <v>121</v>
      </c>
      <c r="L172" s="8">
        <v>44728</v>
      </c>
      <c r="M172" s="7" t="s">
        <v>506</v>
      </c>
      <c r="N172" s="15">
        <v>12981.5</v>
      </c>
      <c r="O172" s="15">
        <v>12981.5</v>
      </c>
      <c r="P172" s="7">
        <v>1</v>
      </c>
    </row>
    <row r="173" spans="1:16" s="3" customFormat="1" ht="54.95" customHeight="1" thickBot="1">
      <c r="A173" s="9" t="s">
        <v>642</v>
      </c>
      <c r="B173" s="5" t="s">
        <v>502</v>
      </c>
      <c r="C173" s="5" t="s">
        <v>515</v>
      </c>
      <c r="D173" s="18" t="s">
        <v>643</v>
      </c>
      <c r="E173" s="30" t="s">
        <v>504</v>
      </c>
      <c r="F173" s="24" t="s">
        <v>644</v>
      </c>
      <c r="G173" s="6" t="s">
        <v>518</v>
      </c>
      <c r="H173" s="6" t="s">
        <v>519</v>
      </c>
      <c r="I173" s="6" t="s">
        <v>520</v>
      </c>
      <c r="J173" s="6" t="s">
        <v>40</v>
      </c>
      <c r="K173" s="6" t="s">
        <v>521</v>
      </c>
      <c r="L173" s="8">
        <v>44739</v>
      </c>
      <c r="M173" s="7" t="s">
        <v>506</v>
      </c>
      <c r="N173" s="15">
        <v>34064</v>
      </c>
      <c r="O173" s="15">
        <v>34064</v>
      </c>
      <c r="P173" s="7">
        <v>1</v>
      </c>
    </row>
    <row r="174" spans="1:16" s="3" customFormat="1" ht="54.95" customHeight="1" thickBot="1">
      <c r="A174" s="9" t="s">
        <v>645</v>
      </c>
      <c r="B174" s="5" t="s">
        <v>502</v>
      </c>
      <c r="C174" s="5" t="s">
        <v>110</v>
      </c>
      <c r="D174" s="18" t="s">
        <v>646</v>
      </c>
      <c r="E174" s="30" t="s">
        <v>504</v>
      </c>
      <c r="F174" s="23" t="s">
        <v>647</v>
      </c>
      <c r="G174" s="6" t="s">
        <v>113</v>
      </c>
      <c r="H174" s="6" t="s">
        <v>114</v>
      </c>
      <c r="I174" s="6" t="s">
        <v>115</v>
      </c>
      <c r="J174" s="6" t="s">
        <v>40</v>
      </c>
      <c r="K174" s="6" t="s">
        <v>116</v>
      </c>
      <c r="L174" s="8">
        <v>44768</v>
      </c>
      <c r="M174" s="7" t="s">
        <v>506</v>
      </c>
      <c r="N174" s="15">
        <v>17013.5</v>
      </c>
      <c r="O174" s="15">
        <v>17013.5</v>
      </c>
      <c r="P174" s="7">
        <v>1</v>
      </c>
    </row>
    <row r="175" spans="1:16" s="3" customFormat="1" ht="54.95" customHeight="1" thickBot="1">
      <c r="A175" s="9" t="s">
        <v>648</v>
      </c>
      <c r="B175" s="5" t="s">
        <v>502</v>
      </c>
      <c r="C175" s="5" t="s">
        <v>74</v>
      </c>
      <c r="D175" s="18" t="s">
        <v>649</v>
      </c>
      <c r="E175" s="30" t="s">
        <v>504</v>
      </c>
      <c r="F175" s="24" t="s">
        <v>650</v>
      </c>
      <c r="G175" s="6" t="s">
        <v>119</v>
      </c>
      <c r="H175" s="6" t="s">
        <v>119</v>
      </c>
      <c r="I175" s="6" t="s">
        <v>120</v>
      </c>
      <c r="J175" s="6" t="s">
        <v>40</v>
      </c>
      <c r="K175" s="6" t="s">
        <v>121</v>
      </c>
      <c r="L175" s="8">
        <v>44774</v>
      </c>
      <c r="M175" s="7" t="s">
        <v>506</v>
      </c>
      <c r="N175" s="15">
        <v>44290</v>
      </c>
      <c r="O175" s="15">
        <v>44290</v>
      </c>
      <c r="P175" s="7">
        <v>1</v>
      </c>
    </row>
    <row r="176" spans="1:16" s="3" customFormat="1" ht="54.95" customHeight="1" thickBot="1">
      <c r="A176" s="9" t="s">
        <v>651</v>
      </c>
      <c r="B176" s="5" t="s">
        <v>502</v>
      </c>
      <c r="C176" s="5" t="s">
        <v>90</v>
      </c>
      <c r="D176" s="18" t="s">
        <v>652</v>
      </c>
      <c r="E176" s="30" t="s">
        <v>504</v>
      </c>
      <c r="F176" s="24" t="s">
        <v>653</v>
      </c>
      <c r="G176" s="6" t="s">
        <v>227</v>
      </c>
      <c r="H176" s="6" t="s">
        <v>654</v>
      </c>
      <c r="I176" s="6" t="s">
        <v>32</v>
      </c>
      <c r="J176" s="6" t="s">
        <v>528</v>
      </c>
      <c r="K176" s="6" t="s">
        <v>655</v>
      </c>
      <c r="L176" s="8">
        <v>44775</v>
      </c>
      <c r="M176" s="7" t="s">
        <v>506</v>
      </c>
      <c r="N176" s="15">
        <v>578009.98</v>
      </c>
      <c r="O176" s="15">
        <v>393125.5</v>
      </c>
      <c r="P176" s="7">
        <v>1</v>
      </c>
    </row>
    <row r="177" spans="1:16" s="3" customFormat="1" ht="54.95" customHeight="1" thickBot="1">
      <c r="A177" s="9" t="s">
        <v>656</v>
      </c>
      <c r="B177" s="5" t="s">
        <v>502</v>
      </c>
      <c r="C177" s="5" t="s">
        <v>515</v>
      </c>
      <c r="D177" s="18" t="s">
        <v>657</v>
      </c>
      <c r="E177" s="30" t="s">
        <v>504</v>
      </c>
      <c r="F177" s="24" t="s">
        <v>658</v>
      </c>
      <c r="G177" s="6" t="s">
        <v>518</v>
      </c>
      <c r="H177" s="6" t="s">
        <v>519</v>
      </c>
      <c r="I177" s="6" t="s">
        <v>520</v>
      </c>
      <c r="J177" s="6" t="s">
        <v>40</v>
      </c>
      <c r="K177" s="6" t="s">
        <v>521</v>
      </c>
      <c r="L177" s="8">
        <v>44776</v>
      </c>
      <c r="M177" s="7" t="s">
        <v>506</v>
      </c>
      <c r="N177" s="15">
        <v>437200.93</v>
      </c>
      <c r="O177" s="15">
        <v>437200.93</v>
      </c>
      <c r="P177" s="7">
        <v>1</v>
      </c>
    </row>
    <row r="178" spans="1:16" s="3" customFormat="1" ht="54.95" customHeight="1" thickBot="1">
      <c r="A178" s="9" t="s">
        <v>659</v>
      </c>
      <c r="B178" s="5" t="s">
        <v>502</v>
      </c>
      <c r="C178" s="5" t="s">
        <v>35</v>
      </c>
      <c r="D178" s="18" t="s">
        <v>660</v>
      </c>
      <c r="E178" s="30" t="s">
        <v>504</v>
      </c>
      <c r="F178" s="24" t="s">
        <v>661</v>
      </c>
      <c r="G178" s="6" t="s">
        <v>38</v>
      </c>
      <c r="H178" s="6" t="s">
        <v>38</v>
      </c>
      <c r="I178" s="6" t="s">
        <v>566</v>
      </c>
      <c r="J178" s="6" t="s">
        <v>25</v>
      </c>
      <c r="K178" s="6" t="s">
        <v>662</v>
      </c>
      <c r="L178" s="8">
        <v>44783</v>
      </c>
      <c r="M178" s="7" t="s">
        <v>506</v>
      </c>
      <c r="N178" s="15">
        <v>359472</v>
      </c>
      <c r="O178" s="15">
        <v>359472</v>
      </c>
      <c r="P178" s="7">
        <v>2</v>
      </c>
    </row>
    <row r="179" spans="1:16" s="3" customFormat="1" ht="54.95" customHeight="1" thickBot="1">
      <c r="A179" s="9" t="s">
        <v>663</v>
      </c>
      <c r="B179" s="5" t="s">
        <v>502</v>
      </c>
      <c r="C179" s="5" t="s">
        <v>90</v>
      </c>
      <c r="D179" s="18" t="s">
        <v>664</v>
      </c>
      <c r="E179" s="30" t="s">
        <v>504</v>
      </c>
      <c r="F179" s="24" t="s">
        <v>665</v>
      </c>
      <c r="G179" s="6" t="s">
        <v>227</v>
      </c>
      <c r="H179" s="6" t="s">
        <v>654</v>
      </c>
      <c r="I179" s="6" t="s">
        <v>32</v>
      </c>
      <c r="J179" s="6" t="s">
        <v>528</v>
      </c>
      <c r="K179" s="6" t="s">
        <v>655</v>
      </c>
      <c r="L179" s="8">
        <v>44795</v>
      </c>
      <c r="M179" s="7" t="s">
        <v>506</v>
      </c>
      <c r="N179" s="15">
        <v>452850.62</v>
      </c>
      <c r="O179" s="15">
        <v>452850.62</v>
      </c>
      <c r="P179" s="7">
        <v>1</v>
      </c>
    </row>
    <row r="180" spans="1:16" s="3" customFormat="1" ht="54.95" customHeight="1" thickBot="1">
      <c r="A180" s="9" t="s">
        <v>666</v>
      </c>
      <c r="B180" s="5" t="s">
        <v>502</v>
      </c>
      <c r="C180" s="5" t="s">
        <v>74</v>
      </c>
      <c r="D180" s="18" t="s">
        <v>667</v>
      </c>
      <c r="E180" s="30" t="s">
        <v>504</v>
      </c>
      <c r="F180" s="24" t="s">
        <v>668</v>
      </c>
      <c r="G180" s="6" t="s">
        <v>76</v>
      </c>
      <c r="H180" s="6" t="s">
        <v>76</v>
      </c>
      <c r="I180" s="6" t="s">
        <v>77</v>
      </c>
      <c r="J180" s="6" t="s">
        <v>33</v>
      </c>
      <c r="K180" s="6" t="s">
        <v>669</v>
      </c>
      <c r="L180" s="8">
        <v>44796</v>
      </c>
      <c r="M180" s="7" t="s">
        <v>506</v>
      </c>
      <c r="N180" s="15">
        <v>2583723.85</v>
      </c>
      <c r="O180" s="15">
        <v>2522850</v>
      </c>
      <c r="P180" s="7">
        <v>1</v>
      </c>
    </row>
    <row r="181" spans="1:16" s="3" customFormat="1" ht="54.95" customHeight="1" thickBot="1">
      <c r="A181" s="9" t="s">
        <v>670</v>
      </c>
      <c r="B181" s="5" t="s">
        <v>502</v>
      </c>
      <c r="C181" s="5" t="s">
        <v>74</v>
      </c>
      <c r="D181" s="18" t="s">
        <v>671</v>
      </c>
      <c r="E181" s="30" t="s">
        <v>504</v>
      </c>
      <c r="F181" s="24" t="s">
        <v>672</v>
      </c>
      <c r="G181" s="6" t="s">
        <v>119</v>
      </c>
      <c r="H181" s="6" t="s">
        <v>119</v>
      </c>
      <c r="I181" s="6" t="s">
        <v>120</v>
      </c>
      <c r="J181" s="6" t="s">
        <v>40</v>
      </c>
      <c r="K181" s="6" t="s">
        <v>121</v>
      </c>
      <c r="L181" s="8">
        <v>44804</v>
      </c>
      <c r="M181" s="7" t="s">
        <v>506</v>
      </c>
      <c r="N181" s="15">
        <v>18826269</v>
      </c>
      <c r="O181" s="15">
        <v>18826269</v>
      </c>
      <c r="P181" s="7">
        <v>3</v>
      </c>
    </row>
    <row r="182" spans="1:16" s="3" customFormat="1" ht="54.95" customHeight="1" thickBot="1">
      <c r="A182" s="9" t="s">
        <v>673</v>
      </c>
      <c r="B182" s="5" t="s">
        <v>502</v>
      </c>
      <c r="C182" s="5" t="s">
        <v>515</v>
      </c>
      <c r="D182" s="18" t="s">
        <v>674</v>
      </c>
      <c r="E182" s="30" t="s">
        <v>504</v>
      </c>
      <c r="F182" s="24" t="s">
        <v>675</v>
      </c>
      <c r="G182" s="6" t="s">
        <v>518</v>
      </c>
      <c r="H182" s="6" t="s">
        <v>519</v>
      </c>
      <c r="I182" s="6" t="s">
        <v>520</v>
      </c>
      <c r="J182" s="6" t="s">
        <v>40</v>
      </c>
      <c r="K182" s="6" t="s">
        <v>521</v>
      </c>
      <c r="L182" s="8">
        <v>44742</v>
      </c>
      <c r="M182" s="7" t="s">
        <v>506</v>
      </c>
      <c r="N182" s="15">
        <v>491205</v>
      </c>
      <c r="O182" s="15">
        <v>491205</v>
      </c>
      <c r="P182" s="7">
        <v>2</v>
      </c>
    </row>
    <row r="183" spans="1:16" s="3" customFormat="1" ht="54.95" customHeight="1" thickBot="1">
      <c r="A183" s="9" t="s">
        <v>676</v>
      </c>
      <c r="B183" s="5" t="s">
        <v>502</v>
      </c>
      <c r="C183" s="5" t="s">
        <v>110</v>
      </c>
      <c r="D183" s="18" t="s">
        <v>677</v>
      </c>
      <c r="E183" s="30" t="s">
        <v>504</v>
      </c>
      <c r="F183" s="24" t="s">
        <v>678</v>
      </c>
      <c r="G183" s="6" t="s">
        <v>113</v>
      </c>
      <c r="H183" s="6" t="s">
        <v>114</v>
      </c>
      <c r="I183" s="6" t="s">
        <v>115</v>
      </c>
      <c r="J183" s="6" t="s">
        <v>40</v>
      </c>
      <c r="K183" s="6" t="s">
        <v>116</v>
      </c>
      <c r="L183" s="8">
        <v>44813</v>
      </c>
      <c r="M183" s="7" t="s">
        <v>506</v>
      </c>
      <c r="N183" s="15">
        <v>29815.84</v>
      </c>
      <c r="O183" s="15">
        <v>29815.84</v>
      </c>
      <c r="P183" s="7">
        <v>1</v>
      </c>
    </row>
    <row r="184" spans="1:16" s="3" customFormat="1" ht="54.95" customHeight="1" thickBot="1">
      <c r="A184" s="9" t="s">
        <v>679</v>
      </c>
      <c r="B184" s="5" t="s">
        <v>502</v>
      </c>
      <c r="C184" s="5" t="s">
        <v>103</v>
      </c>
      <c r="D184" s="18" t="s">
        <v>680</v>
      </c>
      <c r="E184" s="30" t="s">
        <v>504</v>
      </c>
      <c r="F184" s="24" t="s">
        <v>681</v>
      </c>
      <c r="G184" s="6" t="s">
        <v>98</v>
      </c>
      <c r="H184" s="6" t="s">
        <v>106</v>
      </c>
      <c r="I184" s="6" t="s">
        <v>107</v>
      </c>
      <c r="J184" s="6" t="s">
        <v>40</v>
      </c>
      <c r="K184" s="6" t="s">
        <v>682</v>
      </c>
      <c r="L184" s="8">
        <v>44819</v>
      </c>
      <c r="M184" s="7" t="s">
        <v>506</v>
      </c>
      <c r="N184" s="15">
        <v>36108.47</v>
      </c>
      <c r="O184" s="15">
        <v>28435</v>
      </c>
      <c r="P184" s="7">
        <v>1</v>
      </c>
    </row>
    <row r="185" spans="1:16" s="3" customFormat="1" ht="54.95" customHeight="1" thickBot="1">
      <c r="A185" s="9" t="s">
        <v>683</v>
      </c>
      <c r="B185" s="5" t="s">
        <v>502</v>
      </c>
      <c r="C185" s="5" t="s">
        <v>74</v>
      </c>
      <c r="D185" s="19" t="s">
        <v>684</v>
      </c>
      <c r="E185" s="30" t="s">
        <v>504</v>
      </c>
      <c r="F185" s="24" t="s">
        <v>685</v>
      </c>
      <c r="G185" s="6" t="s">
        <v>119</v>
      </c>
      <c r="H185" s="6" t="s">
        <v>119</v>
      </c>
      <c r="I185" s="6" t="s">
        <v>120</v>
      </c>
      <c r="J185" s="6" t="s">
        <v>40</v>
      </c>
      <c r="K185" s="6" t="s">
        <v>121</v>
      </c>
      <c r="L185" s="8">
        <v>44838</v>
      </c>
      <c r="M185" s="7" t="s">
        <v>506</v>
      </c>
      <c r="N185" s="15">
        <v>1755435.72</v>
      </c>
      <c r="O185" s="15">
        <v>1610176.04</v>
      </c>
      <c r="P185" s="7">
        <v>1</v>
      </c>
    </row>
    <row r="186" spans="1:16" s="3" customFormat="1" ht="54.95" customHeight="1" thickBot="1">
      <c r="A186" s="9" t="s">
        <v>686</v>
      </c>
      <c r="B186" s="5" t="s">
        <v>502</v>
      </c>
      <c r="C186" s="5" t="s">
        <v>74</v>
      </c>
      <c r="D186" s="18" t="s">
        <v>687</v>
      </c>
      <c r="E186" s="30" t="s">
        <v>504</v>
      </c>
      <c r="F186" s="24" t="s">
        <v>688</v>
      </c>
      <c r="G186" s="6" t="s">
        <v>76</v>
      </c>
      <c r="H186" s="6" t="s">
        <v>76</v>
      </c>
      <c r="I186" s="6" t="s">
        <v>77</v>
      </c>
      <c r="J186" s="6" t="s">
        <v>25</v>
      </c>
      <c r="K186" s="6" t="s">
        <v>689</v>
      </c>
      <c r="L186" s="8">
        <v>44839</v>
      </c>
      <c r="M186" s="7" t="s">
        <v>506</v>
      </c>
      <c r="N186" s="15">
        <v>531523.83999999997</v>
      </c>
      <c r="O186" s="15">
        <v>531523.83999999997</v>
      </c>
      <c r="P186" s="7">
        <v>1</v>
      </c>
    </row>
    <row r="187" spans="1:16" s="3" customFormat="1" ht="54.95" customHeight="1" thickBot="1">
      <c r="A187" s="9" t="s">
        <v>690</v>
      </c>
      <c r="B187" s="5" t="s">
        <v>502</v>
      </c>
      <c r="C187" s="5" t="s">
        <v>74</v>
      </c>
      <c r="D187" s="19" t="s">
        <v>691</v>
      </c>
      <c r="E187" s="30" t="s">
        <v>504</v>
      </c>
      <c r="F187" s="24" t="s">
        <v>692</v>
      </c>
      <c r="G187" s="6" t="s">
        <v>119</v>
      </c>
      <c r="H187" s="6" t="s">
        <v>119</v>
      </c>
      <c r="I187" s="6" t="s">
        <v>120</v>
      </c>
      <c r="J187" s="6" t="s">
        <v>40</v>
      </c>
      <c r="K187" s="6" t="s">
        <v>121</v>
      </c>
      <c r="L187" s="8">
        <v>44841</v>
      </c>
      <c r="M187" s="7" t="s">
        <v>506</v>
      </c>
      <c r="N187" s="15">
        <v>118580</v>
      </c>
      <c r="O187" s="15">
        <v>78045</v>
      </c>
      <c r="P187" s="7">
        <v>1</v>
      </c>
    </row>
    <row r="188" spans="1:16" s="3" customFormat="1" ht="54.95" customHeight="1" thickBot="1">
      <c r="A188" s="9" t="s">
        <v>693</v>
      </c>
      <c r="B188" s="5" t="s">
        <v>502</v>
      </c>
      <c r="C188" s="5" t="s">
        <v>74</v>
      </c>
      <c r="D188" s="18" t="s">
        <v>694</v>
      </c>
      <c r="E188" s="30" t="s">
        <v>504</v>
      </c>
      <c r="F188" s="24" t="s">
        <v>695</v>
      </c>
      <c r="G188" s="6" t="s">
        <v>119</v>
      </c>
      <c r="H188" s="6" t="s">
        <v>119</v>
      </c>
      <c r="I188" s="6" t="s">
        <v>120</v>
      </c>
      <c r="J188" s="6" t="s">
        <v>40</v>
      </c>
      <c r="K188" s="6" t="s">
        <v>121</v>
      </c>
      <c r="L188" s="8">
        <v>44851</v>
      </c>
      <c r="M188" s="7" t="s">
        <v>529</v>
      </c>
      <c r="N188" s="15"/>
      <c r="O188" s="15"/>
      <c r="P188" s="7"/>
    </row>
    <row r="189" spans="1:16" s="3" customFormat="1" ht="54.95" customHeight="1" thickBot="1">
      <c r="A189" s="9" t="s">
        <v>696</v>
      </c>
      <c r="B189" s="5" t="s">
        <v>502</v>
      </c>
      <c r="C189" s="5" t="s">
        <v>74</v>
      </c>
      <c r="D189" s="18" t="s">
        <v>697</v>
      </c>
      <c r="E189" s="30" t="s">
        <v>504</v>
      </c>
      <c r="F189" s="24" t="s">
        <v>698</v>
      </c>
      <c r="G189" s="6" t="s">
        <v>119</v>
      </c>
      <c r="H189" s="6" t="s">
        <v>119</v>
      </c>
      <c r="I189" s="6" t="s">
        <v>120</v>
      </c>
      <c r="J189" s="6" t="s">
        <v>40</v>
      </c>
      <c r="K189" s="6" t="s">
        <v>121</v>
      </c>
      <c r="L189" s="8">
        <v>44854</v>
      </c>
      <c r="M189" s="7" t="s">
        <v>506</v>
      </c>
      <c r="N189" s="15">
        <v>22738.5</v>
      </c>
      <c r="O189" s="15">
        <v>22738.5</v>
      </c>
      <c r="P189" s="7">
        <v>1</v>
      </c>
    </row>
    <row r="190" spans="1:16" s="3" customFormat="1" ht="54.95" customHeight="1" thickBot="1">
      <c r="A190" s="9" t="s">
        <v>699</v>
      </c>
      <c r="B190" s="5" t="s">
        <v>502</v>
      </c>
      <c r="C190" s="5" t="s">
        <v>18</v>
      </c>
      <c r="D190" s="18" t="s">
        <v>700</v>
      </c>
      <c r="E190" s="30" t="s">
        <v>504</v>
      </c>
      <c r="F190" s="24" t="s">
        <v>701</v>
      </c>
      <c r="G190" s="6" t="s">
        <v>67</v>
      </c>
      <c r="H190" s="6" t="s">
        <v>67</v>
      </c>
      <c r="I190" s="6" t="s">
        <v>68</v>
      </c>
      <c r="J190" s="6" t="s">
        <v>25</v>
      </c>
      <c r="K190" s="6" t="s">
        <v>69</v>
      </c>
      <c r="L190" s="8">
        <v>44861</v>
      </c>
      <c r="M190" s="7" t="s">
        <v>506</v>
      </c>
      <c r="N190" s="15">
        <v>2153.4</v>
      </c>
      <c r="O190" s="15">
        <v>2153.4</v>
      </c>
      <c r="P190" s="7">
        <v>3</v>
      </c>
    </row>
    <row r="191" spans="1:16" s="3" customFormat="1" ht="54.95" customHeight="1" thickBot="1">
      <c r="A191" s="9" t="s">
        <v>702</v>
      </c>
      <c r="B191" s="5" t="s">
        <v>502</v>
      </c>
      <c r="C191" s="5" t="s">
        <v>18</v>
      </c>
      <c r="D191" s="18" t="s">
        <v>703</v>
      </c>
      <c r="E191" s="30" t="s">
        <v>544</v>
      </c>
      <c r="F191" s="24" t="s">
        <v>704</v>
      </c>
      <c r="G191" s="6" t="s">
        <v>67</v>
      </c>
      <c r="H191" s="6" t="s">
        <v>67</v>
      </c>
      <c r="I191" s="6" t="s">
        <v>566</v>
      </c>
      <c r="J191" s="6" t="s">
        <v>33</v>
      </c>
      <c r="K191" s="6" t="s">
        <v>705</v>
      </c>
      <c r="L191" s="8">
        <v>44845</v>
      </c>
      <c r="M191" s="7" t="s">
        <v>506</v>
      </c>
      <c r="N191" s="15">
        <v>126600</v>
      </c>
      <c r="O191" s="15">
        <v>126600</v>
      </c>
      <c r="P191" s="7">
        <v>1</v>
      </c>
    </row>
    <row r="192" spans="1:16" s="3" customFormat="1" ht="54.95" customHeight="1" thickBot="1">
      <c r="A192" s="9" t="s">
        <v>706</v>
      </c>
      <c r="B192" s="5" t="s">
        <v>502</v>
      </c>
      <c r="C192" s="5" t="s">
        <v>90</v>
      </c>
      <c r="D192" s="20" t="s">
        <v>707</v>
      </c>
      <c r="E192" s="30" t="s">
        <v>504</v>
      </c>
      <c r="F192" s="24" t="s">
        <v>708</v>
      </c>
      <c r="G192" s="6" t="s">
        <v>23</v>
      </c>
      <c r="H192" s="6" t="s">
        <v>23</v>
      </c>
      <c r="I192" s="6" t="s">
        <v>24</v>
      </c>
      <c r="J192" s="6" t="s">
        <v>40</v>
      </c>
      <c r="K192" s="6" t="s">
        <v>93</v>
      </c>
      <c r="L192" s="8">
        <v>44883</v>
      </c>
      <c r="M192" s="7" t="s">
        <v>506</v>
      </c>
      <c r="N192" s="15">
        <v>24160</v>
      </c>
      <c r="O192" s="15">
        <v>24160</v>
      </c>
      <c r="P192" s="7">
        <v>1</v>
      </c>
    </row>
    <row r="193" spans="1:16" s="3" customFormat="1" ht="54.95" customHeight="1" thickBot="1">
      <c r="A193" s="9" t="s">
        <v>709</v>
      </c>
      <c r="B193" s="5" t="s">
        <v>502</v>
      </c>
      <c r="C193" s="5" t="s">
        <v>74</v>
      </c>
      <c r="D193" s="18" t="s">
        <v>710</v>
      </c>
      <c r="E193" s="30" t="s">
        <v>504</v>
      </c>
      <c r="F193" s="24" t="s">
        <v>711</v>
      </c>
      <c r="G193" s="6" t="s">
        <v>119</v>
      </c>
      <c r="H193" s="6" t="s">
        <v>119</v>
      </c>
      <c r="I193" s="6" t="s">
        <v>120</v>
      </c>
      <c r="J193" s="6" t="s">
        <v>40</v>
      </c>
      <c r="K193" s="6" t="s">
        <v>121</v>
      </c>
      <c r="L193" s="8">
        <v>44895</v>
      </c>
      <c r="M193" s="7" t="s">
        <v>506</v>
      </c>
      <c r="N193" s="15">
        <v>126168</v>
      </c>
      <c r="O193" s="15">
        <v>126168</v>
      </c>
      <c r="P193" s="7">
        <v>1</v>
      </c>
    </row>
    <row r="194" spans="1:16" s="3" customFormat="1" ht="54.95" customHeight="1" thickBot="1">
      <c r="A194" s="9" t="s">
        <v>712</v>
      </c>
      <c r="B194" s="5" t="s">
        <v>502</v>
      </c>
      <c r="C194" s="5" t="s">
        <v>18</v>
      </c>
      <c r="D194" s="18" t="s">
        <v>713</v>
      </c>
      <c r="E194" s="30" t="s">
        <v>544</v>
      </c>
      <c r="F194" s="24" t="s">
        <v>714</v>
      </c>
      <c r="G194" s="6" t="s">
        <v>67</v>
      </c>
      <c r="H194" s="6" t="s">
        <v>67</v>
      </c>
      <c r="I194" s="6" t="s">
        <v>68</v>
      </c>
      <c r="J194" s="6" t="s">
        <v>528</v>
      </c>
      <c r="K194" s="6" t="s">
        <v>69</v>
      </c>
      <c r="L194" s="8">
        <v>44896</v>
      </c>
      <c r="M194" s="7" t="s">
        <v>506</v>
      </c>
      <c r="N194" s="15">
        <v>144611.70000000001</v>
      </c>
      <c r="O194" s="15">
        <v>106242.24000000001</v>
      </c>
      <c r="P194" s="7">
        <v>1</v>
      </c>
    </row>
    <row r="195" spans="1:16" s="3" customFormat="1" ht="54.95" customHeight="1" thickBot="1">
      <c r="A195" s="9" t="s">
        <v>715</v>
      </c>
      <c r="B195" s="5" t="s">
        <v>502</v>
      </c>
      <c r="C195" s="5" t="s">
        <v>18</v>
      </c>
      <c r="D195" s="18" t="s">
        <v>716</v>
      </c>
      <c r="E195" s="30" t="s">
        <v>544</v>
      </c>
      <c r="F195" s="24" t="s">
        <v>717</v>
      </c>
      <c r="G195" s="6" t="s">
        <v>67</v>
      </c>
      <c r="H195" s="6" t="s">
        <v>67</v>
      </c>
      <c r="I195" s="6" t="s">
        <v>68</v>
      </c>
      <c r="J195" s="6" t="s">
        <v>528</v>
      </c>
      <c r="K195" s="6" t="s">
        <v>69</v>
      </c>
      <c r="L195" s="8">
        <v>44896</v>
      </c>
      <c r="M195" s="7" t="s">
        <v>506</v>
      </c>
      <c r="N195" s="15">
        <f>805480+805480</f>
        <v>1610960</v>
      </c>
      <c r="O195" s="15">
        <f>805480+805480</f>
        <v>1610960</v>
      </c>
      <c r="P195" s="7">
        <v>1</v>
      </c>
    </row>
    <row r="196" spans="1:16" s="3" customFormat="1" ht="54.95" customHeight="1" thickBot="1">
      <c r="A196" s="9" t="s">
        <v>718</v>
      </c>
      <c r="B196" s="5" t="s">
        <v>502</v>
      </c>
      <c r="C196" s="5" t="s">
        <v>74</v>
      </c>
      <c r="D196" s="18"/>
      <c r="E196" s="30" t="s">
        <v>29</v>
      </c>
      <c r="F196" s="23" t="s">
        <v>719</v>
      </c>
      <c r="G196" s="6" t="s">
        <v>119</v>
      </c>
      <c r="H196" s="6" t="s">
        <v>119</v>
      </c>
      <c r="I196" s="6" t="s">
        <v>120</v>
      </c>
      <c r="J196" s="6" t="s">
        <v>40</v>
      </c>
      <c r="K196" s="6" t="s">
        <v>121</v>
      </c>
      <c r="L196" s="8">
        <v>44924</v>
      </c>
      <c r="M196" s="7" t="s">
        <v>506</v>
      </c>
      <c r="N196" s="15">
        <v>19893534.52</v>
      </c>
      <c r="O196" s="15">
        <v>19893534.52</v>
      </c>
      <c r="P196" s="7">
        <v>1</v>
      </c>
    </row>
    <row r="197" spans="1:16" s="3" customFormat="1" ht="54.95" customHeight="1" thickBot="1">
      <c r="A197" s="9" t="s">
        <v>720</v>
      </c>
      <c r="B197" s="5" t="s">
        <v>502</v>
      </c>
      <c r="C197" s="5" t="s">
        <v>18</v>
      </c>
      <c r="D197" s="18" t="s">
        <v>721</v>
      </c>
      <c r="E197" s="30" t="s">
        <v>544</v>
      </c>
      <c r="F197" s="23" t="s">
        <v>722</v>
      </c>
      <c r="G197" s="6" t="s">
        <v>22</v>
      </c>
      <c r="H197" s="6" t="s">
        <v>31</v>
      </c>
      <c r="I197" s="6" t="s">
        <v>206</v>
      </c>
      <c r="J197" s="6" t="s">
        <v>25</v>
      </c>
      <c r="K197" s="6" t="s">
        <v>207</v>
      </c>
      <c r="L197" s="8">
        <v>44890</v>
      </c>
      <c r="M197" s="7" t="s">
        <v>506</v>
      </c>
      <c r="N197" s="15">
        <v>60220</v>
      </c>
      <c r="O197" s="15">
        <v>60220</v>
      </c>
      <c r="P197" s="7">
        <v>1</v>
      </c>
    </row>
    <row r="198" spans="1:16" s="3" customFormat="1" ht="54.95" customHeight="1" thickBot="1">
      <c r="A198" s="9" t="s">
        <v>723</v>
      </c>
      <c r="B198" s="5" t="s">
        <v>502</v>
      </c>
      <c r="C198" s="5" t="s">
        <v>169</v>
      </c>
      <c r="D198" s="18" t="s">
        <v>724</v>
      </c>
      <c r="E198" s="30"/>
      <c r="F198" s="23" t="s">
        <v>725</v>
      </c>
      <c r="G198" s="6" t="s">
        <v>184</v>
      </c>
      <c r="H198" s="6" t="s">
        <v>185</v>
      </c>
      <c r="I198" s="6" t="s">
        <v>186</v>
      </c>
      <c r="J198" s="6" t="s">
        <v>25</v>
      </c>
      <c r="K198" s="6" t="s">
        <v>240</v>
      </c>
      <c r="L198" s="8">
        <v>44834</v>
      </c>
      <c r="M198" s="7" t="s">
        <v>506</v>
      </c>
      <c r="N198" s="15">
        <v>45905.88</v>
      </c>
      <c r="O198" s="15">
        <v>45905.88</v>
      </c>
      <c r="P198" s="7">
        <v>1</v>
      </c>
    </row>
    <row r="199" spans="1:16" s="3" customFormat="1" ht="54.95" customHeight="1" thickBot="1">
      <c r="A199" s="9" t="s">
        <v>726</v>
      </c>
      <c r="B199" s="5" t="s">
        <v>502</v>
      </c>
      <c r="C199" s="5" t="s">
        <v>515</v>
      </c>
      <c r="D199" s="21" t="s">
        <v>727</v>
      </c>
      <c r="E199" s="30" t="s">
        <v>504</v>
      </c>
      <c r="F199" s="23" t="s">
        <v>728</v>
      </c>
      <c r="G199" s="6" t="s">
        <v>173</v>
      </c>
      <c r="H199" s="6" t="s">
        <v>174</v>
      </c>
      <c r="I199" s="6" t="s">
        <v>175</v>
      </c>
      <c r="J199" s="6" t="s">
        <v>499</v>
      </c>
      <c r="K199" s="6" t="s">
        <v>729</v>
      </c>
      <c r="L199" s="8">
        <v>44929</v>
      </c>
      <c r="M199" s="7" t="s">
        <v>506</v>
      </c>
      <c r="N199" s="15">
        <v>58837.8</v>
      </c>
      <c r="O199" s="15">
        <v>58837.8</v>
      </c>
      <c r="P199" s="7">
        <v>1</v>
      </c>
    </row>
    <row r="200" spans="1:16" s="3" customFormat="1" ht="54.95" customHeight="1" thickBot="1">
      <c r="A200" s="9" t="s">
        <v>730</v>
      </c>
      <c r="B200" s="5" t="s">
        <v>502</v>
      </c>
      <c r="C200" s="5" t="s">
        <v>74</v>
      </c>
      <c r="D200" s="18"/>
      <c r="E200" s="30" t="s">
        <v>29</v>
      </c>
      <c r="F200" s="23" t="s">
        <v>731</v>
      </c>
      <c r="G200" s="6" t="s">
        <v>119</v>
      </c>
      <c r="H200" s="6" t="s">
        <v>119</v>
      </c>
      <c r="I200" s="6" t="s">
        <v>120</v>
      </c>
      <c r="J200" s="6" t="s">
        <v>40</v>
      </c>
      <c r="K200" s="6" t="s">
        <v>121</v>
      </c>
      <c r="L200" s="8">
        <v>44959</v>
      </c>
      <c r="M200" s="7" t="s">
        <v>529</v>
      </c>
      <c r="N200" s="15"/>
      <c r="O200" s="15"/>
      <c r="P200" s="7"/>
    </row>
    <row r="201" spans="1:16" s="3" customFormat="1" ht="54.95" customHeight="1" thickBot="1">
      <c r="A201" s="9" t="s">
        <v>732</v>
      </c>
      <c r="B201" s="5" t="s">
        <v>502</v>
      </c>
      <c r="C201" s="5" t="s">
        <v>18</v>
      </c>
      <c r="D201" s="18" t="s">
        <v>733</v>
      </c>
      <c r="E201" s="30" t="s">
        <v>504</v>
      </c>
      <c r="F201" s="23" t="s">
        <v>734</v>
      </c>
      <c r="G201" s="6" t="s">
        <v>67</v>
      </c>
      <c r="H201" s="6" t="s">
        <v>67</v>
      </c>
      <c r="I201" s="6" t="s">
        <v>68</v>
      </c>
      <c r="J201" s="6" t="s">
        <v>528</v>
      </c>
      <c r="K201" s="6" t="s">
        <v>69</v>
      </c>
      <c r="L201" s="8">
        <v>44978</v>
      </c>
      <c r="M201" s="7" t="s">
        <v>638</v>
      </c>
      <c r="N201" s="15"/>
      <c r="O201" s="15"/>
      <c r="P201" s="7"/>
    </row>
    <row r="202" spans="1:16" s="3" customFormat="1" ht="54.95" customHeight="1" thickBot="1">
      <c r="A202" s="9" t="s">
        <v>735</v>
      </c>
      <c r="B202" s="5" t="s">
        <v>502</v>
      </c>
      <c r="C202" s="5" t="s">
        <v>90</v>
      </c>
      <c r="D202" s="18" t="s">
        <v>736</v>
      </c>
      <c r="E202" s="30" t="s">
        <v>504</v>
      </c>
      <c r="F202" s="23" t="s">
        <v>737</v>
      </c>
      <c r="G202" s="6" t="s">
        <v>227</v>
      </c>
      <c r="H202" s="6" t="s">
        <v>227</v>
      </c>
      <c r="I202" s="6" t="s">
        <v>32</v>
      </c>
      <c r="J202" s="6" t="s">
        <v>25</v>
      </c>
      <c r="K202" s="6" t="s">
        <v>738</v>
      </c>
      <c r="L202" s="8">
        <v>44980</v>
      </c>
      <c r="M202" s="7" t="s">
        <v>529</v>
      </c>
      <c r="N202" s="15"/>
      <c r="O202" s="15"/>
      <c r="P202" s="7"/>
    </row>
    <row r="203" spans="1:16" s="3" customFormat="1" ht="54.95" customHeight="1" thickBot="1">
      <c r="A203" s="9" t="s">
        <v>739</v>
      </c>
      <c r="B203" s="5" t="s">
        <v>502</v>
      </c>
      <c r="C203" s="5" t="s">
        <v>110</v>
      </c>
      <c r="D203" s="18" t="s">
        <v>740</v>
      </c>
      <c r="E203" s="30" t="s">
        <v>504</v>
      </c>
      <c r="F203" s="23" t="s">
        <v>741</v>
      </c>
      <c r="G203" s="6" t="s">
        <v>113</v>
      </c>
      <c r="H203" s="6" t="s">
        <v>114</v>
      </c>
      <c r="I203" s="6" t="s">
        <v>115</v>
      </c>
      <c r="J203" s="6" t="s">
        <v>40</v>
      </c>
      <c r="K203" s="6" t="s">
        <v>116</v>
      </c>
      <c r="L203" s="8">
        <v>44986</v>
      </c>
      <c r="M203" s="7" t="s">
        <v>506</v>
      </c>
      <c r="N203" s="15">
        <v>1339870.54</v>
      </c>
      <c r="O203" s="15">
        <v>1339870.54</v>
      </c>
      <c r="P203" s="7">
        <v>1</v>
      </c>
    </row>
    <row r="204" spans="1:16" s="3" customFormat="1" ht="54.95" customHeight="1" thickBot="1">
      <c r="A204" s="9" t="s">
        <v>742</v>
      </c>
      <c r="B204" s="5" t="s">
        <v>502</v>
      </c>
      <c r="C204" s="5" t="s">
        <v>123</v>
      </c>
      <c r="D204" s="21" t="s">
        <v>743</v>
      </c>
      <c r="E204" s="30" t="s">
        <v>504</v>
      </c>
      <c r="F204" s="23" t="s">
        <v>744</v>
      </c>
      <c r="G204" s="6" t="s">
        <v>98</v>
      </c>
      <c r="H204" s="6" t="s">
        <v>140</v>
      </c>
      <c r="I204" s="6" t="s">
        <v>141</v>
      </c>
      <c r="J204" s="6" t="s">
        <v>25</v>
      </c>
      <c r="K204" s="6" t="s">
        <v>546</v>
      </c>
      <c r="L204" s="8">
        <v>44993</v>
      </c>
      <c r="M204" s="7" t="s">
        <v>506</v>
      </c>
      <c r="N204" s="15">
        <v>18009.919999999998</v>
      </c>
      <c r="O204" s="15">
        <v>18009.919999999998</v>
      </c>
      <c r="P204" s="7">
        <v>1</v>
      </c>
    </row>
    <row r="205" spans="1:16" s="3" customFormat="1" ht="54.95" customHeight="1" thickBot="1">
      <c r="A205" s="9" t="s">
        <v>745</v>
      </c>
      <c r="B205" s="5" t="s">
        <v>502</v>
      </c>
      <c r="C205" s="5" t="s">
        <v>35</v>
      </c>
      <c r="D205" s="21" t="s">
        <v>746</v>
      </c>
      <c r="E205" s="30" t="s">
        <v>504</v>
      </c>
      <c r="F205" s="23" t="s">
        <v>747</v>
      </c>
      <c r="G205" s="6" t="s">
        <v>38</v>
      </c>
      <c r="H205" s="6" t="s">
        <v>38</v>
      </c>
      <c r="I205" s="6" t="s">
        <v>148</v>
      </c>
      <c r="J205" s="6" t="s">
        <v>33</v>
      </c>
      <c r="K205" s="6" t="s">
        <v>149</v>
      </c>
      <c r="L205" s="8">
        <v>45000</v>
      </c>
      <c r="M205" s="7" t="s">
        <v>506</v>
      </c>
      <c r="N205" s="15">
        <v>363000</v>
      </c>
      <c r="O205" s="15">
        <v>362879</v>
      </c>
      <c r="P205" s="7">
        <v>1</v>
      </c>
    </row>
    <row r="206" spans="1:16" s="3" customFormat="1" ht="54.95" customHeight="1" thickBot="1">
      <c r="A206" s="9" t="s">
        <v>748</v>
      </c>
      <c r="B206" s="5" t="s">
        <v>502</v>
      </c>
      <c r="C206" s="5" t="s">
        <v>110</v>
      </c>
      <c r="D206" s="21" t="s">
        <v>749</v>
      </c>
      <c r="E206" s="30" t="s">
        <v>504</v>
      </c>
      <c r="F206" s="23" t="s">
        <v>750</v>
      </c>
      <c r="G206" s="6" t="s">
        <v>113</v>
      </c>
      <c r="H206" s="6" t="s">
        <v>114</v>
      </c>
      <c r="I206" s="6" t="s">
        <v>115</v>
      </c>
      <c r="J206" s="6" t="s">
        <v>40</v>
      </c>
      <c r="K206" s="6" t="s">
        <v>116</v>
      </c>
      <c r="L206" s="8">
        <v>45000</v>
      </c>
      <c r="M206" s="7" t="s">
        <v>529</v>
      </c>
      <c r="N206" s="15"/>
      <c r="O206" s="15"/>
      <c r="P206" s="7"/>
    </row>
    <row r="207" spans="1:16" s="3" customFormat="1" ht="54.95" customHeight="1" thickBot="1">
      <c r="A207" s="9" t="s">
        <v>751</v>
      </c>
      <c r="B207" s="5" t="s">
        <v>502</v>
      </c>
      <c r="C207" s="5" t="s">
        <v>90</v>
      </c>
      <c r="D207" s="21" t="s">
        <v>752</v>
      </c>
      <c r="E207" s="30" t="s">
        <v>504</v>
      </c>
      <c r="F207" s="23" t="s">
        <v>753</v>
      </c>
      <c r="G207" s="6" t="s">
        <v>227</v>
      </c>
      <c r="H207" s="6" t="s">
        <v>227</v>
      </c>
      <c r="I207" s="6" t="s">
        <v>32</v>
      </c>
      <c r="J207" s="6" t="s">
        <v>25</v>
      </c>
      <c r="K207" s="6" t="s">
        <v>738</v>
      </c>
      <c r="L207" s="8">
        <v>45008</v>
      </c>
      <c r="M207" s="7" t="s">
        <v>638</v>
      </c>
      <c r="N207" s="15"/>
      <c r="O207" s="15"/>
      <c r="P207" s="7"/>
    </row>
    <row r="208" spans="1:16" s="3" customFormat="1" ht="54.95" customHeight="1" thickBot="1">
      <c r="A208" s="9" t="s">
        <v>754</v>
      </c>
      <c r="B208" s="5" t="s">
        <v>502</v>
      </c>
      <c r="C208" s="5" t="s">
        <v>18</v>
      </c>
      <c r="D208" s="18" t="s">
        <v>755</v>
      </c>
      <c r="E208" s="30" t="s">
        <v>504</v>
      </c>
      <c r="F208" s="23" t="s">
        <v>756</v>
      </c>
      <c r="G208" s="6" t="s">
        <v>22</v>
      </c>
      <c r="H208" s="6" t="s">
        <v>31</v>
      </c>
      <c r="I208" s="6" t="s">
        <v>206</v>
      </c>
      <c r="J208" s="6" t="s">
        <v>40</v>
      </c>
      <c r="K208" s="6" t="s">
        <v>51</v>
      </c>
      <c r="L208" s="8">
        <v>45012</v>
      </c>
      <c r="M208" s="7" t="s">
        <v>506</v>
      </c>
      <c r="N208" s="15">
        <v>919052.35</v>
      </c>
      <c r="O208" s="15">
        <v>740021.77</v>
      </c>
      <c r="P208" s="7">
        <v>1</v>
      </c>
    </row>
    <row r="209" spans="1:16" s="3" customFormat="1" ht="54.95" customHeight="1" thickBot="1">
      <c r="A209" s="9" t="s">
        <v>757</v>
      </c>
      <c r="B209" s="5" t="s">
        <v>502</v>
      </c>
      <c r="C209" s="5" t="s">
        <v>18</v>
      </c>
      <c r="D209" s="18" t="s">
        <v>758</v>
      </c>
      <c r="E209" s="30" t="s">
        <v>504</v>
      </c>
      <c r="F209" s="23" t="s">
        <v>759</v>
      </c>
      <c r="G209" s="6" t="s">
        <v>22</v>
      </c>
      <c r="H209" s="6" t="s">
        <v>31</v>
      </c>
      <c r="I209" s="6" t="s">
        <v>206</v>
      </c>
      <c r="J209" s="6" t="s">
        <v>25</v>
      </c>
      <c r="K209" s="6" t="s">
        <v>207</v>
      </c>
      <c r="L209" s="8">
        <v>44925</v>
      </c>
      <c r="M209" s="7" t="s">
        <v>506</v>
      </c>
      <c r="N209" s="15">
        <v>1153845</v>
      </c>
      <c r="O209" s="15">
        <v>1153845</v>
      </c>
      <c r="P209" s="7">
        <v>1</v>
      </c>
    </row>
    <row r="210" spans="1:16" s="3" customFormat="1" ht="54.95" customHeight="1" thickBot="1">
      <c r="A210" s="9" t="s">
        <v>760</v>
      </c>
      <c r="B210" s="5" t="s">
        <v>502</v>
      </c>
      <c r="C210" s="5" t="s">
        <v>18</v>
      </c>
      <c r="D210" s="21" t="s">
        <v>761</v>
      </c>
      <c r="E210" s="30" t="s">
        <v>504</v>
      </c>
      <c r="F210" s="23" t="s">
        <v>762</v>
      </c>
      <c r="G210" s="6" t="s">
        <v>22</v>
      </c>
      <c r="H210" s="6" t="s">
        <v>31</v>
      </c>
      <c r="I210" s="6" t="s">
        <v>206</v>
      </c>
      <c r="J210" s="6" t="s">
        <v>25</v>
      </c>
      <c r="K210" s="6" t="s">
        <v>207</v>
      </c>
      <c r="L210" s="8">
        <v>44925</v>
      </c>
      <c r="M210" s="7" t="s">
        <v>506</v>
      </c>
      <c r="N210" s="15">
        <v>6623220.7000000002</v>
      </c>
      <c r="O210" s="15">
        <v>7207587.4699999997</v>
      </c>
      <c r="P210" s="7">
        <v>1</v>
      </c>
    </row>
    <row r="211" spans="1:16" s="3" customFormat="1" ht="54.95" customHeight="1" thickBot="1">
      <c r="A211" s="9" t="s">
        <v>763</v>
      </c>
      <c r="B211" s="5" t="s">
        <v>502</v>
      </c>
      <c r="C211" s="5" t="s">
        <v>18</v>
      </c>
      <c r="D211" s="18" t="s">
        <v>764</v>
      </c>
      <c r="E211" s="30" t="s">
        <v>544</v>
      </c>
      <c r="F211" s="23" t="s">
        <v>765</v>
      </c>
      <c r="G211" s="6" t="s">
        <v>22</v>
      </c>
      <c r="H211" s="6" t="s">
        <v>23</v>
      </c>
      <c r="I211" s="6" t="s">
        <v>24</v>
      </c>
      <c r="J211" s="6" t="s">
        <v>25</v>
      </c>
      <c r="K211" s="6" t="s">
        <v>766</v>
      </c>
      <c r="L211" s="8">
        <v>44925</v>
      </c>
      <c r="M211" s="7" t="s">
        <v>506</v>
      </c>
      <c r="N211" s="15">
        <v>50000</v>
      </c>
      <c r="O211" s="15">
        <v>41016.58</v>
      </c>
      <c r="P211" s="7">
        <v>1</v>
      </c>
    </row>
    <row r="212" spans="1:16" s="3" customFormat="1" ht="54.95" customHeight="1" thickBot="1">
      <c r="A212" s="9" t="s">
        <v>767</v>
      </c>
      <c r="B212" s="5" t="s">
        <v>502</v>
      </c>
      <c r="C212" s="5" t="s">
        <v>18</v>
      </c>
      <c r="D212" s="18" t="s">
        <v>768</v>
      </c>
      <c r="E212" s="30" t="s">
        <v>544</v>
      </c>
      <c r="F212" s="23" t="s">
        <v>769</v>
      </c>
      <c r="G212" s="6" t="s">
        <v>22</v>
      </c>
      <c r="H212" s="6" t="s">
        <v>31</v>
      </c>
      <c r="I212" s="6" t="s">
        <v>206</v>
      </c>
      <c r="J212" s="6" t="s">
        <v>25</v>
      </c>
      <c r="K212" s="6" t="s">
        <v>207</v>
      </c>
      <c r="L212" s="8">
        <v>44909</v>
      </c>
      <c r="M212" s="7" t="s">
        <v>506</v>
      </c>
      <c r="N212" s="15">
        <v>256000</v>
      </c>
      <c r="O212" s="15">
        <f>64000+192000</f>
        <v>256000</v>
      </c>
      <c r="P212" s="7">
        <v>2</v>
      </c>
    </row>
    <row r="213" spans="1:16" s="3" customFormat="1" ht="54.95" customHeight="1" thickBot="1">
      <c r="A213" s="9" t="s">
        <v>770</v>
      </c>
      <c r="B213" s="5" t="s">
        <v>502</v>
      </c>
      <c r="C213" s="5" t="s">
        <v>18</v>
      </c>
      <c r="D213" s="18" t="s">
        <v>771</v>
      </c>
      <c r="E213" s="30" t="s">
        <v>544</v>
      </c>
      <c r="F213" s="23" t="s">
        <v>772</v>
      </c>
      <c r="G213" s="6" t="s">
        <v>67</v>
      </c>
      <c r="H213" s="6" t="s">
        <v>67</v>
      </c>
      <c r="I213" s="6" t="s">
        <v>68</v>
      </c>
      <c r="J213" s="6" t="s">
        <v>25</v>
      </c>
      <c r="K213" s="6" t="s">
        <v>69</v>
      </c>
      <c r="L213" s="8">
        <v>44995</v>
      </c>
      <c r="M213" s="7" t="s">
        <v>513</v>
      </c>
      <c r="N213" s="15"/>
      <c r="O213" s="15"/>
      <c r="P213" s="7"/>
    </row>
    <row r="214" spans="1:16" s="3" customFormat="1" ht="54.95" customHeight="1" thickBot="1">
      <c r="A214" s="9" t="s">
        <v>773</v>
      </c>
      <c r="B214" s="5" t="s">
        <v>502</v>
      </c>
      <c r="C214" s="5" t="s">
        <v>35</v>
      </c>
      <c r="D214" s="18" t="s">
        <v>774</v>
      </c>
      <c r="E214" s="30"/>
      <c r="F214" s="23" t="s">
        <v>775</v>
      </c>
      <c r="G214" s="6" t="s">
        <v>38</v>
      </c>
      <c r="H214" s="6" t="s">
        <v>38</v>
      </c>
      <c r="I214" s="6" t="s">
        <v>566</v>
      </c>
      <c r="J214" s="6" t="s">
        <v>25</v>
      </c>
      <c r="K214" s="6" t="s">
        <v>567</v>
      </c>
      <c r="L214" s="8">
        <v>45005</v>
      </c>
      <c r="M214" s="7" t="s">
        <v>506</v>
      </c>
      <c r="N214" s="15">
        <v>423332</v>
      </c>
      <c r="O214" s="15">
        <f>+N214</f>
        <v>423332</v>
      </c>
      <c r="P214" s="7">
        <v>1</v>
      </c>
    </row>
    <row r="215" spans="1:16" s="3" customFormat="1" ht="54.95" customHeight="1" thickBot="1">
      <c r="A215" s="9" t="s">
        <v>776</v>
      </c>
      <c r="B215" s="5" t="s">
        <v>502</v>
      </c>
      <c r="C215" s="5" t="s">
        <v>123</v>
      </c>
      <c r="D215" s="21" t="s">
        <v>777</v>
      </c>
      <c r="E215" s="30" t="s">
        <v>544</v>
      </c>
      <c r="F215" s="23" t="s">
        <v>778</v>
      </c>
      <c r="G215" s="6" t="s">
        <v>98</v>
      </c>
      <c r="H215" s="6" t="s">
        <v>140</v>
      </c>
      <c r="I215" s="6" t="s">
        <v>141</v>
      </c>
      <c r="J215" s="6" t="s">
        <v>25</v>
      </c>
      <c r="K215" s="6" t="s">
        <v>779</v>
      </c>
      <c r="L215" s="8">
        <v>45030</v>
      </c>
      <c r="M215" s="7" t="s">
        <v>506</v>
      </c>
      <c r="N215" s="15">
        <v>367676.12</v>
      </c>
      <c r="O215" s="15">
        <f>135330.45+94069.45</f>
        <v>229399.90000000002</v>
      </c>
      <c r="P215" s="7">
        <v>1</v>
      </c>
    </row>
    <row r="216" spans="1:16" s="3" customFormat="1" ht="54.95" customHeight="1" thickBot="1">
      <c r="A216" s="9" t="s">
        <v>780</v>
      </c>
      <c r="B216" s="5" t="s">
        <v>502</v>
      </c>
      <c r="C216" s="5" t="s">
        <v>74</v>
      </c>
      <c r="D216" s="21" t="s">
        <v>781</v>
      </c>
      <c r="E216" s="30" t="s">
        <v>504</v>
      </c>
      <c r="F216" s="23" t="s">
        <v>782</v>
      </c>
      <c r="G216" s="6" t="s">
        <v>119</v>
      </c>
      <c r="H216" s="6" t="s">
        <v>119</v>
      </c>
      <c r="I216" s="6" t="s">
        <v>120</v>
      </c>
      <c r="J216" s="6" t="s">
        <v>40</v>
      </c>
      <c r="K216" s="6" t="s">
        <v>121</v>
      </c>
      <c r="L216" s="8">
        <v>45057</v>
      </c>
      <c r="M216" s="7" t="s">
        <v>506</v>
      </c>
      <c r="N216" s="15">
        <v>1960068.38</v>
      </c>
      <c r="O216" s="15">
        <v>1587121.96</v>
      </c>
      <c r="P216" s="7">
        <v>5</v>
      </c>
    </row>
    <row r="217" spans="1:16" s="3" customFormat="1" ht="54.95" customHeight="1" thickBot="1">
      <c r="A217" s="9" t="s">
        <v>783</v>
      </c>
      <c r="B217" s="5" t="s">
        <v>502</v>
      </c>
      <c r="C217" s="5" t="s">
        <v>74</v>
      </c>
      <c r="D217" s="21" t="s">
        <v>784</v>
      </c>
      <c r="E217" s="30" t="s">
        <v>504</v>
      </c>
      <c r="F217" s="23" t="s">
        <v>785</v>
      </c>
      <c r="G217" s="6" t="s">
        <v>119</v>
      </c>
      <c r="H217" s="6" t="s">
        <v>119</v>
      </c>
      <c r="I217" s="6" t="s">
        <v>120</v>
      </c>
      <c r="J217" s="6" t="s">
        <v>40</v>
      </c>
      <c r="K217" s="6" t="s">
        <v>121</v>
      </c>
      <c r="L217" s="8">
        <v>45056</v>
      </c>
      <c r="M217" s="7" t="s">
        <v>506</v>
      </c>
      <c r="N217" s="15">
        <v>1298710.6499999999</v>
      </c>
      <c r="O217" s="15">
        <v>928651.75</v>
      </c>
      <c r="P217" s="7">
        <v>3</v>
      </c>
    </row>
    <row r="218" spans="1:16" s="3" customFormat="1" ht="54.95" customHeight="1" thickBot="1">
      <c r="A218" s="9" t="s">
        <v>786</v>
      </c>
      <c r="B218" s="5" t="s">
        <v>502</v>
      </c>
      <c r="C218" s="5" t="s">
        <v>110</v>
      </c>
      <c r="D218" s="18" t="s">
        <v>787</v>
      </c>
      <c r="E218" s="30" t="s">
        <v>504</v>
      </c>
      <c r="F218" s="23" t="s">
        <v>788</v>
      </c>
      <c r="G218" s="6" t="s">
        <v>113</v>
      </c>
      <c r="H218" s="6" t="s">
        <v>114</v>
      </c>
      <c r="I218" s="6" t="s">
        <v>115</v>
      </c>
      <c r="J218" s="6" t="s">
        <v>25</v>
      </c>
      <c r="K218" s="6" t="s">
        <v>116</v>
      </c>
      <c r="L218" s="8">
        <v>45072</v>
      </c>
      <c r="M218" s="7" t="s">
        <v>506</v>
      </c>
      <c r="N218" s="15">
        <v>773322.93</v>
      </c>
      <c r="O218" s="15">
        <v>773322.93</v>
      </c>
      <c r="P218" s="7">
        <v>1</v>
      </c>
    </row>
    <row r="219" spans="1:16" s="3" customFormat="1" ht="54.95" customHeight="1" thickBot="1">
      <c r="A219" s="9" t="s">
        <v>789</v>
      </c>
      <c r="B219" s="5" t="s">
        <v>502</v>
      </c>
      <c r="C219" s="5" t="s">
        <v>74</v>
      </c>
      <c r="D219" s="21" t="s">
        <v>790</v>
      </c>
      <c r="E219" s="30" t="s">
        <v>504</v>
      </c>
      <c r="F219" s="23" t="s">
        <v>791</v>
      </c>
      <c r="G219" s="6" t="s">
        <v>119</v>
      </c>
      <c r="H219" s="6" t="s">
        <v>119</v>
      </c>
      <c r="I219" s="6" t="s">
        <v>120</v>
      </c>
      <c r="J219" s="6" t="s">
        <v>40</v>
      </c>
      <c r="K219" s="6" t="s">
        <v>121</v>
      </c>
      <c r="L219" s="8">
        <v>45072</v>
      </c>
      <c r="M219" s="7" t="s">
        <v>506</v>
      </c>
      <c r="N219" s="15">
        <v>88853.75</v>
      </c>
      <c r="O219" s="15">
        <v>88853.75</v>
      </c>
      <c r="P219" s="7">
        <v>1</v>
      </c>
    </row>
    <row r="220" spans="1:16" s="3" customFormat="1" ht="54.95" customHeight="1" thickBot="1">
      <c r="A220" s="9" t="s">
        <v>792</v>
      </c>
      <c r="B220" s="5" t="s">
        <v>502</v>
      </c>
      <c r="C220" s="5" t="s">
        <v>793</v>
      </c>
      <c r="D220" s="21" t="s">
        <v>794</v>
      </c>
      <c r="E220" s="30" t="s">
        <v>504</v>
      </c>
      <c r="F220" s="23" t="s">
        <v>795</v>
      </c>
      <c r="G220" s="6" t="s">
        <v>184</v>
      </c>
      <c r="H220" s="6" t="s">
        <v>185</v>
      </c>
      <c r="I220" s="6" t="s">
        <v>796</v>
      </c>
      <c r="J220" s="6" t="s">
        <v>33</v>
      </c>
      <c r="K220" s="6" t="s">
        <v>797</v>
      </c>
      <c r="L220" s="8">
        <v>45072</v>
      </c>
      <c r="M220" s="7" t="s">
        <v>506</v>
      </c>
      <c r="N220" s="15">
        <v>193173.3</v>
      </c>
      <c r="O220" s="15">
        <v>193173.3</v>
      </c>
      <c r="P220" s="7">
        <v>1</v>
      </c>
    </row>
    <row r="221" spans="1:16" s="3" customFormat="1" ht="54.95" customHeight="1" thickBot="1">
      <c r="A221" s="9" t="s">
        <v>798</v>
      </c>
      <c r="B221" s="5" t="s">
        <v>502</v>
      </c>
      <c r="C221" s="5" t="s">
        <v>110</v>
      </c>
      <c r="D221" s="21" t="s">
        <v>799</v>
      </c>
      <c r="E221" s="30" t="s">
        <v>504</v>
      </c>
      <c r="F221" s="23" t="s">
        <v>800</v>
      </c>
      <c r="G221" s="6" t="s">
        <v>113</v>
      </c>
      <c r="H221" s="6" t="s">
        <v>114</v>
      </c>
      <c r="I221" s="6" t="s">
        <v>115</v>
      </c>
      <c r="J221" s="6" t="s">
        <v>40</v>
      </c>
      <c r="K221" s="6" t="s">
        <v>116</v>
      </c>
      <c r="L221" s="8">
        <v>45071</v>
      </c>
      <c r="M221" s="7" t="s">
        <v>506</v>
      </c>
      <c r="N221" s="15">
        <v>14719.8</v>
      </c>
      <c r="O221" s="15">
        <f>+N221</f>
        <v>14719.8</v>
      </c>
      <c r="P221" s="7">
        <v>1</v>
      </c>
    </row>
    <row r="222" spans="1:16" s="3" customFormat="1" ht="54.95" customHeight="1" thickBot="1">
      <c r="A222" s="9" t="s">
        <v>801</v>
      </c>
      <c r="B222" s="5" t="s">
        <v>502</v>
      </c>
      <c r="C222" s="5" t="s">
        <v>74</v>
      </c>
      <c r="D222" s="21" t="s">
        <v>802</v>
      </c>
      <c r="E222" s="30" t="s">
        <v>504</v>
      </c>
      <c r="F222" s="23" t="s">
        <v>803</v>
      </c>
      <c r="G222" s="6" t="s">
        <v>119</v>
      </c>
      <c r="H222" s="6" t="s">
        <v>119</v>
      </c>
      <c r="I222" s="6" t="s">
        <v>120</v>
      </c>
      <c r="J222" s="6" t="s">
        <v>40</v>
      </c>
      <c r="K222" s="6" t="s">
        <v>121</v>
      </c>
      <c r="L222" s="8">
        <v>45063</v>
      </c>
      <c r="M222" s="7" t="s">
        <v>529</v>
      </c>
      <c r="N222" s="15"/>
      <c r="O222" s="15"/>
      <c r="P222" s="7"/>
    </row>
    <row r="223" spans="1:16" s="3" customFormat="1" ht="54.95" customHeight="1" thickBot="1">
      <c r="A223" s="9" t="s">
        <v>804</v>
      </c>
      <c r="B223" s="5" t="s">
        <v>502</v>
      </c>
      <c r="C223" s="5" t="s">
        <v>74</v>
      </c>
      <c r="D223" s="21" t="s">
        <v>805</v>
      </c>
      <c r="E223" s="30" t="s">
        <v>504</v>
      </c>
      <c r="F223" s="23" t="s">
        <v>806</v>
      </c>
      <c r="G223" s="6" t="s">
        <v>119</v>
      </c>
      <c r="H223" s="6" t="s">
        <v>119</v>
      </c>
      <c r="I223" s="6" t="s">
        <v>120</v>
      </c>
      <c r="J223" s="6" t="s">
        <v>40</v>
      </c>
      <c r="K223" s="6" t="s">
        <v>121</v>
      </c>
      <c r="L223" s="8">
        <v>45063</v>
      </c>
      <c r="M223" s="7" t="s">
        <v>529</v>
      </c>
      <c r="N223" s="15"/>
      <c r="O223" s="15"/>
      <c r="P223" s="7"/>
    </row>
    <row r="224" spans="1:16" s="3" customFormat="1" ht="54.95" customHeight="1" thickBot="1">
      <c r="A224" s="9" t="s">
        <v>807</v>
      </c>
      <c r="B224" s="5" t="s">
        <v>502</v>
      </c>
      <c r="C224" s="5" t="s">
        <v>74</v>
      </c>
      <c r="D224" s="21" t="s">
        <v>808</v>
      </c>
      <c r="E224" s="30" t="s">
        <v>809</v>
      </c>
      <c r="F224" s="23" t="s">
        <v>810</v>
      </c>
      <c r="G224" s="6" t="s">
        <v>119</v>
      </c>
      <c r="H224" s="6" t="s">
        <v>119</v>
      </c>
      <c r="I224" s="6" t="s">
        <v>120</v>
      </c>
      <c r="J224" s="6" t="s">
        <v>40</v>
      </c>
      <c r="K224" s="6" t="s">
        <v>121</v>
      </c>
      <c r="L224" s="8">
        <v>45063</v>
      </c>
      <c r="M224" s="7" t="s">
        <v>506</v>
      </c>
      <c r="N224" s="15">
        <v>144546.5</v>
      </c>
      <c r="O224" s="15">
        <v>144546.5</v>
      </c>
      <c r="P224" s="7">
        <v>1</v>
      </c>
    </row>
    <row r="225" spans="1:16" s="3" customFormat="1" ht="54.95" customHeight="1" thickBot="1">
      <c r="A225" s="9" t="s">
        <v>811</v>
      </c>
      <c r="B225" s="5" t="s">
        <v>502</v>
      </c>
      <c r="C225" s="5" t="s">
        <v>74</v>
      </c>
      <c r="D225" s="21" t="s">
        <v>812</v>
      </c>
      <c r="E225" s="30" t="s">
        <v>504</v>
      </c>
      <c r="F225" s="23" t="s">
        <v>813</v>
      </c>
      <c r="G225" s="6" t="s">
        <v>119</v>
      </c>
      <c r="H225" s="6" t="s">
        <v>119</v>
      </c>
      <c r="I225" s="6" t="s">
        <v>120</v>
      </c>
      <c r="J225" s="6" t="s">
        <v>40</v>
      </c>
      <c r="K225" s="6" t="s">
        <v>121</v>
      </c>
      <c r="L225" s="8">
        <v>45057</v>
      </c>
      <c r="M225" s="7" t="s">
        <v>506</v>
      </c>
      <c r="N225" s="15">
        <v>44504</v>
      </c>
      <c r="O225" s="15">
        <v>44504</v>
      </c>
      <c r="P225" s="7">
        <v>1</v>
      </c>
    </row>
    <row r="226" spans="1:16" s="3" customFormat="1" ht="54.95" customHeight="1" thickBot="1">
      <c r="A226" s="9" t="s">
        <v>814</v>
      </c>
      <c r="B226" s="5" t="s">
        <v>502</v>
      </c>
      <c r="C226" s="5" t="s">
        <v>74</v>
      </c>
      <c r="D226" s="21" t="s">
        <v>815</v>
      </c>
      <c r="E226" s="30" t="s">
        <v>504</v>
      </c>
      <c r="F226" s="23" t="s">
        <v>816</v>
      </c>
      <c r="G226" s="6" t="s">
        <v>119</v>
      </c>
      <c r="H226" s="6" t="s">
        <v>119</v>
      </c>
      <c r="I226" s="6" t="s">
        <v>120</v>
      </c>
      <c r="J226" s="6" t="s">
        <v>40</v>
      </c>
      <c r="K226" s="6" t="s">
        <v>121</v>
      </c>
      <c r="L226" s="8">
        <v>45057</v>
      </c>
      <c r="M226" s="7" t="s">
        <v>506</v>
      </c>
      <c r="N226" s="15">
        <v>150792</v>
      </c>
      <c r="O226" s="15">
        <v>150792</v>
      </c>
      <c r="P226" s="7">
        <v>1</v>
      </c>
    </row>
    <row r="227" spans="1:16" s="3" customFormat="1" ht="54.95" customHeight="1" thickBot="1">
      <c r="A227" s="9" t="s">
        <v>817</v>
      </c>
      <c r="B227" s="5" t="s">
        <v>502</v>
      </c>
      <c r="C227" s="5" t="s">
        <v>74</v>
      </c>
      <c r="D227" s="21" t="s">
        <v>818</v>
      </c>
      <c r="E227" s="30" t="s">
        <v>504</v>
      </c>
      <c r="F227" s="23" t="s">
        <v>819</v>
      </c>
      <c r="G227" s="6" t="s">
        <v>119</v>
      </c>
      <c r="H227" s="6" t="s">
        <v>119</v>
      </c>
      <c r="I227" s="6" t="s">
        <v>120</v>
      </c>
      <c r="J227" s="6" t="s">
        <v>40</v>
      </c>
      <c r="K227" s="6" t="s">
        <v>121</v>
      </c>
      <c r="L227" s="8">
        <v>45056</v>
      </c>
      <c r="M227" s="7" t="s">
        <v>506</v>
      </c>
      <c r="N227" s="15">
        <v>6110683.9199999999</v>
      </c>
      <c r="O227" s="15">
        <v>6110683.9199999999</v>
      </c>
      <c r="P227" s="7">
        <v>1</v>
      </c>
    </row>
    <row r="228" spans="1:16" s="3" customFormat="1" ht="54.95" customHeight="1" thickBot="1">
      <c r="A228" s="9" t="s">
        <v>820</v>
      </c>
      <c r="B228" s="5" t="s">
        <v>502</v>
      </c>
      <c r="C228" s="5" t="s">
        <v>74</v>
      </c>
      <c r="D228" s="21" t="s">
        <v>821</v>
      </c>
      <c r="E228" s="30" t="s">
        <v>504</v>
      </c>
      <c r="F228" s="23" t="s">
        <v>822</v>
      </c>
      <c r="G228" s="6" t="s">
        <v>119</v>
      </c>
      <c r="H228" s="6" t="s">
        <v>119</v>
      </c>
      <c r="I228" s="6" t="s">
        <v>120</v>
      </c>
      <c r="J228" s="6" t="s">
        <v>40</v>
      </c>
      <c r="K228" s="6" t="s">
        <v>121</v>
      </c>
      <c r="L228" s="8">
        <v>45056</v>
      </c>
      <c r="M228" s="7" t="s">
        <v>506</v>
      </c>
      <c r="N228" s="15">
        <v>969654.26</v>
      </c>
      <c r="O228" s="15">
        <f>247606.9+393125.92+208201.86</f>
        <v>848934.67999999993</v>
      </c>
      <c r="P228" s="7">
        <v>3</v>
      </c>
    </row>
    <row r="229" spans="1:16" s="3" customFormat="1" ht="54.95" customHeight="1" thickBot="1">
      <c r="A229" s="9" t="s">
        <v>823</v>
      </c>
      <c r="B229" s="5" t="s">
        <v>502</v>
      </c>
      <c r="C229" s="5" t="s">
        <v>74</v>
      </c>
      <c r="D229" s="21" t="s">
        <v>824</v>
      </c>
      <c r="E229" s="30" t="s">
        <v>504</v>
      </c>
      <c r="F229" s="23" t="s">
        <v>825</v>
      </c>
      <c r="G229" s="6" t="s">
        <v>119</v>
      </c>
      <c r="H229" s="6" t="s">
        <v>119</v>
      </c>
      <c r="I229" s="6" t="s">
        <v>120</v>
      </c>
      <c r="J229" s="6" t="s">
        <v>40</v>
      </c>
      <c r="K229" s="6" t="s">
        <v>121</v>
      </c>
      <c r="L229" s="8">
        <v>45056</v>
      </c>
      <c r="M229" s="7" t="s">
        <v>506</v>
      </c>
      <c r="N229" s="15">
        <v>864781.56</v>
      </c>
      <c r="O229" s="15">
        <v>580872.24</v>
      </c>
      <c r="P229" s="7">
        <v>1</v>
      </c>
    </row>
    <row r="230" spans="1:16" s="3" customFormat="1" ht="54.95" customHeight="1" thickBot="1">
      <c r="A230" s="9" t="s">
        <v>826</v>
      </c>
      <c r="B230" s="5" t="s">
        <v>502</v>
      </c>
      <c r="C230" s="5" t="s">
        <v>74</v>
      </c>
      <c r="D230" s="21" t="s">
        <v>827</v>
      </c>
      <c r="E230" s="30" t="s">
        <v>504</v>
      </c>
      <c r="F230" s="23" t="s">
        <v>828</v>
      </c>
      <c r="G230" s="6" t="s">
        <v>119</v>
      </c>
      <c r="H230" s="6" t="s">
        <v>119</v>
      </c>
      <c r="I230" s="6" t="s">
        <v>120</v>
      </c>
      <c r="J230" s="6" t="s">
        <v>40</v>
      </c>
      <c r="K230" s="6" t="s">
        <v>121</v>
      </c>
      <c r="L230" s="8">
        <v>45057</v>
      </c>
      <c r="M230" s="7" t="s">
        <v>506</v>
      </c>
      <c r="N230" s="15">
        <v>2658740.6800000002</v>
      </c>
      <c r="O230" s="15">
        <v>2658740.6800000002</v>
      </c>
      <c r="P230" s="7">
        <v>1</v>
      </c>
    </row>
    <row r="231" spans="1:16" s="3" customFormat="1" ht="54.95" customHeight="1" thickBot="1">
      <c r="A231" s="9" t="s">
        <v>829</v>
      </c>
      <c r="B231" s="5" t="s">
        <v>502</v>
      </c>
      <c r="C231" s="5" t="s">
        <v>74</v>
      </c>
      <c r="D231" s="21" t="s">
        <v>830</v>
      </c>
      <c r="E231" s="30" t="s">
        <v>504</v>
      </c>
      <c r="F231" s="23" t="s">
        <v>831</v>
      </c>
      <c r="G231" s="6" t="s">
        <v>119</v>
      </c>
      <c r="H231" s="6" t="s">
        <v>119</v>
      </c>
      <c r="I231" s="6" t="s">
        <v>120</v>
      </c>
      <c r="J231" s="6" t="s">
        <v>40</v>
      </c>
      <c r="K231" s="6" t="s">
        <v>121</v>
      </c>
      <c r="L231" s="8">
        <v>45056</v>
      </c>
      <c r="M231" s="7" t="s">
        <v>506</v>
      </c>
      <c r="N231" s="15">
        <v>63010</v>
      </c>
      <c r="O231" s="15">
        <v>63010</v>
      </c>
      <c r="P231" s="7">
        <v>1</v>
      </c>
    </row>
    <row r="232" spans="1:16" s="3" customFormat="1" ht="54.95" customHeight="1" thickBot="1">
      <c r="A232" s="9" t="s">
        <v>832</v>
      </c>
      <c r="B232" s="5" t="s">
        <v>502</v>
      </c>
      <c r="C232" s="5" t="s">
        <v>74</v>
      </c>
      <c r="D232" s="21" t="s">
        <v>833</v>
      </c>
      <c r="E232" s="30" t="s">
        <v>504</v>
      </c>
      <c r="F232" s="23" t="s">
        <v>834</v>
      </c>
      <c r="G232" s="6" t="s">
        <v>119</v>
      </c>
      <c r="H232" s="6" t="s">
        <v>119</v>
      </c>
      <c r="I232" s="6" t="s">
        <v>120</v>
      </c>
      <c r="J232" s="6" t="s">
        <v>40</v>
      </c>
      <c r="K232" s="6" t="s">
        <v>121</v>
      </c>
      <c r="L232" s="8">
        <v>45055</v>
      </c>
      <c r="M232" s="7" t="s">
        <v>506</v>
      </c>
      <c r="N232" s="15">
        <v>25852</v>
      </c>
      <c r="O232" s="15">
        <v>25852</v>
      </c>
      <c r="P232" s="7">
        <v>1</v>
      </c>
    </row>
    <row r="233" spans="1:16" s="3" customFormat="1" ht="54.95" customHeight="1" thickBot="1">
      <c r="A233" s="9" t="s">
        <v>835</v>
      </c>
      <c r="B233" s="5" t="s">
        <v>502</v>
      </c>
      <c r="C233" s="5" t="s">
        <v>74</v>
      </c>
      <c r="D233" s="21" t="s">
        <v>836</v>
      </c>
      <c r="E233" s="30" t="s">
        <v>504</v>
      </c>
      <c r="F233" s="23" t="s">
        <v>837</v>
      </c>
      <c r="G233" s="6" t="s">
        <v>119</v>
      </c>
      <c r="H233" s="6" t="s">
        <v>119</v>
      </c>
      <c r="I233" s="6" t="s">
        <v>120</v>
      </c>
      <c r="J233" s="6" t="s">
        <v>40</v>
      </c>
      <c r="K233" s="6" t="s">
        <v>121</v>
      </c>
      <c r="L233" s="8">
        <v>45055</v>
      </c>
      <c r="M233" s="7" t="s">
        <v>506</v>
      </c>
      <c r="N233" s="15">
        <v>16635.5</v>
      </c>
      <c r="O233" s="15">
        <v>16635.5</v>
      </c>
      <c r="P233" s="7">
        <v>1</v>
      </c>
    </row>
    <row r="234" spans="1:16" s="3" customFormat="1" ht="54.95" customHeight="1" thickBot="1">
      <c r="A234" s="9" t="s">
        <v>838</v>
      </c>
      <c r="B234" s="5" t="s">
        <v>502</v>
      </c>
      <c r="C234" s="5" t="s">
        <v>74</v>
      </c>
      <c r="D234" s="21" t="s">
        <v>839</v>
      </c>
      <c r="E234" s="30" t="s">
        <v>504</v>
      </c>
      <c r="F234" s="23" t="s">
        <v>840</v>
      </c>
      <c r="G234" s="6" t="s">
        <v>119</v>
      </c>
      <c r="H234" s="6" t="s">
        <v>119</v>
      </c>
      <c r="I234" s="6" t="s">
        <v>120</v>
      </c>
      <c r="J234" s="6" t="s">
        <v>40</v>
      </c>
      <c r="K234" s="6" t="s">
        <v>121</v>
      </c>
      <c r="L234" s="8">
        <v>45055</v>
      </c>
      <c r="M234" s="7" t="s">
        <v>506</v>
      </c>
      <c r="N234" s="15">
        <v>141504</v>
      </c>
      <c r="O234" s="15">
        <v>141504</v>
      </c>
      <c r="P234" s="7">
        <v>1</v>
      </c>
    </row>
    <row r="235" spans="1:16" s="3" customFormat="1" ht="54.95" customHeight="1" thickBot="1">
      <c r="A235" s="9" t="s">
        <v>841</v>
      </c>
      <c r="B235" s="5" t="s">
        <v>502</v>
      </c>
      <c r="C235" s="5" t="s">
        <v>74</v>
      </c>
      <c r="D235" s="21" t="s">
        <v>842</v>
      </c>
      <c r="E235" s="30" t="s">
        <v>504</v>
      </c>
      <c r="F235" s="23" t="s">
        <v>843</v>
      </c>
      <c r="G235" s="6" t="s">
        <v>119</v>
      </c>
      <c r="H235" s="6" t="s">
        <v>119</v>
      </c>
      <c r="I235" s="6" t="s">
        <v>120</v>
      </c>
      <c r="J235" s="6" t="s">
        <v>40</v>
      </c>
      <c r="K235" s="6" t="s">
        <v>121</v>
      </c>
      <c r="L235" s="8">
        <v>45055</v>
      </c>
      <c r="M235" s="7" t="s">
        <v>506</v>
      </c>
      <c r="N235" s="15">
        <v>51941</v>
      </c>
      <c r="O235" s="15">
        <v>51941</v>
      </c>
      <c r="P235" s="7">
        <v>1</v>
      </c>
    </row>
    <row r="236" spans="1:16" s="3" customFormat="1" ht="54.95" customHeight="1" thickBot="1">
      <c r="A236" s="9" t="s">
        <v>844</v>
      </c>
      <c r="B236" s="5" t="s">
        <v>502</v>
      </c>
      <c r="C236" s="5" t="s">
        <v>74</v>
      </c>
      <c r="D236" s="21" t="s">
        <v>845</v>
      </c>
      <c r="E236" s="30" t="s">
        <v>504</v>
      </c>
      <c r="F236" s="23" t="s">
        <v>846</v>
      </c>
      <c r="G236" s="6" t="s">
        <v>119</v>
      </c>
      <c r="H236" s="6" t="s">
        <v>119</v>
      </c>
      <c r="I236" s="6" t="s">
        <v>120</v>
      </c>
      <c r="J236" s="6" t="s">
        <v>40</v>
      </c>
      <c r="K236" s="6" t="s">
        <v>121</v>
      </c>
      <c r="L236" s="8">
        <v>45055</v>
      </c>
      <c r="M236" s="7" t="s">
        <v>506</v>
      </c>
      <c r="N236" s="15">
        <v>12692.5</v>
      </c>
      <c r="O236" s="15">
        <v>12692.5</v>
      </c>
      <c r="P236" s="7">
        <v>1</v>
      </c>
    </row>
    <row r="237" spans="1:16" s="3" customFormat="1" ht="54.95" customHeight="1" thickBot="1">
      <c r="A237" s="9" t="s">
        <v>847</v>
      </c>
      <c r="B237" s="5" t="s">
        <v>502</v>
      </c>
      <c r="C237" s="5" t="s">
        <v>74</v>
      </c>
      <c r="D237" s="21" t="s">
        <v>848</v>
      </c>
      <c r="E237" s="30" t="s">
        <v>504</v>
      </c>
      <c r="F237" s="23" t="s">
        <v>849</v>
      </c>
      <c r="G237" s="6" t="s">
        <v>119</v>
      </c>
      <c r="H237" s="6" t="s">
        <v>119</v>
      </c>
      <c r="I237" s="6" t="s">
        <v>120</v>
      </c>
      <c r="J237" s="6" t="s">
        <v>40</v>
      </c>
      <c r="K237" s="6" t="s">
        <v>121</v>
      </c>
      <c r="L237" s="8">
        <v>45054</v>
      </c>
      <c r="M237" s="7" t="s">
        <v>506</v>
      </c>
      <c r="N237" s="15">
        <v>13422.5</v>
      </c>
      <c r="O237" s="15">
        <v>13422.5</v>
      </c>
      <c r="P237" s="7">
        <v>1</v>
      </c>
    </row>
    <row r="238" spans="1:16" s="3" customFormat="1" ht="54.95" customHeight="1" thickBot="1">
      <c r="A238" s="9" t="s">
        <v>850</v>
      </c>
      <c r="B238" s="5" t="s">
        <v>502</v>
      </c>
      <c r="C238" s="5" t="s">
        <v>74</v>
      </c>
      <c r="D238" s="21" t="s">
        <v>851</v>
      </c>
      <c r="E238" s="30" t="s">
        <v>852</v>
      </c>
      <c r="F238" s="23" t="s">
        <v>853</v>
      </c>
      <c r="G238" s="6" t="s">
        <v>119</v>
      </c>
      <c r="H238" s="6" t="s">
        <v>119</v>
      </c>
      <c r="I238" s="6" t="s">
        <v>120</v>
      </c>
      <c r="J238" s="6" t="s">
        <v>40</v>
      </c>
      <c r="K238" s="6" t="s">
        <v>121</v>
      </c>
      <c r="L238" s="8">
        <v>45054</v>
      </c>
      <c r="M238" s="7" t="s">
        <v>506</v>
      </c>
      <c r="N238" s="15">
        <v>32860</v>
      </c>
      <c r="O238" s="15">
        <v>32860</v>
      </c>
      <c r="P238" s="7">
        <v>1</v>
      </c>
    </row>
    <row r="239" spans="1:16" s="3" customFormat="1" ht="54.95" customHeight="1" thickBot="1">
      <c r="A239" s="9" t="s">
        <v>854</v>
      </c>
      <c r="B239" s="5" t="s">
        <v>502</v>
      </c>
      <c r="C239" s="5" t="s">
        <v>74</v>
      </c>
      <c r="D239" s="21" t="s">
        <v>855</v>
      </c>
      <c r="E239" s="30" t="s">
        <v>856</v>
      </c>
      <c r="F239" s="23" t="s">
        <v>857</v>
      </c>
      <c r="G239" s="6" t="s">
        <v>119</v>
      </c>
      <c r="H239" s="6" t="s">
        <v>119</v>
      </c>
      <c r="I239" s="6" t="s">
        <v>120</v>
      </c>
      <c r="J239" s="6" t="s">
        <v>40</v>
      </c>
      <c r="K239" s="6" t="s">
        <v>121</v>
      </c>
      <c r="L239" s="8">
        <v>45054</v>
      </c>
      <c r="M239" s="7" t="s">
        <v>506</v>
      </c>
      <c r="N239" s="15">
        <v>13926.5</v>
      </c>
      <c r="O239" s="15">
        <v>13926.5</v>
      </c>
      <c r="P239" s="7">
        <v>1</v>
      </c>
    </row>
    <row r="240" spans="1:16" s="3" customFormat="1" ht="54.95" customHeight="1" thickBot="1">
      <c r="A240" s="9" t="s">
        <v>858</v>
      </c>
      <c r="B240" s="5" t="s">
        <v>502</v>
      </c>
      <c r="C240" s="5" t="s">
        <v>793</v>
      </c>
      <c r="D240" s="21" t="s">
        <v>859</v>
      </c>
      <c r="E240" s="30" t="s">
        <v>504</v>
      </c>
      <c r="F240" s="23" t="s">
        <v>860</v>
      </c>
      <c r="G240" s="6" t="s">
        <v>184</v>
      </c>
      <c r="H240" s="6" t="s">
        <v>185</v>
      </c>
      <c r="I240" s="6" t="s">
        <v>796</v>
      </c>
      <c r="J240" s="6" t="s">
        <v>33</v>
      </c>
      <c r="K240" s="6" t="s">
        <v>797</v>
      </c>
      <c r="L240" s="8">
        <v>45073</v>
      </c>
      <c r="M240" s="7" t="s">
        <v>506</v>
      </c>
      <c r="N240" s="15">
        <v>16635.5</v>
      </c>
      <c r="O240" s="15">
        <v>16635.5</v>
      </c>
      <c r="P240" s="7">
        <v>1</v>
      </c>
    </row>
    <row r="241" spans="1:16" s="3" customFormat="1" ht="54.95" customHeight="1" thickBot="1">
      <c r="A241" s="9" t="s">
        <v>861</v>
      </c>
      <c r="B241" s="5" t="s">
        <v>502</v>
      </c>
      <c r="C241" s="5" t="s">
        <v>90</v>
      </c>
      <c r="D241" s="21" t="s">
        <v>862</v>
      </c>
      <c r="E241" s="30" t="s">
        <v>504</v>
      </c>
      <c r="F241" s="23" t="s">
        <v>863</v>
      </c>
      <c r="G241" s="6" t="s">
        <v>227</v>
      </c>
      <c r="H241" s="6" t="s">
        <v>227</v>
      </c>
      <c r="I241" s="6" t="s">
        <v>32</v>
      </c>
      <c r="J241" s="6" t="s">
        <v>25</v>
      </c>
      <c r="K241" s="6" t="s">
        <v>738</v>
      </c>
      <c r="L241" s="8">
        <v>45092</v>
      </c>
      <c r="M241" s="7" t="s">
        <v>506</v>
      </c>
      <c r="N241" s="15">
        <v>46810</v>
      </c>
      <c r="O241" s="15">
        <v>46810</v>
      </c>
      <c r="P241" s="7">
        <v>1</v>
      </c>
    </row>
    <row r="242" spans="1:16" s="3" customFormat="1" ht="54.95" customHeight="1" thickBot="1">
      <c r="A242" s="9" t="s">
        <v>864</v>
      </c>
      <c r="B242" s="5" t="s">
        <v>502</v>
      </c>
      <c r="C242" s="5" t="s">
        <v>18</v>
      </c>
      <c r="D242" s="21" t="s">
        <v>865</v>
      </c>
      <c r="E242" s="30" t="s">
        <v>504</v>
      </c>
      <c r="F242" s="23" t="s">
        <v>866</v>
      </c>
      <c r="G242" s="6" t="s">
        <v>227</v>
      </c>
      <c r="H242" s="6" t="s">
        <v>654</v>
      </c>
      <c r="I242" s="6" t="s">
        <v>32</v>
      </c>
      <c r="J242" s="6" t="s">
        <v>528</v>
      </c>
      <c r="K242" s="6" t="s">
        <v>655</v>
      </c>
      <c r="L242" s="8">
        <v>45093</v>
      </c>
      <c r="M242" s="7" t="s">
        <v>506</v>
      </c>
      <c r="N242" s="15">
        <v>53650</v>
      </c>
      <c r="O242" s="15">
        <v>53650</v>
      </c>
      <c r="P242" s="7">
        <v>1</v>
      </c>
    </row>
    <row r="243" spans="1:16" s="3" customFormat="1" ht="54.95" customHeight="1" thickBot="1">
      <c r="A243" s="9" t="s">
        <v>867</v>
      </c>
      <c r="B243" s="5" t="s">
        <v>502</v>
      </c>
      <c r="C243" s="5" t="s">
        <v>35</v>
      </c>
      <c r="D243" s="21" t="s">
        <v>868</v>
      </c>
      <c r="E243" s="30" t="s">
        <v>504</v>
      </c>
      <c r="F243" s="23" t="s">
        <v>869</v>
      </c>
      <c r="G243" s="6" t="s">
        <v>38</v>
      </c>
      <c r="H243" s="6" t="s">
        <v>38</v>
      </c>
      <c r="I243" s="6" t="s">
        <v>148</v>
      </c>
      <c r="J243" s="6" t="s">
        <v>25</v>
      </c>
      <c r="K243" s="6" t="s">
        <v>616</v>
      </c>
      <c r="L243" s="8">
        <v>44733</v>
      </c>
      <c r="M243" s="7" t="s">
        <v>506</v>
      </c>
      <c r="N243" s="15">
        <v>17000</v>
      </c>
      <c r="O243" s="15">
        <v>17000</v>
      </c>
      <c r="P243" s="7">
        <v>1</v>
      </c>
    </row>
    <row r="244" spans="1:16" s="3" customFormat="1" ht="54.95" customHeight="1" thickBot="1">
      <c r="A244" s="9" t="s">
        <v>870</v>
      </c>
      <c r="B244" s="5" t="s">
        <v>502</v>
      </c>
      <c r="C244" s="5" t="s">
        <v>74</v>
      </c>
      <c r="D244" s="21" t="s">
        <v>871</v>
      </c>
      <c r="E244" s="30" t="s">
        <v>872</v>
      </c>
      <c r="F244" s="23" t="s">
        <v>873</v>
      </c>
      <c r="G244" s="6" t="s">
        <v>119</v>
      </c>
      <c r="H244" s="6" t="s">
        <v>119</v>
      </c>
      <c r="I244" s="6" t="s">
        <v>120</v>
      </c>
      <c r="J244" s="6" t="s">
        <v>40</v>
      </c>
      <c r="K244" s="6" t="s">
        <v>121</v>
      </c>
      <c r="L244" s="8">
        <v>45099</v>
      </c>
      <c r="M244" s="7" t="s">
        <v>506</v>
      </c>
      <c r="N244" s="15">
        <v>16320.5</v>
      </c>
      <c r="O244" s="15">
        <v>16320.5</v>
      </c>
      <c r="P244" s="7">
        <v>1</v>
      </c>
    </row>
    <row r="245" spans="1:16" s="3" customFormat="1" ht="54.95" customHeight="1" thickBot="1">
      <c r="A245" s="9" t="s">
        <v>874</v>
      </c>
      <c r="B245" s="5" t="s">
        <v>502</v>
      </c>
      <c r="C245" s="5" t="s">
        <v>74</v>
      </c>
      <c r="D245" s="21" t="s">
        <v>875</v>
      </c>
      <c r="E245" s="30" t="s">
        <v>504</v>
      </c>
      <c r="F245" s="23" t="s">
        <v>876</v>
      </c>
      <c r="G245" s="6" t="s">
        <v>119</v>
      </c>
      <c r="H245" s="6" t="s">
        <v>119</v>
      </c>
      <c r="I245" s="6" t="s">
        <v>120</v>
      </c>
      <c r="J245" s="6" t="s">
        <v>33</v>
      </c>
      <c r="K245" s="6" t="s">
        <v>250</v>
      </c>
      <c r="L245" s="8">
        <v>45107</v>
      </c>
      <c r="M245" s="7" t="s">
        <v>506</v>
      </c>
      <c r="N245" s="15">
        <v>12602.5</v>
      </c>
      <c r="O245" s="15">
        <v>12602.5</v>
      </c>
      <c r="P245" s="7">
        <v>1</v>
      </c>
    </row>
    <row r="246" spans="1:16" s="3" customFormat="1" ht="54.95" customHeight="1" thickBot="1">
      <c r="A246" s="9" t="s">
        <v>877</v>
      </c>
      <c r="B246" s="5" t="s">
        <v>502</v>
      </c>
      <c r="C246" s="5" t="s">
        <v>74</v>
      </c>
      <c r="D246" s="21" t="s">
        <v>878</v>
      </c>
      <c r="E246" s="30" t="s">
        <v>504</v>
      </c>
      <c r="F246" s="23" t="s">
        <v>879</v>
      </c>
      <c r="G246" s="6" t="s">
        <v>119</v>
      </c>
      <c r="H246" s="6" t="s">
        <v>119</v>
      </c>
      <c r="I246" s="6" t="s">
        <v>120</v>
      </c>
      <c r="J246" s="6" t="s">
        <v>40</v>
      </c>
      <c r="K246" s="6" t="s">
        <v>121</v>
      </c>
      <c r="L246" s="8">
        <v>45091</v>
      </c>
      <c r="M246" s="7" t="s">
        <v>506</v>
      </c>
      <c r="N246" s="15">
        <v>15000</v>
      </c>
      <c r="O246" s="15">
        <v>15000</v>
      </c>
      <c r="P246" s="7">
        <v>1</v>
      </c>
    </row>
    <row r="247" spans="1:16" s="3" customFormat="1" ht="54.95" customHeight="1" thickBot="1">
      <c r="A247" s="9" t="s">
        <v>880</v>
      </c>
      <c r="B247" s="5" t="s">
        <v>502</v>
      </c>
      <c r="C247" s="5" t="s">
        <v>90</v>
      </c>
      <c r="D247" s="21" t="s">
        <v>881</v>
      </c>
      <c r="E247" s="30" t="s">
        <v>504</v>
      </c>
      <c r="F247" s="23" t="s">
        <v>882</v>
      </c>
      <c r="G247" s="6" t="s">
        <v>227</v>
      </c>
      <c r="H247" s="6" t="s">
        <v>227</v>
      </c>
      <c r="I247" s="6" t="s">
        <v>32</v>
      </c>
      <c r="J247" s="6" t="s">
        <v>25</v>
      </c>
      <c r="K247" s="6" t="s">
        <v>738</v>
      </c>
      <c r="L247" s="8">
        <v>43965</v>
      </c>
      <c r="M247" s="7" t="s">
        <v>506</v>
      </c>
      <c r="N247" s="15">
        <v>53650</v>
      </c>
      <c r="O247" s="15">
        <v>53650</v>
      </c>
      <c r="P247" s="7">
        <v>1</v>
      </c>
    </row>
    <row r="248" spans="1:16" s="3" customFormat="1" ht="54.95" customHeight="1" thickBot="1">
      <c r="A248" s="9" t="s">
        <v>883</v>
      </c>
      <c r="B248" s="5" t="s">
        <v>502</v>
      </c>
      <c r="C248" s="5" t="s">
        <v>90</v>
      </c>
      <c r="D248" s="21" t="s">
        <v>884</v>
      </c>
      <c r="E248" s="30" t="s">
        <v>504</v>
      </c>
      <c r="F248" s="23" t="s">
        <v>885</v>
      </c>
      <c r="G248" s="6" t="s">
        <v>227</v>
      </c>
      <c r="H248" s="6" t="s">
        <v>227</v>
      </c>
      <c r="I248" s="6" t="s">
        <v>32</v>
      </c>
      <c r="J248" s="6" t="s">
        <v>25</v>
      </c>
      <c r="K248" s="6" t="s">
        <v>738</v>
      </c>
      <c r="L248" s="8">
        <v>44151</v>
      </c>
      <c r="M248" s="7" t="s">
        <v>506</v>
      </c>
      <c r="N248" s="15">
        <v>46270</v>
      </c>
      <c r="O248" s="15">
        <v>46270</v>
      </c>
      <c r="P248" s="7">
        <v>1</v>
      </c>
    </row>
    <row r="249" spans="1:16" s="3" customFormat="1" ht="54.95" customHeight="1" thickBot="1">
      <c r="A249" s="9" t="s">
        <v>886</v>
      </c>
      <c r="B249" s="5" t="s">
        <v>502</v>
      </c>
      <c r="C249" s="5" t="s">
        <v>90</v>
      </c>
      <c r="D249" s="21" t="s">
        <v>887</v>
      </c>
      <c r="E249" s="30" t="s">
        <v>504</v>
      </c>
      <c r="F249" s="23" t="s">
        <v>888</v>
      </c>
      <c r="G249" s="6" t="s">
        <v>227</v>
      </c>
      <c r="H249" s="6" t="s">
        <v>227</v>
      </c>
      <c r="I249" s="6" t="s">
        <v>32</v>
      </c>
      <c r="J249" s="6" t="s">
        <v>25</v>
      </c>
      <c r="K249" s="6" t="s">
        <v>738</v>
      </c>
      <c r="L249" s="8">
        <v>44104</v>
      </c>
      <c r="M249" s="7" t="s">
        <v>506</v>
      </c>
      <c r="N249" s="15">
        <v>3446110.47</v>
      </c>
      <c r="O249" s="15">
        <v>3303684.05</v>
      </c>
      <c r="P249" s="7">
        <v>1</v>
      </c>
    </row>
    <row r="250" spans="1:16" s="3" customFormat="1" ht="54.95" customHeight="1" thickBot="1">
      <c r="A250" s="9" t="s">
        <v>889</v>
      </c>
      <c r="B250" s="5" t="s">
        <v>502</v>
      </c>
      <c r="C250" s="5" t="s">
        <v>90</v>
      </c>
      <c r="D250" s="21" t="s">
        <v>890</v>
      </c>
      <c r="E250" s="30" t="s">
        <v>504</v>
      </c>
      <c r="F250" s="23" t="s">
        <v>891</v>
      </c>
      <c r="G250" s="6" t="s">
        <v>227</v>
      </c>
      <c r="H250" s="6" t="s">
        <v>227</v>
      </c>
      <c r="I250" s="6" t="s">
        <v>32</v>
      </c>
      <c r="J250" s="6" t="s">
        <v>25</v>
      </c>
      <c r="K250" s="6" t="s">
        <v>738</v>
      </c>
      <c r="L250" s="8">
        <v>44195</v>
      </c>
      <c r="M250" s="7" t="s">
        <v>529</v>
      </c>
      <c r="N250" s="15"/>
      <c r="O250" s="15"/>
      <c r="P250" s="7"/>
    </row>
    <row r="251" spans="1:16" s="3" customFormat="1" ht="54.95" customHeight="1" thickBot="1">
      <c r="A251" s="9" t="s">
        <v>892</v>
      </c>
      <c r="B251" s="5" t="s">
        <v>502</v>
      </c>
      <c r="C251" s="5" t="s">
        <v>90</v>
      </c>
      <c r="D251" s="21" t="s">
        <v>893</v>
      </c>
      <c r="E251" s="30" t="s">
        <v>504</v>
      </c>
      <c r="F251" s="23" t="s">
        <v>894</v>
      </c>
      <c r="G251" s="6" t="s">
        <v>227</v>
      </c>
      <c r="H251" s="6" t="s">
        <v>227</v>
      </c>
      <c r="I251" s="6" t="s">
        <v>32</v>
      </c>
      <c r="J251" s="6" t="s">
        <v>25</v>
      </c>
      <c r="K251" s="6" t="s">
        <v>738</v>
      </c>
      <c r="L251" s="8">
        <v>44110</v>
      </c>
      <c r="M251" s="7" t="s">
        <v>506</v>
      </c>
      <c r="N251" s="15">
        <v>1830920</v>
      </c>
      <c r="O251" s="15">
        <v>1830920</v>
      </c>
      <c r="P251" s="7">
        <v>1</v>
      </c>
    </row>
    <row r="252" spans="1:16" s="3" customFormat="1" ht="54.95" customHeight="1" thickBot="1">
      <c r="A252" s="9" t="s">
        <v>895</v>
      </c>
      <c r="B252" s="5" t="s">
        <v>502</v>
      </c>
      <c r="C252" s="5" t="s">
        <v>90</v>
      </c>
      <c r="D252" s="21" t="s">
        <v>896</v>
      </c>
      <c r="E252" s="30" t="s">
        <v>504</v>
      </c>
      <c r="F252" s="23" t="s">
        <v>897</v>
      </c>
      <c r="G252" s="6" t="s">
        <v>227</v>
      </c>
      <c r="H252" s="6" t="s">
        <v>227</v>
      </c>
      <c r="I252" s="6" t="s">
        <v>32</v>
      </c>
      <c r="J252" s="6" t="s">
        <v>25</v>
      </c>
      <c r="K252" s="6" t="s">
        <v>738</v>
      </c>
      <c r="L252" s="8">
        <v>43845</v>
      </c>
      <c r="M252" s="7" t="s">
        <v>506</v>
      </c>
      <c r="N252" s="15">
        <v>20000</v>
      </c>
      <c r="O252" s="15">
        <v>20000</v>
      </c>
      <c r="P252" s="7">
        <v>1</v>
      </c>
    </row>
    <row r="253" spans="1:16" s="3" customFormat="1" ht="54.95" customHeight="1" thickBot="1">
      <c r="A253" s="9" t="s">
        <v>898</v>
      </c>
      <c r="B253" s="5" t="s">
        <v>502</v>
      </c>
      <c r="C253" s="5" t="s">
        <v>90</v>
      </c>
      <c r="D253" s="21" t="s">
        <v>899</v>
      </c>
      <c r="E253" s="30" t="s">
        <v>504</v>
      </c>
      <c r="F253" s="23" t="s">
        <v>900</v>
      </c>
      <c r="G253" s="6" t="s">
        <v>227</v>
      </c>
      <c r="H253" s="6" t="s">
        <v>227</v>
      </c>
      <c r="I253" s="6" t="s">
        <v>32</v>
      </c>
      <c r="J253" s="6" t="s">
        <v>25</v>
      </c>
      <c r="K253" s="6" t="s">
        <v>738</v>
      </c>
      <c r="L253" s="8">
        <v>43973</v>
      </c>
      <c r="M253" s="7" t="s">
        <v>506</v>
      </c>
      <c r="N253" s="15">
        <v>271984</v>
      </c>
      <c r="O253" s="15">
        <v>175613.69</v>
      </c>
      <c r="P253" s="7">
        <v>3</v>
      </c>
    </row>
    <row r="254" spans="1:16" s="3" customFormat="1" ht="54.95" customHeight="1" thickBot="1">
      <c r="A254" s="9" t="s">
        <v>901</v>
      </c>
      <c r="B254" s="5" t="s">
        <v>502</v>
      </c>
      <c r="C254" s="5" t="s">
        <v>90</v>
      </c>
      <c r="D254" s="21" t="s">
        <v>902</v>
      </c>
      <c r="E254" s="30" t="s">
        <v>504</v>
      </c>
      <c r="F254" s="23" t="s">
        <v>903</v>
      </c>
      <c r="G254" s="6" t="s">
        <v>227</v>
      </c>
      <c r="H254" s="6" t="s">
        <v>227</v>
      </c>
      <c r="I254" s="6" t="s">
        <v>32</v>
      </c>
      <c r="J254" s="6" t="s">
        <v>25</v>
      </c>
      <c r="K254" s="6" t="s">
        <v>738</v>
      </c>
      <c r="L254" s="8">
        <v>44039</v>
      </c>
      <c r="M254" s="7" t="s">
        <v>506</v>
      </c>
      <c r="N254" s="15">
        <v>16856</v>
      </c>
      <c r="O254" s="15">
        <v>16856</v>
      </c>
      <c r="P254" s="7">
        <v>1</v>
      </c>
    </row>
    <row r="255" spans="1:16" s="3" customFormat="1" ht="54.95" customHeight="1" thickBot="1">
      <c r="A255" s="9" t="s">
        <v>904</v>
      </c>
      <c r="B255" s="5" t="s">
        <v>502</v>
      </c>
      <c r="C255" s="5" t="s">
        <v>90</v>
      </c>
      <c r="D255" s="21" t="s">
        <v>905</v>
      </c>
      <c r="E255" s="30" t="s">
        <v>504</v>
      </c>
      <c r="F255" s="23" t="s">
        <v>906</v>
      </c>
      <c r="G255" s="6" t="s">
        <v>227</v>
      </c>
      <c r="H255" s="6" t="s">
        <v>227</v>
      </c>
      <c r="I255" s="6" t="s">
        <v>32</v>
      </c>
      <c r="J255" s="6" t="s">
        <v>25</v>
      </c>
      <c r="K255" s="6" t="s">
        <v>738</v>
      </c>
      <c r="L255" s="8">
        <v>43938</v>
      </c>
      <c r="M255" s="7" t="s">
        <v>506</v>
      </c>
      <c r="N255" s="15">
        <v>11966.9</v>
      </c>
      <c r="O255" s="15">
        <v>11966.9</v>
      </c>
      <c r="P255" s="7">
        <v>1</v>
      </c>
    </row>
    <row r="256" spans="1:16" s="3" customFormat="1" ht="54.95" customHeight="1" thickBot="1">
      <c r="A256" s="9" t="s">
        <v>907</v>
      </c>
      <c r="B256" s="5" t="s">
        <v>502</v>
      </c>
      <c r="C256" s="5" t="s">
        <v>90</v>
      </c>
      <c r="D256" s="21" t="s">
        <v>908</v>
      </c>
      <c r="E256" s="30" t="s">
        <v>504</v>
      </c>
      <c r="F256" s="23" t="s">
        <v>909</v>
      </c>
      <c r="G256" s="6" t="s">
        <v>227</v>
      </c>
      <c r="H256" s="6" t="s">
        <v>227</v>
      </c>
      <c r="I256" s="6" t="s">
        <v>32</v>
      </c>
      <c r="J256" s="6" t="s">
        <v>25</v>
      </c>
      <c r="K256" s="6" t="s">
        <v>738</v>
      </c>
      <c r="L256" s="8">
        <v>44195</v>
      </c>
      <c r="M256" s="7" t="s">
        <v>506</v>
      </c>
      <c r="N256" s="15">
        <v>12622.5</v>
      </c>
      <c r="O256" s="15">
        <v>12622.5</v>
      </c>
      <c r="P256" s="7">
        <v>1</v>
      </c>
    </row>
    <row r="257" spans="1:16" s="3" customFormat="1" ht="54.95" customHeight="1" thickBot="1">
      <c r="A257" s="9" t="s">
        <v>910</v>
      </c>
      <c r="B257" s="5" t="s">
        <v>502</v>
      </c>
      <c r="C257" s="5" t="s">
        <v>90</v>
      </c>
      <c r="D257" s="21" t="s">
        <v>911</v>
      </c>
      <c r="E257" s="30" t="s">
        <v>504</v>
      </c>
      <c r="F257" s="23" t="s">
        <v>912</v>
      </c>
      <c r="G257" s="6" t="s">
        <v>227</v>
      </c>
      <c r="H257" s="6" t="s">
        <v>227</v>
      </c>
      <c r="I257" s="6" t="s">
        <v>32</v>
      </c>
      <c r="J257" s="6" t="s">
        <v>25</v>
      </c>
      <c r="K257" s="6" t="s">
        <v>738</v>
      </c>
      <c r="L257" s="8">
        <v>44398</v>
      </c>
      <c r="M257" s="7" t="s">
        <v>529</v>
      </c>
      <c r="N257" s="15"/>
      <c r="O257" s="15"/>
      <c r="P257" s="7"/>
    </row>
    <row r="258" spans="1:16" s="3" customFormat="1" ht="54.95" customHeight="1" thickBot="1">
      <c r="A258" s="9" t="s">
        <v>913</v>
      </c>
      <c r="B258" s="5" t="s">
        <v>502</v>
      </c>
      <c r="C258" s="5" t="s">
        <v>90</v>
      </c>
      <c r="D258" s="21" t="s">
        <v>914</v>
      </c>
      <c r="E258" s="30" t="s">
        <v>504</v>
      </c>
      <c r="F258" s="23" t="s">
        <v>915</v>
      </c>
      <c r="G258" s="6" t="s">
        <v>227</v>
      </c>
      <c r="H258" s="6" t="s">
        <v>227</v>
      </c>
      <c r="I258" s="6" t="s">
        <v>32</v>
      </c>
      <c r="J258" s="6" t="s">
        <v>25</v>
      </c>
      <c r="K258" s="6" t="s">
        <v>738</v>
      </c>
      <c r="L258" s="8">
        <v>44558</v>
      </c>
      <c r="M258" s="7" t="s">
        <v>506</v>
      </c>
      <c r="N258" s="15">
        <v>99410.51</v>
      </c>
      <c r="O258" s="15">
        <v>99410.51</v>
      </c>
      <c r="P258" s="7">
        <v>1</v>
      </c>
    </row>
    <row r="259" spans="1:16" s="3" customFormat="1" ht="54.95" customHeight="1" thickBot="1">
      <c r="A259" s="9" t="s">
        <v>916</v>
      </c>
      <c r="B259" s="5" t="s">
        <v>502</v>
      </c>
      <c r="C259" s="5" t="s">
        <v>90</v>
      </c>
      <c r="D259" s="21" t="s">
        <v>917</v>
      </c>
      <c r="E259" s="30" t="s">
        <v>504</v>
      </c>
      <c r="F259" s="23" t="s">
        <v>918</v>
      </c>
      <c r="G259" s="6" t="s">
        <v>227</v>
      </c>
      <c r="H259" s="6" t="s">
        <v>227</v>
      </c>
      <c r="I259" s="6" t="s">
        <v>32</v>
      </c>
      <c r="J259" s="6" t="s">
        <v>25</v>
      </c>
      <c r="K259" s="6" t="s">
        <v>738</v>
      </c>
      <c r="L259" s="8">
        <v>44104</v>
      </c>
      <c r="M259" s="7" t="s">
        <v>506</v>
      </c>
      <c r="N259" s="15">
        <v>568328.51</v>
      </c>
      <c r="O259" s="15">
        <v>568328.51</v>
      </c>
      <c r="P259" s="7">
        <v>1</v>
      </c>
    </row>
    <row r="260" spans="1:16" s="3" customFormat="1" ht="54.95" customHeight="1" thickBot="1">
      <c r="A260" s="9" t="s">
        <v>919</v>
      </c>
      <c r="B260" s="5" t="s">
        <v>502</v>
      </c>
      <c r="C260" s="5" t="s">
        <v>90</v>
      </c>
      <c r="D260" s="21" t="s">
        <v>920</v>
      </c>
      <c r="E260" s="30" t="s">
        <v>504</v>
      </c>
      <c r="F260" s="23" t="s">
        <v>921</v>
      </c>
      <c r="G260" s="6" t="s">
        <v>227</v>
      </c>
      <c r="H260" s="6" t="s">
        <v>227</v>
      </c>
      <c r="I260" s="6" t="s">
        <v>32</v>
      </c>
      <c r="J260" s="6" t="s">
        <v>25</v>
      </c>
      <c r="K260" s="6" t="s">
        <v>738</v>
      </c>
      <c r="L260" s="8">
        <v>44557</v>
      </c>
      <c r="M260" s="7" t="s">
        <v>506</v>
      </c>
      <c r="N260" s="15">
        <v>938595</v>
      </c>
      <c r="O260" s="15">
        <v>938595</v>
      </c>
      <c r="P260" s="7">
        <v>1</v>
      </c>
    </row>
    <row r="261" spans="1:16" s="3" customFormat="1" ht="54.95" customHeight="1" thickBot="1">
      <c r="A261" s="9" t="s">
        <v>922</v>
      </c>
      <c r="B261" s="5" t="s">
        <v>502</v>
      </c>
      <c r="C261" s="5" t="s">
        <v>90</v>
      </c>
      <c r="D261" s="21" t="s">
        <v>923</v>
      </c>
      <c r="E261" s="30" t="s">
        <v>504</v>
      </c>
      <c r="F261" s="23" t="s">
        <v>924</v>
      </c>
      <c r="G261" s="6" t="s">
        <v>227</v>
      </c>
      <c r="H261" s="6" t="s">
        <v>227</v>
      </c>
      <c r="I261" s="6" t="s">
        <v>32</v>
      </c>
      <c r="J261" s="6" t="s">
        <v>25</v>
      </c>
      <c r="K261" s="6" t="s">
        <v>738</v>
      </c>
      <c r="L261" s="8">
        <v>43847</v>
      </c>
      <c r="M261" s="7" t="s">
        <v>506</v>
      </c>
      <c r="N261" s="15">
        <v>1502753.22</v>
      </c>
      <c r="O261" s="15">
        <v>1502753.22</v>
      </c>
      <c r="P261" s="7">
        <v>1</v>
      </c>
    </row>
    <row r="262" spans="1:16" s="3" customFormat="1" ht="54.95" customHeight="1" thickBot="1">
      <c r="A262" s="9" t="s">
        <v>925</v>
      </c>
      <c r="B262" s="5" t="s">
        <v>502</v>
      </c>
      <c r="C262" s="5" t="s">
        <v>90</v>
      </c>
      <c r="D262" s="18" t="s">
        <v>926</v>
      </c>
      <c r="E262" s="30" t="s">
        <v>504</v>
      </c>
      <c r="F262" s="24" t="s">
        <v>927</v>
      </c>
      <c r="G262" s="6" t="s">
        <v>227</v>
      </c>
      <c r="H262" s="6" t="s">
        <v>227</v>
      </c>
      <c r="I262" s="6" t="s">
        <v>32</v>
      </c>
      <c r="J262" s="6" t="s">
        <v>25</v>
      </c>
      <c r="K262" s="6" t="s">
        <v>738</v>
      </c>
      <c r="L262" s="8">
        <v>44557</v>
      </c>
      <c r="M262" s="7" t="s">
        <v>506</v>
      </c>
      <c r="N262" s="15">
        <v>1140429</v>
      </c>
      <c r="O262" s="15">
        <v>1140429</v>
      </c>
      <c r="P262" s="7">
        <v>1</v>
      </c>
    </row>
    <row r="263" spans="1:16" s="3" customFormat="1" ht="54.95" customHeight="1" thickBot="1">
      <c r="A263" s="9" t="s">
        <v>928</v>
      </c>
      <c r="B263" s="5" t="s">
        <v>502</v>
      </c>
      <c r="C263" s="5" t="s">
        <v>90</v>
      </c>
      <c r="D263" s="18" t="s">
        <v>929</v>
      </c>
      <c r="E263" s="30" t="s">
        <v>504</v>
      </c>
      <c r="F263" s="24" t="s">
        <v>930</v>
      </c>
      <c r="G263" s="6" t="s">
        <v>227</v>
      </c>
      <c r="H263" s="6" t="s">
        <v>227</v>
      </c>
      <c r="I263" s="6" t="s">
        <v>32</v>
      </c>
      <c r="J263" s="6" t="s">
        <v>25</v>
      </c>
      <c r="K263" s="6" t="s">
        <v>738</v>
      </c>
      <c r="L263" s="8">
        <v>44558</v>
      </c>
      <c r="M263" s="7" t="s">
        <v>506</v>
      </c>
      <c r="N263" s="15">
        <v>311184.77</v>
      </c>
      <c r="O263" s="15">
        <v>311184.77</v>
      </c>
      <c r="P263" s="7">
        <v>1</v>
      </c>
    </row>
    <row r="264" spans="1:16" s="3" customFormat="1" ht="54.95" customHeight="1" thickBot="1">
      <c r="A264" s="9" t="s">
        <v>931</v>
      </c>
      <c r="B264" s="5" t="s">
        <v>502</v>
      </c>
      <c r="C264" s="5" t="s">
        <v>90</v>
      </c>
      <c r="D264" s="18" t="s">
        <v>932</v>
      </c>
      <c r="E264" s="30" t="s">
        <v>504</v>
      </c>
      <c r="F264" s="24" t="s">
        <v>933</v>
      </c>
      <c r="G264" s="6" t="s">
        <v>227</v>
      </c>
      <c r="H264" s="6" t="s">
        <v>227</v>
      </c>
      <c r="I264" s="6" t="s">
        <v>32</v>
      </c>
      <c r="J264" s="6" t="s">
        <v>25</v>
      </c>
      <c r="K264" s="6" t="s">
        <v>738</v>
      </c>
      <c r="L264" s="8">
        <v>44559</v>
      </c>
      <c r="M264" s="7" t="s">
        <v>506</v>
      </c>
      <c r="N264" s="15">
        <v>1162729.02</v>
      </c>
      <c r="O264" s="15">
        <v>1162729.02</v>
      </c>
      <c r="P264" s="7">
        <v>1</v>
      </c>
    </row>
    <row r="265" spans="1:16" s="3" customFormat="1" ht="54.95" customHeight="1" thickBot="1">
      <c r="A265" s="9" t="s">
        <v>934</v>
      </c>
      <c r="B265" s="5" t="s">
        <v>502</v>
      </c>
      <c r="C265" s="5" t="s">
        <v>90</v>
      </c>
      <c r="D265" s="18" t="s">
        <v>935</v>
      </c>
      <c r="E265" s="30" t="s">
        <v>504</v>
      </c>
      <c r="F265" s="24" t="s">
        <v>936</v>
      </c>
      <c r="G265" s="6" t="s">
        <v>227</v>
      </c>
      <c r="H265" s="6" t="s">
        <v>227</v>
      </c>
      <c r="I265" s="6" t="s">
        <v>32</v>
      </c>
      <c r="J265" s="6" t="s">
        <v>25</v>
      </c>
      <c r="K265" s="6" t="s">
        <v>738</v>
      </c>
      <c r="L265" s="8"/>
      <c r="M265" s="7" t="s">
        <v>506</v>
      </c>
      <c r="N265" s="15">
        <v>88585.35</v>
      </c>
      <c r="O265" s="15">
        <v>88585.35</v>
      </c>
      <c r="P265" s="7">
        <v>1</v>
      </c>
    </row>
    <row r="266" spans="1:16" s="3" customFormat="1" ht="54.95" customHeight="1" thickBot="1">
      <c r="A266" s="9" t="s">
        <v>937</v>
      </c>
      <c r="B266" s="5" t="s">
        <v>502</v>
      </c>
      <c r="C266" s="5" t="s">
        <v>90</v>
      </c>
      <c r="D266" s="18" t="s">
        <v>938</v>
      </c>
      <c r="E266" s="30" t="s">
        <v>504</v>
      </c>
      <c r="F266" s="24" t="s">
        <v>939</v>
      </c>
      <c r="G266" s="6" t="s">
        <v>227</v>
      </c>
      <c r="H266" s="6" t="s">
        <v>227</v>
      </c>
      <c r="I266" s="6" t="s">
        <v>32</v>
      </c>
      <c r="J266" s="6" t="s">
        <v>25</v>
      </c>
      <c r="K266" s="6" t="s">
        <v>738</v>
      </c>
      <c r="L266" s="8">
        <v>44847</v>
      </c>
      <c r="M266" s="7" t="s">
        <v>506</v>
      </c>
      <c r="N266" s="15">
        <v>2262078</v>
      </c>
      <c r="O266" s="15">
        <v>2262078</v>
      </c>
      <c r="P266" s="7">
        <v>1</v>
      </c>
    </row>
    <row r="267" spans="1:16" s="3" customFormat="1" ht="54.95" customHeight="1" thickBot="1">
      <c r="A267" s="9" t="s">
        <v>940</v>
      </c>
      <c r="B267" s="5" t="s">
        <v>502</v>
      </c>
      <c r="C267" s="5" t="s">
        <v>90</v>
      </c>
      <c r="D267" s="18" t="s">
        <v>941</v>
      </c>
      <c r="E267" s="30" t="s">
        <v>504</v>
      </c>
      <c r="F267" s="24" t="s">
        <v>942</v>
      </c>
      <c r="G267" s="6" t="s">
        <v>227</v>
      </c>
      <c r="H267" s="6" t="s">
        <v>227</v>
      </c>
      <c r="I267" s="6" t="s">
        <v>32</v>
      </c>
      <c r="J267" s="6" t="s">
        <v>25</v>
      </c>
      <c r="K267" s="6" t="s">
        <v>738</v>
      </c>
      <c r="L267" s="8"/>
      <c r="M267" s="7" t="s">
        <v>506</v>
      </c>
      <c r="N267" s="15">
        <v>599802.62</v>
      </c>
      <c r="O267" s="15">
        <v>599802.62</v>
      </c>
      <c r="P267" s="7">
        <v>1</v>
      </c>
    </row>
    <row r="268" spans="1:16" s="3" customFormat="1" ht="54.95" customHeight="1" thickBot="1">
      <c r="A268" s="9" t="s">
        <v>943</v>
      </c>
      <c r="B268" s="5" t="s">
        <v>502</v>
      </c>
      <c r="C268" s="5" t="s">
        <v>90</v>
      </c>
      <c r="D268" s="18" t="s">
        <v>944</v>
      </c>
      <c r="E268" s="30" t="s">
        <v>504</v>
      </c>
      <c r="F268" s="24" t="s">
        <v>945</v>
      </c>
      <c r="G268" s="6" t="s">
        <v>227</v>
      </c>
      <c r="H268" s="6" t="s">
        <v>227</v>
      </c>
      <c r="I268" s="6" t="s">
        <v>32</v>
      </c>
      <c r="J268" s="6" t="s">
        <v>25</v>
      </c>
      <c r="K268" s="6" t="s">
        <v>738</v>
      </c>
      <c r="L268" s="8">
        <v>45291</v>
      </c>
      <c r="M268" s="7" t="s">
        <v>506</v>
      </c>
      <c r="N268" s="15">
        <v>300000</v>
      </c>
      <c r="O268" s="15">
        <v>300000</v>
      </c>
      <c r="P268" s="7">
        <v>1</v>
      </c>
    </row>
    <row r="269" spans="1:16" s="3" customFormat="1" ht="54.95" customHeight="1" thickBot="1">
      <c r="A269" s="9" t="s">
        <v>946</v>
      </c>
      <c r="B269" s="5" t="s">
        <v>502</v>
      </c>
      <c r="C269" s="5" t="s">
        <v>90</v>
      </c>
      <c r="D269" s="18" t="s">
        <v>947</v>
      </c>
      <c r="E269" s="30" t="s">
        <v>504</v>
      </c>
      <c r="F269" s="24" t="s">
        <v>948</v>
      </c>
      <c r="G269" s="6" t="s">
        <v>227</v>
      </c>
      <c r="H269" s="6" t="s">
        <v>227</v>
      </c>
      <c r="I269" s="6" t="s">
        <v>32</v>
      </c>
      <c r="J269" s="6" t="s">
        <v>25</v>
      </c>
      <c r="K269" s="6" t="s">
        <v>738</v>
      </c>
      <c r="L269" s="8">
        <v>44882</v>
      </c>
      <c r="M269" s="7" t="s">
        <v>506</v>
      </c>
      <c r="N269" s="15">
        <v>428753.6</v>
      </c>
      <c r="O269" s="15">
        <v>428753.6</v>
      </c>
      <c r="P269" s="7">
        <v>1</v>
      </c>
    </row>
    <row r="270" spans="1:16" s="3" customFormat="1" ht="54.95" customHeight="1" thickBot="1">
      <c r="A270" s="9" t="s">
        <v>949</v>
      </c>
      <c r="B270" s="5" t="s">
        <v>502</v>
      </c>
      <c r="C270" s="5" t="s">
        <v>90</v>
      </c>
      <c r="D270" s="18" t="s">
        <v>761</v>
      </c>
      <c r="E270" s="30" t="s">
        <v>504</v>
      </c>
      <c r="F270" s="24" t="s">
        <v>950</v>
      </c>
      <c r="G270" s="6" t="s">
        <v>227</v>
      </c>
      <c r="H270" s="6" t="s">
        <v>227</v>
      </c>
      <c r="I270" s="6" t="s">
        <v>32</v>
      </c>
      <c r="J270" s="6" t="s">
        <v>25</v>
      </c>
      <c r="K270" s="6" t="s">
        <v>738</v>
      </c>
      <c r="L270" s="8">
        <v>44749</v>
      </c>
      <c r="M270" s="7" t="s">
        <v>506</v>
      </c>
      <c r="N270" s="15">
        <v>1164352</v>
      </c>
      <c r="O270" s="15">
        <v>1164352</v>
      </c>
      <c r="P270" s="7">
        <v>2</v>
      </c>
    </row>
    <row r="271" spans="1:16" s="3" customFormat="1" ht="54.95" customHeight="1" thickBot="1">
      <c r="A271" s="9" t="s">
        <v>951</v>
      </c>
      <c r="B271" s="5" t="s">
        <v>502</v>
      </c>
      <c r="C271" s="5" t="s">
        <v>90</v>
      </c>
      <c r="D271" s="18" t="s">
        <v>952</v>
      </c>
      <c r="E271" s="30" t="s">
        <v>504</v>
      </c>
      <c r="F271" s="24" t="s">
        <v>953</v>
      </c>
      <c r="G271" s="6" t="s">
        <v>227</v>
      </c>
      <c r="H271" s="6" t="s">
        <v>227</v>
      </c>
      <c r="I271" s="6" t="s">
        <v>32</v>
      </c>
      <c r="J271" s="6" t="s">
        <v>25</v>
      </c>
      <c r="K271" s="6" t="s">
        <v>738</v>
      </c>
      <c r="L271" s="8">
        <v>44920</v>
      </c>
      <c r="M271" s="7" t="s">
        <v>506</v>
      </c>
      <c r="N271" s="15">
        <v>418104</v>
      </c>
      <c r="O271" s="15">
        <v>418104</v>
      </c>
      <c r="P271" s="7">
        <v>1</v>
      </c>
    </row>
    <row r="272" spans="1:16" s="3" customFormat="1" ht="54.95" customHeight="1" thickBot="1">
      <c r="A272" s="9" t="s">
        <v>954</v>
      </c>
      <c r="B272" s="5" t="s">
        <v>502</v>
      </c>
      <c r="C272" s="5" t="s">
        <v>90</v>
      </c>
      <c r="D272" s="18" t="s">
        <v>955</v>
      </c>
      <c r="E272" s="30" t="s">
        <v>504</v>
      </c>
      <c r="F272" s="24" t="s">
        <v>956</v>
      </c>
      <c r="G272" s="6" t="s">
        <v>227</v>
      </c>
      <c r="H272" s="6" t="s">
        <v>227</v>
      </c>
      <c r="I272" s="6" t="s">
        <v>32</v>
      </c>
      <c r="J272" s="6" t="s">
        <v>25</v>
      </c>
      <c r="K272" s="6" t="s">
        <v>738</v>
      </c>
      <c r="L272" s="8">
        <v>44943</v>
      </c>
      <c r="M272" s="7" t="s">
        <v>506</v>
      </c>
      <c r="N272" s="15">
        <v>489063.03</v>
      </c>
      <c r="O272" s="15">
        <v>489063.03</v>
      </c>
      <c r="P272" s="7">
        <v>1</v>
      </c>
    </row>
    <row r="273" spans="1:16" s="3" customFormat="1" ht="54.95" customHeight="1" thickBot="1">
      <c r="A273" s="9" t="s">
        <v>957</v>
      </c>
      <c r="B273" s="5" t="s">
        <v>502</v>
      </c>
      <c r="C273" s="5" t="s">
        <v>90</v>
      </c>
      <c r="D273" s="18" t="s">
        <v>958</v>
      </c>
      <c r="E273" s="30" t="s">
        <v>504</v>
      </c>
      <c r="F273" s="24" t="s">
        <v>959</v>
      </c>
      <c r="G273" s="6" t="s">
        <v>227</v>
      </c>
      <c r="H273" s="6" t="s">
        <v>227</v>
      </c>
      <c r="I273" s="6" t="s">
        <v>32</v>
      </c>
      <c r="J273" s="6" t="s">
        <v>25</v>
      </c>
      <c r="K273" s="6" t="s">
        <v>738</v>
      </c>
      <c r="L273" s="8">
        <v>45005</v>
      </c>
      <c r="M273" s="7" t="s">
        <v>506</v>
      </c>
      <c r="N273" s="15">
        <v>220934</v>
      </c>
      <c r="O273" s="15">
        <v>220934</v>
      </c>
      <c r="P273" s="7">
        <v>1</v>
      </c>
    </row>
    <row r="274" spans="1:16" s="3" customFormat="1" ht="54.95" customHeight="1" thickBot="1">
      <c r="A274" s="9" t="s">
        <v>960</v>
      </c>
      <c r="B274" s="5" t="s">
        <v>502</v>
      </c>
      <c r="C274" s="5" t="s">
        <v>90</v>
      </c>
      <c r="D274" s="18" t="s">
        <v>961</v>
      </c>
      <c r="E274" s="30" t="s">
        <v>504</v>
      </c>
      <c r="F274" s="24" t="s">
        <v>962</v>
      </c>
      <c r="G274" s="6" t="s">
        <v>23</v>
      </c>
      <c r="H274" s="6" t="s">
        <v>23</v>
      </c>
      <c r="I274" s="6" t="s">
        <v>320</v>
      </c>
      <c r="J274" s="6" t="s">
        <v>62</v>
      </c>
      <c r="K274" s="6" t="s">
        <v>738</v>
      </c>
      <c r="L274" s="8">
        <v>43976</v>
      </c>
      <c r="M274" s="7" t="s">
        <v>506</v>
      </c>
      <c r="N274" s="15">
        <v>339633</v>
      </c>
      <c r="O274" s="15">
        <v>339633</v>
      </c>
      <c r="P274" s="7">
        <v>1</v>
      </c>
    </row>
    <row r="275" spans="1:16" s="3" customFormat="1" ht="54.95" customHeight="1" thickBot="1">
      <c r="A275" s="9" t="s">
        <v>963</v>
      </c>
      <c r="B275" s="5" t="s">
        <v>502</v>
      </c>
      <c r="C275" s="5" t="s">
        <v>90</v>
      </c>
      <c r="D275" s="18" t="s">
        <v>964</v>
      </c>
      <c r="E275" s="30" t="s">
        <v>504</v>
      </c>
      <c r="F275" s="24" t="s">
        <v>965</v>
      </c>
      <c r="G275" s="6" t="s">
        <v>227</v>
      </c>
      <c r="H275" s="6" t="s">
        <v>227</v>
      </c>
      <c r="I275" s="6" t="s">
        <v>32</v>
      </c>
      <c r="J275" s="6" t="s">
        <v>25</v>
      </c>
      <c r="K275" s="6" t="s">
        <v>738</v>
      </c>
      <c r="L275" s="8">
        <v>44882</v>
      </c>
      <c r="M275" s="7" t="s">
        <v>506</v>
      </c>
      <c r="N275" s="15">
        <v>231041</v>
      </c>
      <c r="O275" s="15">
        <v>231041</v>
      </c>
      <c r="P275" s="7">
        <v>1</v>
      </c>
    </row>
    <row r="276" spans="1:16" s="3" customFormat="1" ht="54.95" customHeight="1" thickBot="1">
      <c r="A276" s="9" t="s">
        <v>966</v>
      </c>
      <c r="B276" s="5" t="s">
        <v>502</v>
      </c>
      <c r="C276" s="5" t="s">
        <v>793</v>
      </c>
      <c r="D276" s="18" t="s">
        <v>967</v>
      </c>
      <c r="E276" s="30" t="s">
        <v>504</v>
      </c>
      <c r="F276" s="24" t="s">
        <v>968</v>
      </c>
      <c r="G276" s="6" t="s">
        <v>184</v>
      </c>
      <c r="H276" s="6" t="s">
        <v>185</v>
      </c>
      <c r="I276" s="6" t="s">
        <v>796</v>
      </c>
      <c r="J276" s="6" t="s">
        <v>33</v>
      </c>
      <c r="K276" s="6" t="s">
        <v>969</v>
      </c>
      <c r="L276" s="8">
        <v>45142</v>
      </c>
      <c r="M276" s="7" t="s">
        <v>506</v>
      </c>
      <c r="N276" s="15">
        <v>535675</v>
      </c>
      <c r="O276" s="15">
        <v>535675</v>
      </c>
      <c r="P276" s="7">
        <v>1</v>
      </c>
    </row>
    <row r="277" spans="1:16" s="3" customFormat="1" ht="54.95" customHeight="1" thickBot="1">
      <c r="A277" s="9" t="s">
        <v>970</v>
      </c>
      <c r="B277" s="5" t="s">
        <v>502</v>
      </c>
      <c r="C277" s="5" t="s">
        <v>515</v>
      </c>
      <c r="D277" s="18" t="s">
        <v>971</v>
      </c>
      <c r="E277" s="30" t="s">
        <v>504</v>
      </c>
      <c r="F277" s="24" t="s">
        <v>972</v>
      </c>
      <c r="G277" s="6" t="s">
        <v>518</v>
      </c>
      <c r="H277" s="6" t="s">
        <v>519</v>
      </c>
      <c r="I277" s="6" t="s">
        <v>520</v>
      </c>
      <c r="J277" s="6" t="s">
        <v>499</v>
      </c>
      <c r="K277" s="6" t="s">
        <v>973</v>
      </c>
      <c r="L277" s="8">
        <v>45179</v>
      </c>
      <c r="M277" s="7" t="s">
        <v>506</v>
      </c>
      <c r="N277" s="15">
        <v>971859</v>
      </c>
      <c r="O277" s="15">
        <v>971859</v>
      </c>
      <c r="P277" s="7">
        <v>1</v>
      </c>
    </row>
    <row r="278" spans="1:16" s="3" customFormat="1" ht="54.95" customHeight="1" thickBot="1">
      <c r="A278" s="9" t="s">
        <v>974</v>
      </c>
      <c r="B278" s="5" t="s">
        <v>502</v>
      </c>
      <c r="C278" s="5" t="s">
        <v>74</v>
      </c>
      <c r="D278" s="18" t="s">
        <v>975</v>
      </c>
      <c r="E278" s="30" t="s">
        <v>504</v>
      </c>
      <c r="F278" s="24" t="s">
        <v>976</v>
      </c>
      <c r="G278" s="6" t="s">
        <v>119</v>
      </c>
      <c r="H278" s="6" t="s">
        <v>119</v>
      </c>
      <c r="I278" s="6" t="s">
        <v>120</v>
      </c>
      <c r="J278" s="6" t="s">
        <v>33</v>
      </c>
      <c r="K278" s="6" t="s">
        <v>250</v>
      </c>
      <c r="L278" s="8">
        <v>45196</v>
      </c>
      <c r="M278" s="7" t="s">
        <v>506</v>
      </c>
      <c r="N278" s="15">
        <v>481208</v>
      </c>
      <c r="O278" s="15">
        <v>481208</v>
      </c>
      <c r="P278" s="7">
        <v>1</v>
      </c>
    </row>
    <row r="279" spans="1:16" s="3" customFormat="1" ht="54.95" customHeight="1" thickBot="1">
      <c r="A279" s="9" t="s">
        <v>977</v>
      </c>
      <c r="B279" s="5" t="s">
        <v>502</v>
      </c>
      <c r="C279" s="5" t="s">
        <v>90</v>
      </c>
      <c r="D279" s="18" t="s">
        <v>978</v>
      </c>
      <c r="E279" s="30" t="s">
        <v>504</v>
      </c>
      <c r="F279" s="24" t="s">
        <v>979</v>
      </c>
      <c r="G279" s="6" t="s">
        <v>23</v>
      </c>
      <c r="H279" s="6" t="s">
        <v>23</v>
      </c>
      <c r="I279" s="6" t="s">
        <v>320</v>
      </c>
      <c r="J279" s="6" t="s">
        <v>62</v>
      </c>
      <c r="K279" s="6" t="s">
        <v>980</v>
      </c>
      <c r="L279" s="8">
        <v>45199</v>
      </c>
      <c r="M279" s="7" t="s">
        <v>506</v>
      </c>
      <c r="N279" s="15">
        <v>820916</v>
      </c>
      <c r="O279" s="15">
        <v>820916</v>
      </c>
      <c r="P279" s="7">
        <v>1</v>
      </c>
    </row>
    <row r="280" spans="1:16" s="3" customFormat="1" ht="54.95" customHeight="1" thickBot="1">
      <c r="A280" s="9" t="s">
        <v>981</v>
      </c>
      <c r="B280" s="5" t="s">
        <v>502</v>
      </c>
      <c r="C280" s="5" t="s">
        <v>110</v>
      </c>
      <c r="D280" s="18" t="s">
        <v>982</v>
      </c>
      <c r="E280" s="30" t="s">
        <v>504</v>
      </c>
      <c r="F280" s="24" t="s">
        <v>983</v>
      </c>
      <c r="G280" s="6" t="s">
        <v>157</v>
      </c>
      <c r="H280" s="6" t="s">
        <v>157</v>
      </c>
      <c r="I280" s="6" t="s">
        <v>158</v>
      </c>
      <c r="J280" s="6" t="s">
        <v>40</v>
      </c>
      <c r="K280" s="6" t="s">
        <v>371</v>
      </c>
      <c r="L280" s="8">
        <v>45104</v>
      </c>
      <c r="M280" s="7" t="s">
        <v>506</v>
      </c>
      <c r="N280" s="15">
        <v>352268</v>
      </c>
      <c r="O280" s="15">
        <v>352268</v>
      </c>
      <c r="P280" s="7">
        <v>1</v>
      </c>
    </row>
    <row r="281" spans="1:16" s="3" customFormat="1" ht="54.95" customHeight="1" thickBot="1">
      <c r="A281" s="9" t="s">
        <v>984</v>
      </c>
      <c r="B281" s="5" t="s">
        <v>502</v>
      </c>
      <c r="C281" s="5" t="s">
        <v>74</v>
      </c>
      <c r="D281" s="18" t="s">
        <v>985</v>
      </c>
      <c r="E281" s="30" t="s">
        <v>504</v>
      </c>
      <c r="F281" s="24" t="s">
        <v>986</v>
      </c>
      <c r="G281" s="6" t="s">
        <v>119</v>
      </c>
      <c r="H281" s="6" t="s">
        <v>119</v>
      </c>
      <c r="I281" s="6" t="s">
        <v>120</v>
      </c>
      <c r="J281" s="6" t="s">
        <v>40</v>
      </c>
      <c r="K281" s="6" t="s">
        <v>121</v>
      </c>
      <c r="L281" s="8">
        <v>45202</v>
      </c>
      <c r="M281" s="7" t="s">
        <v>529</v>
      </c>
      <c r="N281" s="15"/>
      <c r="O281" s="15"/>
      <c r="P281" s="7"/>
    </row>
    <row r="282" spans="1:16" s="3" customFormat="1" ht="54.95" customHeight="1" thickBot="1">
      <c r="A282" s="9" t="s">
        <v>987</v>
      </c>
      <c r="B282" s="5" t="s">
        <v>502</v>
      </c>
      <c r="C282" s="5" t="s">
        <v>74</v>
      </c>
      <c r="D282" s="18" t="s">
        <v>988</v>
      </c>
      <c r="E282" s="30" t="s">
        <v>504</v>
      </c>
      <c r="F282" s="24" t="s">
        <v>989</v>
      </c>
      <c r="G282" s="6" t="s">
        <v>119</v>
      </c>
      <c r="H282" s="6" t="s">
        <v>119</v>
      </c>
      <c r="I282" s="6" t="s">
        <v>120</v>
      </c>
      <c r="J282" s="6" t="s">
        <v>33</v>
      </c>
      <c r="K282" s="6" t="s">
        <v>250</v>
      </c>
      <c r="L282" s="8">
        <v>45219</v>
      </c>
      <c r="M282" s="7" t="s">
        <v>506</v>
      </c>
      <c r="N282" s="15">
        <v>645036</v>
      </c>
      <c r="O282" s="15">
        <v>645036</v>
      </c>
      <c r="P282" s="7">
        <v>1</v>
      </c>
    </row>
    <row r="283" spans="1:16" s="3" customFormat="1" ht="54.95" customHeight="1" thickBot="1">
      <c r="A283" s="9" t="s">
        <v>990</v>
      </c>
      <c r="B283" s="5" t="s">
        <v>502</v>
      </c>
      <c r="C283" s="5" t="s">
        <v>74</v>
      </c>
      <c r="D283" s="18" t="s">
        <v>991</v>
      </c>
      <c r="E283" s="30" t="s">
        <v>504</v>
      </c>
      <c r="F283" s="24" t="s">
        <v>992</v>
      </c>
      <c r="G283" s="6" t="s">
        <v>119</v>
      </c>
      <c r="H283" s="6" t="s">
        <v>119</v>
      </c>
      <c r="I283" s="6" t="s">
        <v>120</v>
      </c>
      <c r="J283" s="6" t="s">
        <v>33</v>
      </c>
      <c r="K283" s="6" t="s">
        <v>250</v>
      </c>
      <c r="L283" s="8">
        <v>45219</v>
      </c>
      <c r="M283" s="7" t="s">
        <v>506</v>
      </c>
      <c r="N283" s="15">
        <v>1296119.3999999999</v>
      </c>
      <c r="O283" s="15">
        <v>1296119.3999999999</v>
      </c>
      <c r="P283" s="7">
        <v>1</v>
      </c>
    </row>
    <row r="284" spans="1:16" s="3" customFormat="1" ht="54.95" customHeight="1" thickBot="1">
      <c r="A284" s="9" t="s">
        <v>993</v>
      </c>
      <c r="B284" s="5" t="s">
        <v>502</v>
      </c>
      <c r="C284" s="5" t="s">
        <v>74</v>
      </c>
      <c r="D284" s="18" t="s">
        <v>994</v>
      </c>
      <c r="E284" s="30" t="s">
        <v>504</v>
      </c>
      <c r="F284" s="24" t="s">
        <v>995</v>
      </c>
      <c r="G284" s="6" t="s">
        <v>119</v>
      </c>
      <c r="H284" s="6" t="s">
        <v>119</v>
      </c>
      <c r="I284" s="6" t="s">
        <v>120</v>
      </c>
      <c r="J284" s="6" t="s">
        <v>33</v>
      </c>
      <c r="K284" s="6" t="s">
        <v>250</v>
      </c>
      <c r="L284" s="8">
        <v>45219</v>
      </c>
      <c r="M284" s="7" t="s">
        <v>506</v>
      </c>
      <c r="N284" s="15">
        <v>632219</v>
      </c>
      <c r="O284" s="15">
        <v>632219</v>
      </c>
      <c r="P284" s="7">
        <v>1</v>
      </c>
    </row>
    <row r="285" spans="1:16" s="3" customFormat="1" ht="54.95" customHeight="1" thickBot="1">
      <c r="A285" s="9" t="s">
        <v>996</v>
      </c>
      <c r="B285" s="5" t="s">
        <v>502</v>
      </c>
      <c r="C285" s="5" t="s">
        <v>74</v>
      </c>
      <c r="D285" s="18" t="s">
        <v>997</v>
      </c>
      <c r="E285" s="30" t="s">
        <v>504</v>
      </c>
      <c r="F285" s="24" t="s">
        <v>998</v>
      </c>
      <c r="G285" s="6" t="s">
        <v>119</v>
      </c>
      <c r="H285" s="6" t="s">
        <v>119</v>
      </c>
      <c r="I285" s="6" t="s">
        <v>120</v>
      </c>
      <c r="J285" s="6" t="s">
        <v>33</v>
      </c>
      <c r="K285" s="6" t="s">
        <v>250</v>
      </c>
      <c r="L285" s="8">
        <v>45224</v>
      </c>
      <c r="M285" s="7" t="s">
        <v>506</v>
      </c>
      <c r="N285" s="15">
        <v>65436</v>
      </c>
      <c r="O285" s="15">
        <v>65436</v>
      </c>
      <c r="P285" s="7">
        <v>1</v>
      </c>
    </row>
    <row r="286" spans="1:16" s="3" customFormat="1" ht="54.95" customHeight="1" thickBot="1">
      <c r="A286" s="9" t="s">
        <v>999</v>
      </c>
      <c r="B286" s="5" t="s">
        <v>502</v>
      </c>
      <c r="C286" s="5" t="s">
        <v>90</v>
      </c>
      <c r="D286" s="18" t="s">
        <v>1000</v>
      </c>
      <c r="E286" s="30" t="s">
        <v>504</v>
      </c>
      <c r="F286" s="24" t="s">
        <v>1001</v>
      </c>
      <c r="G286" s="6" t="s">
        <v>23</v>
      </c>
      <c r="H286" s="6" t="s">
        <v>23</v>
      </c>
      <c r="I286" s="6" t="s">
        <v>320</v>
      </c>
      <c r="J286" s="6" t="s">
        <v>62</v>
      </c>
      <c r="K286" s="6" t="s">
        <v>980</v>
      </c>
      <c r="L286" s="8">
        <v>45225</v>
      </c>
      <c r="M286" s="7" t="s">
        <v>506</v>
      </c>
      <c r="N286" s="15">
        <v>350900</v>
      </c>
      <c r="O286" s="15">
        <v>319440</v>
      </c>
      <c r="P286" s="7">
        <v>1</v>
      </c>
    </row>
    <row r="287" spans="1:16" s="3" customFormat="1" ht="54.95" customHeight="1" thickBot="1">
      <c r="A287" s="9" t="s">
        <v>1002</v>
      </c>
      <c r="B287" s="5" t="s">
        <v>502</v>
      </c>
      <c r="C287" s="5" t="s">
        <v>90</v>
      </c>
      <c r="D287" s="18" t="s">
        <v>1003</v>
      </c>
      <c r="E287" s="30" t="s">
        <v>1004</v>
      </c>
      <c r="F287" s="24" t="s">
        <v>1005</v>
      </c>
      <c r="G287" s="6" t="s">
        <v>23</v>
      </c>
      <c r="H287" s="6" t="s">
        <v>23</v>
      </c>
      <c r="I287" s="6" t="s">
        <v>320</v>
      </c>
      <c r="J287" s="6" t="s">
        <v>62</v>
      </c>
      <c r="K287" s="6" t="s">
        <v>980</v>
      </c>
      <c r="L287" s="8">
        <v>45225</v>
      </c>
      <c r="M287" s="7" t="s">
        <v>506</v>
      </c>
      <c r="N287" s="15">
        <v>638733.56999999995</v>
      </c>
      <c r="O287" s="15">
        <v>638733.56999999995</v>
      </c>
      <c r="P287" s="7">
        <v>1</v>
      </c>
    </row>
    <row r="288" spans="1:16" s="3" customFormat="1" ht="54.95" customHeight="1" thickBot="1">
      <c r="A288" s="9" t="s">
        <v>1006</v>
      </c>
      <c r="B288" s="5" t="s">
        <v>502</v>
      </c>
      <c r="C288" s="5" t="s">
        <v>110</v>
      </c>
      <c r="D288" s="18" t="s">
        <v>1007</v>
      </c>
      <c r="E288" s="30" t="s">
        <v>504</v>
      </c>
      <c r="F288" s="24" t="s">
        <v>1008</v>
      </c>
      <c r="G288" s="6" t="s">
        <v>113</v>
      </c>
      <c r="H288" s="6" t="s">
        <v>114</v>
      </c>
      <c r="I288" s="6" t="s">
        <v>115</v>
      </c>
      <c r="J288" s="6" t="s">
        <v>40</v>
      </c>
      <c r="K288" s="6" t="s">
        <v>116</v>
      </c>
      <c r="L288" s="8">
        <v>45233</v>
      </c>
      <c r="M288" s="7" t="s">
        <v>506</v>
      </c>
      <c r="N288" s="15">
        <v>144026.67000000001</v>
      </c>
      <c r="O288" s="15">
        <v>131125.28</v>
      </c>
      <c r="P288" s="7">
        <v>1</v>
      </c>
    </row>
    <row r="289" spans="1:16" s="3" customFormat="1" ht="54.95" customHeight="1" thickBot="1">
      <c r="A289" s="9" t="s">
        <v>1009</v>
      </c>
      <c r="B289" s="5" t="s">
        <v>502</v>
      </c>
      <c r="C289" s="5" t="s">
        <v>110</v>
      </c>
      <c r="D289" s="18" t="s">
        <v>1010</v>
      </c>
      <c r="E289" s="30" t="s">
        <v>1004</v>
      </c>
      <c r="F289" s="24" t="s">
        <v>1011</v>
      </c>
      <c r="G289" s="6" t="s">
        <v>113</v>
      </c>
      <c r="H289" s="6" t="s">
        <v>114</v>
      </c>
      <c r="I289" s="6" t="s">
        <v>115</v>
      </c>
      <c r="J289" s="6" t="s">
        <v>40</v>
      </c>
      <c r="K289" s="6" t="s">
        <v>116</v>
      </c>
      <c r="L289" s="8">
        <v>45244</v>
      </c>
      <c r="M289" s="7" t="s">
        <v>1012</v>
      </c>
      <c r="N289" s="15">
        <v>1329522.8600000001</v>
      </c>
      <c r="O289" s="15"/>
      <c r="P289" s="7"/>
    </row>
    <row r="290" spans="1:16" s="3" customFormat="1" ht="54.95" customHeight="1" thickBot="1">
      <c r="A290" s="9" t="s">
        <v>1013</v>
      </c>
      <c r="B290" s="5" t="s">
        <v>502</v>
      </c>
      <c r="C290" s="5" t="s">
        <v>74</v>
      </c>
      <c r="D290" s="18" t="s">
        <v>1014</v>
      </c>
      <c r="E290" s="30" t="s">
        <v>504</v>
      </c>
      <c r="F290" s="24" t="s">
        <v>1015</v>
      </c>
      <c r="G290" s="6" t="s">
        <v>119</v>
      </c>
      <c r="H290" s="6" t="s">
        <v>119</v>
      </c>
      <c r="I290" s="6" t="s">
        <v>120</v>
      </c>
      <c r="J290" s="6" t="s">
        <v>40</v>
      </c>
      <c r="K290" s="6" t="s">
        <v>121</v>
      </c>
      <c r="L290" s="8">
        <v>45272</v>
      </c>
      <c r="M290" s="7" t="s">
        <v>506</v>
      </c>
      <c r="N290" s="15">
        <v>46736</v>
      </c>
      <c r="O290" s="15">
        <v>46736</v>
      </c>
      <c r="P290" s="7">
        <v>1</v>
      </c>
    </row>
    <row r="291" spans="1:16" s="3" customFormat="1" ht="54.95" customHeight="1" thickBot="1">
      <c r="A291" s="9" t="s">
        <v>1016</v>
      </c>
      <c r="B291" s="5" t="s">
        <v>502</v>
      </c>
      <c r="C291" s="5" t="s">
        <v>35</v>
      </c>
      <c r="D291" s="18" t="s">
        <v>1017</v>
      </c>
      <c r="E291" s="30"/>
      <c r="F291" s="24" t="s">
        <v>1018</v>
      </c>
      <c r="G291" s="6" t="s">
        <v>38</v>
      </c>
      <c r="H291" s="6" t="s">
        <v>38</v>
      </c>
      <c r="I291" s="6" t="s">
        <v>148</v>
      </c>
      <c r="J291" s="6" t="s">
        <v>25</v>
      </c>
      <c r="K291" s="6" t="s">
        <v>1019</v>
      </c>
      <c r="L291" s="8">
        <v>45219</v>
      </c>
      <c r="M291" s="7" t="s">
        <v>506</v>
      </c>
      <c r="N291" s="15">
        <v>786500</v>
      </c>
      <c r="O291" s="15">
        <v>631700.65</v>
      </c>
      <c r="P291" s="7">
        <v>1</v>
      </c>
    </row>
    <row r="292" spans="1:16" s="3" customFormat="1" ht="54.95" customHeight="1" thickBot="1">
      <c r="A292" s="9" t="s">
        <v>1020</v>
      </c>
      <c r="B292" s="5" t="s">
        <v>502</v>
      </c>
      <c r="C292" s="5" t="s">
        <v>515</v>
      </c>
      <c r="D292" s="18" t="s">
        <v>1021</v>
      </c>
      <c r="E292" s="30"/>
      <c r="F292" s="24" t="s">
        <v>1022</v>
      </c>
      <c r="G292" s="6" t="s">
        <v>518</v>
      </c>
      <c r="H292" s="6" t="s">
        <v>519</v>
      </c>
      <c r="I292" s="6" t="s">
        <v>520</v>
      </c>
      <c r="J292" s="6" t="s">
        <v>25</v>
      </c>
      <c r="K292" s="6" t="s">
        <v>1023</v>
      </c>
      <c r="L292" s="8">
        <v>45288</v>
      </c>
      <c r="M292" s="7" t="s">
        <v>506</v>
      </c>
      <c r="N292" s="15">
        <v>13950</v>
      </c>
      <c r="O292" s="15">
        <v>13950</v>
      </c>
      <c r="P292" s="7">
        <v>1</v>
      </c>
    </row>
    <row r="293" spans="1:16" s="3" customFormat="1" ht="54.95" customHeight="1" thickBot="1">
      <c r="A293" s="9" t="s">
        <v>1024</v>
      </c>
      <c r="B293" s="5" t="s">
        <v>502</v>
      </c>
      <c r="C293" s="5" t="s">
        <v>35</v>
      </c>
      <c r="D293" s="18" t="s">
        <v>1025</v>
      </c>
      <c r="E293" s="30"/>
      <c r="F293" s="24" t="s">
        <v>1026</v>
      </c>
      <c r="G293" s="6" t="s">
        <v>38</v>
      </c>
      <c r="H293" s="6" t="s">
        <v>38</v>
      </c>
      <c r="I293" s="6" t="s">
        <v>148</v>
      </c>
      <c r="J293" s="6" t="s">
        <v>25</v>
      </c>
      <c r="K293" s="6" t="s">
        <v>1019</v>
      </c>
      <c r="L293" s="8">
        <v>45278</v>
      </c>
      <c r="M293" s="7" t="s">
        <v>506</v>
      </c>
      <c r="N293" s="15">
        <v>14900</v>
      </c>
      <c r="O293" s="15">
        <v>2396.6999999999998</v>
      </c>
      <c r="P293" s="7">
        <v>1</v>
      </c>
    </row>
    <row r="294" spans="1:16" s="3" customFormat="1" ht="54.95" customHeight="1" thickBot="1">
      <c r="A294" s="9" t="s">
        <v>1027</v>
      </c>
      <c r="B294" s="5" t="s">
        <v>502</v>
      </c>
      <c r="C294" s="5" t="s">
        <v>74</v>
      </c>
      <c r="D294" s="18" t="s">
        <v>1028</v>
      </c>
      <c r="E294" s="30" t="s">
        <v>504</v>
      </c>
      <c r="F294" s="24" t="s">
        <v>1029</v>
      </c>
      <c r="G294" s="6" t="s">
        <v>119</v>
      </c>
      <c r="H294" s="6" t="s">
        <v>119</v>
      </c>
      <c r="I294" s="6" t="s">
        <v>120</v>
      </c>
      <c r="J294" s="6" t="s">
        <v>33</v>
      </c>
      <c r="K294" s="6" t="s">
        <v>250</v>
      </c>
      <c r="L294" s="8">
        <v>45284</v>
      </c>
      <c r="M294" s="7" t="s">
        <v>506</v>
      </c>
      <c r="N294" s="15">
        <v>127896</v>
      </c>
      <c r="O294" s="15">
        <v>127896</v>
      </c>
      <c r="P294" s="7">
        <v>1</v>
      </c>
    </row>
    <row r="295" spans="1:16" s="3" customFormat="1" ht="54.95" customHeight="1" thickBot="1">
      <c r="A295" s="9" t="s">
        <v>1030</v>
      </c>
      <c r="B295" s="5" t="s">
        <v>502</v>
      </c>
      <c r="C295" s="5" t="s">
        <v>35</v>
      </c>
      <c r="D295" s="18" t="s">
        <v>1031</v>
      </c>
      <c r="E295" s="30" t="s">
        <v>504</v>
      </c>
      <c r="F295" s="24" t="s">
        <v>1032</v>
      </c>
      <c r="G295" s="6" t="s">
        <v>38</v>
      </c>
      <c r="H295" s="6" t="s">
        <v>38</v>
      </c>
      <c r="I295" s="6" t="s">
        <v>148</v>
      </c>
      <c r="J295" s="6" t="s">
        <v>25</v>
      </c>
      <c r="K295" s="6" t="s">
        <v>980</v>
      </c>
      <c r="L295" s="8">
        <v>45289</v>
      </c>
      <c r="M295" s="7" t="s">
        <v>506</v>
      </c>
      <c r="N295" s="15">
        <v>120552</v>
      </c>
      <c r="O295" s="15">
        <v>120552</v>
      </c>
      <c r="P295" s="7">
        <v>1</v>
      </c>
    </row>
    <row r="296" spans="1:16" s="3" customFormat="1" ht="54.95" customHeight="1" thickBot="1">
      <c r="A296" s="9" t="s">
        <v>1033</v>
      </c>
      <c r="B296" s="5" t="s">
        <v>502</v>
      </c>
      <c r="C296" s="5" t="s">
        <v>90</v>
      </c>
      <c r="D296" s="18" t="s">
        <v>1034</v>
      </c>
      <c r="E296" s="30" t="s">
        <v>504</v>
      </c>
      <c r="F296" s="24" t="s">
        <v>1035</v>
      </c>
      <c r="G296" s="6" t="s">
        <v>23</v>
      </c>
      <c r="H296" s="6" t="s">
        <v>23</v>
      </c>
      <c r="I296" s="6" t="s">
        <v>320</v>
      </c>
      <c r="J296" s="6" t="s">
        <v>62</v>
      </c>
      <c r="K296" s="6" t="s">
        <v>689</v>
      </c>
      <c r="L296" s="8">
        <v>45300</v>
      </c>
      <c r="M296" s="7" t="s">
        <v>506</v>
      </c>
      <c r="N296" s="15">
        <v>15816.5</v>
      </c>
      <c r="O296" s="15">
        <v>15816</v>
      </c>
      <c r="P296" s="7">
        <v>1</v>
      </c>
    </row>
    <row r="297" spans="1:16" s="3" customFormat="1" ht="54.95" customHeight="1" thickBot="1">
      <c r="A297" s="9" t="s">
        <v>1036</v>
      </c>
      <c r="B297" s="5" t="s">
        <v>502</v>
      </c>
      <c r="C297" s="5" t="s">
        <v>74</v>
      </c>
      <c r="D297" s="18" t="s">
        <v>1037</v>
      </c>
      <c r="E297" s="30" t="s">
        <v>504</v>
      </c>
      <c r="F297" s="24" t="s">
        <v>1038</v>
      </c>
      <c r="G297" s="6" t="s">
        <v>76</v>
      </c>
      <c r="H297" s="6" t="s">
        <v>76</v>
      </c>
      <c r="I297" s="6" t="s">
        <v>77</v>
      </c>
      <c r="J297" s="6" t="s">
        <v>25</v>
      </c>
      <c r="K297" s="6" t="s">
        <v>689</v>
      </c>
      <c r="L297" s="8">
        <v>45302</v>
      </c>
      <c r="M297" s="7" t="s">
        <v>506</v>
      </c>
      <c r="N297" s="15">
        <v>50840</v>
      </c>
      <c r="O297" s="15">
        <v>50840</v>
      </c>
      <c r="P297" s="7">
        <v>1</v>
      </c>
    </row>
    <row r="298" spans="1:16" s="3" customFormat="1" ht="54.95" customHeight="1" thickBot="1">
      <c r="A298" s="9" t="s">
        <v>1039</v>
      </c>
      <c r="B298" s="5" t="s">
        <v>502</v>
      </c>
      <c r="C298" s="5" t="s">
        <v>74</v>
      </c>
      <c r="D298" s="18" t="s">
        <v>1040</v>
      </c>
      <c r="E298" s="30" t="s">
        <v>504</v>
      </c>
      <c r="F298" s="24" t="s">
        <v>1041</v>
      </c>
      <c r="G298" s="6" t="s">
        <v>76</v>
      </c>
      <c r="H298" s="6" t="s">
        <v>76</v>
      </c>
      <c r="I298" s="6" t="s">
        <v>77</v>
      </c>
      <c r="J298" s="6" t="s">
        <v>25</v>
      </c>
      <c r="K298" s="6" t="s">
        <v>689</v>
      </c>
      <c r="L298" s="8">
        <v>45302</v>
      </c>
      <c r="M298" s="7" t="s">
        <v>506</v>
      </c>
      <c r="N298" s="15">
        <v>464640</v>
      </c>
      <c r="O298" s="15">
        <v>414969.98</v>
      </c>
      <c r="P298" s="7">
        <v>1</v>
      </c>
    </row>
    <row r="299" spans="1:16" s="3" customFormat="1" ht="54.95" customHeight="1" thickBot="1">
      <c r="A299" s="9" t="s">
        <v>1042</v>
      </c>
      <c r="B299" s="5" t="s">
        <v>502</v>
      </c>
      <c r="C299" s="5" t="s">
        <v>74</v>
      </c>
      <c r="D299" s="18" t="s">
        <v>1043</v>
      </c>
      <c r="E299" s="30" t="s">
        <v>504</v>
      </c>
      <c r="F299" s="24" t="s">
        <v>1044</v>
      </c>
      <c r="G299" s="6" t="s">
        <v>76</v>
      </c>
      <c r="H299" s="6" t="s">
        <v>76</v>
      </c>
      <c r="I299" s="6" t="s">
        <v>77</v>
      </c>
      <c r="J299" s="6" t="s">
        <v>25</v>
      </c>
      <c r="K299" s="6" t="s">
        <v>121</v>
      </c>
      <c r="L299" s="8">
        <v>45303</v>
      </c>
      <c r="M299" s="7" t="s">
        <v>506</v>
      </c>
      <c r="N299" s="15">
        <v>941210.6</v>
      </c>
      <c r="O299" s="15">
        <v>941210.6</v>
      </c>
      <c r="P299" s="7">
        <v>1</v>
      </c>
    </row>
    <row r="300" spans="1:16" s="3" customFormat="1" ht="54.95" customHeight="1" thickBot="1">
      <c r="A300" s="9" t="s">
        <v>1045</v>
      </c>
      <c r="B300" s="5" t="s">
        <v>502</v>
      </c>
      <c r="C300" s="5" t="s">
        <v>74</v>
      </c>
      <c r="D300" s="18" t="s">
        <v>1046</v>
      </c>
      <c r="E300" s="30" t="s">
        <v>504</v>
      </c>
      <c r="F300" s="24" t="s">
        <v>1047</v>
      </c>
      <c r="G300" s="6" t="s">
        <v>119</v>
      </c>
      <c r="H300" s="6" t="s">
        <v>119</v>
      </c>
      <c r="I300" s="6" t="s">
        <v>120</v>
      </c>
      <c r="J300" s="6" t="s">
        <v>40</v>
      </c>
      <c r="K300" s="6" t="s">
        <v>655</v>
      </c>
      <c r="L300" s="8">
        <v>45302</v>
      </c>
      <c r="M300" s="7" t="s">
        <v>506</v>
      </c>
      <c r="N300" s="15">
        <v>119209.03</v>
      </c>
      <c r="O300" s="15">
        <v>93579.09</v>
      </c>
      <c r="P300" s="7">
        <v>1</v>
      </c>
    </row>
    <row r="301" spans="1:16" s="3" customFormat="1" ht="54.95" customHeight="1" thickBot="1">
      <c r="A301" s="9" t="s">
        <v>1048</v>
      </c>
      <c r="B301" s="5" t="s">
        <v>502</v>
      </c>
      <c r="C301" s="5" t="s">
        <v>90</v>
      </c>
      <c r="D301" s="18" t="s">
        <v>1049</v>
      </c>
      <c r="E301" s="30" t="s">
        <v>504</v>
      </c>
      <c r="F301" s="24" t="s">
        <v>1050</v>
      </c>
      <c r="G301" s="6" t="s">
        <v>227</v>
      </c>
      <c r="H301" s="6" t="s">
        <v>654</v>
      </c>
      <c r="I301" s="6" t="s">
        <v>32</v>
      </c>
      <c r="J301" s="6" t="s">
        <v>528</v>
      </c>
      <c r="K301" s="6" t="s">
        <v>371</v>
      </c>
      <c r="L301" s="8">
        <v>45314</v>
      </c>
      <c r="M301" s="7" t="s">
        <v>506</v>
      </c>
      <c r="N301" s="15">
        <v>50643.99</v>
      </c>
      <c r="O301" s="15">
        <f>3023.79+3503.77+3424.59+35268.85+4247.27</f>
        <v>49468.270000000004</v>
      </c>
      <c r="P301" s="7">
        <v>5</v>
      </c>
    </row>
    <row r="302" spans="1:16" s="3" customFormat="1" ht="54.95" customHeight="1" thickBot="1">
      <c r="A302" s="9" t="s">
        <v>1051</v>
      </c>
      <c r="B302" s="5" t="s">
        <v>502</v>
      </c>
      <c r="C302" s="5" t="s">
        <v>74</v>
      </c>
      <c r="D302" s="18" t="s">
        <v>1052</v>
      </c>
      <c r="E302" s="30" t="s">
        <v>504</v>
      </c>
      <c r="F302" s="24" t="s">
        <v>1053</v>
      </c>
      <c r="G302" s="6" t="s">
        <v>157</v>
      </c>
      <c r="H302" s="6" t="s">
        <v>157</v>
      </c>
      <c r="I302" s="6" t="s">
        <v>158</v>
      </c>
      <c r="J302" s="6" t="s">
        <v>40</v>
      </c>
      <c r="K302" s="6" t="s">
        <v>116</v>
      </c>
      <c r="L302" s="8">
        <v>45300</v>
      </c>
      <c r="M302" s="7" t="s">
        <v>506</v>
      </c>
      <c r="N302" s="15">
        <v>142680</v>
      </c>
      <c r="O302" s="15">
        <v>107901.75</v>
      </c>
      <c r="P302" s="7">
        <v>1</v>
      </c>
    </row>
    <row r="303" spans="1:16" s="3" customFormat="1" ht="54.95" customHeight="1" thickBot="1">
      <c r="A303" s="9" t="s">
        <v>1054</v>
      </c>
      <c r="B303" s="5" t="s">
        <v>502</v>
      </c>
      <c r="C303" s="5" t="s">
        <v>110</v>
      </c>
      <c r="D303" s="18" t="s">
        <v>1055</v>
      </c>
      <c r="E303" s="30" t="s">
        <v>504</v>
      </c>
      <c r="F303" s="24" t="s">
        <v>1056</v>
      </c>
      <c r="G303" s="6" t="s">
        <v>113</v>
      </c>
      <c r="H303" s="6" t="s">
        <v>114</v>
      </c>
      <c r="I303" s="6" t="s">
        <v>115</v>
      </c>
      <c r="J303" s="6" t="s">
        <v>40</v>
      </c>
      <c r="K303" s="6" t="s">
        <v>69</v>
      </c>
      <c r="L303" s="8">
        <v>45336</v>
      </c>
      <c r="M303" s="7" t="s">
        <v>506</v>
      </c>
      <c r="N303" s="15">
        <v>8470</v>
      </c>
      <c r="O303" s="15">
        <v>8470</v>
      </c>
      <c r="P303" s="7">
        <v>1</v>
      </c>
    </row>
    <row r="304" spans="1:16" s="3" customFormat="1" ht="54.95" customHeight="1" thickBot="1">
      <c r="A304" s="9" t="s">
        <v>1057</v>
      </c>
      <c r="B304" s="5" t="s">
        <v>502</v>
      </c>
      <c r="C304" s="5" t="s">
        <v>18</v>
      </c>
      <c r="D304" s="18" t="s">
        <v>1058</v>
      </c>
      <c r="E304" s="30" t="s">
        <v>504</v>
      </c>
      <c r="F304" s="24" t="s">
        <v>1059</v>
      </c>
      <c r="G304" s="6" t="s">
        <v>67</v>
      </c>
      <c r="H304" s="6" t="s">
        <v>67</v>
      </c>
      <c r="I304" s="6" t="s">
        <v>68</v>
      </c>
      <c r="J304" s="6" t="s">
        <v>528</v>
      </c>
      <c r="K304" s="6" t="s">
        <v>69</v>
      </c>
      <c r="L304" s="8">
        <v>45271</v>
      </c>
      <c r="M304" s="7" t="s">
        <v>506</v>
      </c>
      <c r="N304" s="15">
        <v>11579.7</v>
      </c>
      <c r="O304" s="15">
        <v>11579.7</v>
      </c>
      <c r="P304" s="7">
        <v>1</v>
      </c>
    </row>
    <row r="305" spans="1:16" s="3" customFormat="1" ht="54.95" customHeight="1" thickBot="1">
      <c r="A305" s="9" t="s">
        <v>1060</v>
      </c>
      <c r="B305" s="5" t="s">
        <v>502</v>
      </c>
      <c r="C305" s="5" t="s">
        <v>18</v>
      </c>
      <c r="D305" s="18" t="s">
        <v>1061</v>
      </c>
      <c r="E305" s="30" t="s">
        <v>504</v>
      </c>
      <c r="F305" s="24" t="s">
        <v>1062</v>
      </c>
      <c r="G305" s="6" t="s">
        <v>67</v>
      </c>
      <c r="H305" s="6" t="s">
        <v>67</v>
      </c>
      <c r="I305" s="6" t="s">
        <v>68</v>
      </c>
      <c r="J305" s="6" t="s">
        <v>25</v>
      </c>
      <c r="K305" s="6" t="s">
        <v>1063</v>
      </c>
      <c r="L305" s="8">
        <v>45250</v>
      </c>
      <c r="M305" s="7" t="s">
        <v>506</v>
      </c>
      <c r="N305" s="15">
        <v>17545</v>
      </c>
      <c r="O305" s="15">
        <v>17545</v>
      </c>
      <c r="P305" s="7">
        <v>1</v>
      </c>
    </row>
    <row r="306" spans="1:16" s="3" customFormat="1" ht="54.95" customHeight="1" thickBot="1">
      <c r="A306" s="9" t="s">
        <v>1064</v>
      </c>
      <c r="B306" s="5" t="s">
        <v>502</v>
      </c>
      <c r="C306" s="5" t="s">
        <v>123</v>
      </c>
      <c r="D306" s="18" t="s">
        <v>1065</v>
      </c>
      <c r="E306" s="30" t="s">
        <v>1066</v>
      </c>
      <c r="F306" s="24" t="s">
        <v>1067</v>
      </c>
      <c r="G306" s="6" t="s">
        <v>98</v>
      </c>
      <c r="H306" s="6" t="s">
        <v>140</v>
      </c>
      <c r="I306" s="6" t="s">
        <v>141</v>
      </c>
      <c r="J306" s="6" t="s">
        <v>62</v>
      </c>
      <c r="K306" s="6" t="s">
        <v>116</v>
      </c>
      <c r="L306" s="8">
        <v>45243</v>
      </c>
      <c r="M306" s="7" t="s">
        <v>506</v>
      </c>
      <c r="N306" s="15">
        <v>950000</v>
      </c>
      <c r="O306" s="15">
        <f>200000+750000</f>
        <v>950000</v>
      </c>
      <c r="P306" s="7">
        <v>2</v>
      </c>
    </row>
    <row r="307" spans="1:16" s="3" customFormat="1" ht="54.95" customHeight="1" thickBot="1">
      <c r="A307" s="9" t="s">
        <v>1068</v>
      </c>
      <c r="B307" s="5" t="s">
        <v>502</v>
      </c>
      <c r="C307" s="5" t="s">
        <v>110</v>
      </c>
      <c r="D307" s="18" t="s">
        <v>1069</v>
      </c>
      <c r="E307" s="30" t="s">
        <v>1066</v>
      </c>
      <c r="F307" s="24" t="s">
        <v>1070</v>
      </c>
      <c r="G307" s="6" t="s">
        <v>113</v>
      </c>
      <c r="H307" s="6" t="s">
        <v>114</v>
      </c>
      <c r="I307" s="6" t="s">
        <v>115</v>
      </c>
      <c r="J307" s="6" t="s">
        <v>25</v>
      </c>
      <c r="K307" s="6" t="s">
        <v>207</v>
      </c>
      <c r="L307" s="8">
        <v>45355</v>
      </c>
      <c r="M307" s="7" t="s">
        <v>506</v>
      </c>
      <c r="N307" s="15">
        <v>84459</v>
      </c>
      <c r="O307" s="15">
        <f>15735.93+29524+37446.75</f>
        <v>82706.679999999993</v>
      </c>
      <c r="P307" s="7">
        <v>3</v>
      </c>
    </row>
    <row r="308" spans="1:16" s="3" customFormat="1" ht="54.95" customHeight="1" thickBot="1">
      <c r="A308" s="9" t="s">
        <v>1071</v>
      </c>
      <c r="B308" s="5" t="s">
        <v>502</v>
      </c>
      <c r="C308" s="5" t="s">
        <v>18</v>
      </c>
      <c r="D308" s="18" t="s">
        <v>1072</v>
      </c>
      <c r="E308" s="30" t="s">
        <v>1066</v>
      </c>
      <c r="F308" s="24" t="s">
        <v>1073</v>
      </c>
      <c r="G308" s="6" t="s">
        <v>22</v>
      </c>
      <c r="H308" s="6" t="s">
        <v>31</v>
      </c>
      <c r="I308" s="6" t="s">
        <v>206</v>
      </c>
      <c r="J308" s="6" t="s">
        <v>25</v>
      </c>
      <c r="K308" s="6" t="s">
        <v>149</v>
      </c>
      <c r="L308" s="8">
        <v>45359</v>
      </c>
      <c r="M308" s="7" t="s">
        <v>506</v>
      </c>
      <c r="N308" s="15">
        <v>638956.39</v>
      </c>
      <c r="O308" s="15">
        <v>556600</v>
      </c>
      <c r="P308" s="7">
        <v>1</v>
      </c>
    </row>
    <row r="309" spans="1:16" s="3" customFormat="1" ht="54.95" customHeight="1" thickBot="1">
      <c r="A309" s="9" t="s">
        <v>1074</v>
      </c>
      <c r="B309" s="5" t="s">
        <v>502</v>
      </c>
      <c r="C309" s="5" t="s">
        <v>90</v>
      </c>
      <c r="D309" s="18" t="s">
        <v>1075</v>
      </c>
      <c r="E309" s="30" t="str">
        <f>[1]Execució_MRR_GLOBAL!$G$309</f>
        <v>Plataforma de contractació</v>
      </c>
      <c r="F309" s="24" t="s">
        <v>1076</v>
      </c>
      <c r="G309" s="6" t="s">
        <v>227</v>
      </c>
      <c r="H309" s="6" t="s">
        <v>227</v>
      </c>
      <c r="I309" s="6" t="s">
        <v>32</v>
      </c>
      <c r="J309" s="6" t="s">
        <v>25</v>
      </c>
      <c r="K309" s="6" t="s">
        <v>738</v>
      </c>
      <c r="L309" s="8">
        <v>45369</v>
      </c>
      <c r="M309" s="7" t="s">
        <v>506</v>
      </c>
      <c r="N309" s="15">
        <v>10000</v>
      </c>
      <c r="O309" s="15">
        <v>10000</v>
      </c>
      <c r="P309" s="7">
        <v>1</v>
      </c>
    </row>
    <row r="310" spans="1:16" s="3" customFormat="1" ht="54.95" customHeight="1" thickBot="1">
      <c r="A310" s="9" t="s">
        <v>1077</v>
      </c>
      <c r="B310" s="5" t="s">
        <v>502</v>
      </c>
      <c r="C310" s="5" t="s">
        <v>35</v>
      </c>
      <c r="D310" s="18" t="s">
        <v>1078</v>
      </c>
      <c r="E310" s="30" t="s">
        <v>504</v>
      </c>
      <c r="F310" s="24" t="s">
        <v>1079</v>
      </c>
      <c r="G310" s="6" t="s">
        <v>38</v>
      </c>
      <c r="H310" s="6" t="s">
        <v>38</v>
      </c>
      <c r="I310" s="6" t="s">
        <v>148</v>
      </c>
      <c r="J310" s="6" t="s">
        <v>33</v>
      </c>
      <c r="K310" s="6" t="s">
        <v>51</v>
      </c>
      <c r="L310" s="8">
        <v>45370</v>
      </c>
      <c r="M310" s="7" t="s">
        <v>506</v>
      </c>
      <c r="N310" s="15">
        <v>9324</v>
      </c>
      <c r="O310" s="15">
        <v>9324</v>
      </c>
      <c r="P310" s="7">
        <v>1</v>
      </c>
    </row>
    <row r="311" spans="1:16" s="3" customFormat="1" ht="54.95" customHeight="1" thickBot="1">
      <c r="A311" s="9" t="s">
        <v>1080</v>
      </c>
      <c r="B311" s="5" t="s">
        <v>502</v>
      </c>
      <c r="C311" s="5" t="s">
        <v>18</v>
      </c>
      <c r="D311" s="18" t="s">
        <v>1081</v>
      </c>
      <c r="E311" s="30" t="s">
        <v>1066</v>
      </c>
      <c r="F311" s="24" t="s">
        <v>1082</v>
      </c>
      <c r="G311" s="6" t="s">
        <v>22</v>
      </c>
      <c r="H311" s="6" t="s">
        <v>31</v>
      </c>
      <c r="I311" s="6" t="s">
        <v>50</v>
      </c>
      <c r="J311" s="6" t="s">
        <v>40</v>
      </c>
      <c r="K311" s="6" t="s">
        <v>69</v>
      </c>
      <c r="L311" s="8">
        <v>45370</v>
      </c>
      <c r="M311" s="7" t="s">
        <v>506</v>
      </c>
      <c r="N311" s="15">
        <v>6216</v>
      </c>
      <c r="O311" s="15">
        <v>6216</v>
      </c>
      <c r="P311" s="7">
        <v>1</v>
      </c>
    </row>
    <row r="312" spans="1:16" s="3" customFormat="1" ht="54.95" customHeight="1" thickBot="1">
      <c r="A312" s="9" t="s">
        <v>1083</v>
      </c>
      <c r="B312" s="5" t="s">
        <v>502</v>
      </c>
      <c r="C312" s="5" t="s">
        <v>18</v>
      </c>
      <c r="D312" s="18" t="s">
        <v>1084</v>
      </c>
      <c r="E312" s="30" t="s">
        <v>504</v>
      </c>
      <c r="F312" s="24" t="s">
        <v>1085</v>
      </c>
      <c r="G312" s="6" t="s">
        <v>67</v>
      </c>
      <c r="H312" s="6" t="s">
        <v>67</v>
      </c>
      <c r="I312" s="6" t="s">
        <v>68</v>
      </c>
      <c r="J312" s="6" t="s">
        <v>528</v>
      </c>
      <c r="K312" s="6" t="s">
        <v>51</v>
      </c>
      <c r="L312" s="8">
        <v>45378</v>
      </c>
      <c r="M312" s="7" t="s">
        <v>506</v>
      </c>
      <c r="N312" s="15">
        <v>240000</v>
      </c>
      <c r="O312" s="15">
        <v>240000</v>
      </c>
      <c r="P312" s="7">
        <v>1</v>
      </c>
    </row>
    <row r="313" spans="1:16" s="3" customFormat="1" ht="54.95" customHeight="1" thickBot="1">
      <c r="A313" s="9" t="s">
        <v>1086</v>
      </c>
      <c r="B313" s="5" t="s">
        <v>502</v>
      </c>
      <c r="C313" s="5" t="s">
        <v>793</v>
      </c>
      <c r="D313" s="18" t="s">
        <v>1087</v>
      </c>
      <c r="E313" s="30" t="str">
        <f>[1]Execució_MRR_GLOBAL!G313</f>
        <v>Plataforma de contractació</v>
      </c>
      <c r="F313" s="24" t="s">
        <v>1088</v>
      </c>
      <c r="G313" s="6" t="s">
        <v>184</v>
      </c>
      <c r="H313" s="6" t="s">
        <v>185</v>
      </c>
      <c r="I313" s="6" t="s">
        <v>796</v>
      </c>
      <c r="J313" s="6" t="s">
        <v>33</v>
      </c>
      <c r="K313" s="6" t="s">
        <v>969</v>
      </c>
      <c r="L313" s="8">
        <v>45385</v>
      </c>
      <c r="M313" s="7" t="s">
        <v>506</v>
      </c>
      <c r="N313" s="15">
        <v>58128</v>
      </c>
      <c r="O313" s="15">
        <v>58128</v>
      </c>
      <c r="P313" s="7">
        <v>1</v>
      </c>
    </row>
    <row r="314" spans="1:16" s="3" customFormat="1" ht="54.95" customHeight="1" thickBot="1">
      <c r="A314" s="9" t="s">
        <v>1089</v>
      </c>
      <c r="B314" s="5" t="s">
        <v>502</v>
      </c>
      <c r="C314" s="5" t="s">
        <v>110</v>
      </c>
      <c r="D314" s="18" t="s">
        <v>1090</v>
      </c>
      <c r="E314" s="30" t="str">
        <f>[1]Execució_MRR_GLOBAL!G314</f>
        <v>Plataforma de contractació</v>
      </c>
      <c r="F314" s="24" t="s">
        <v>1091</v>
      </c>
      <c r="G314" s="6" t="s">
        <v>113</v>
      </c>
      <c r="H314" s="6" t="s">
        <v>114</v>
      </c>
      <c r="I314" s="6" t="s">
        <v>115</v>
      </c>
      <c r="J314" s="6" t="s">
        <v>40</v>
      </c>
      <c r="K314" s="6" t="s">
        <v>116</v>
      </c>
      <c r="L314" s="8">
        <v>45387</v>
      </c>
      <c r="M314" s="7" t="s">
        <v>506</v>
      </c>
      <c r="N314" s="15">
        <v>17633.669999999998</v>
      </c>
      <c r="O314" s="15">
        <v>17633.669999999998</v>
      </c>
      <c r="P314" s="7">
        <v>1</v>
      </c>
    </row>
    <row r="315" spans="1:16" s="3" customFormat="1" ht="54.95" customHeight="1" thickBot="1">
      <c r="A315" s="9" t="s">
        <v>1092</v>
      </c>
      <c r="B315" s="5" t="s">
        <v>502</v>
      </c>
      <c r="C315" s="5" t="s">
        <v>35</v>
      </c>
      <c r="D315" s="18" t="s">
        <v>1093</v>
      </c>
      <c r="E315" s="30" t="str">
        <f>[1]Execució_MRR_GLOBAL!G315</f>
        <v>Plataforma de contractació</v>
      </c>
      <c r="F315" s="24" t="s">
        <v>1094</v>
      </c>
      <c r="G315" s="6" t="s">
        <v>38</v>
      </c>
      <c r="H315" s="6" t="s">
        <v>38</v>
      </c>
      <c r="I315" s="6" t="s">
        <v>148</v>
      </c>
      <c r="J315" s="6" t="s">
        <v>25</v>
      </c>
      <c r="K315" s="6" t="s">
        <v>1019</v>
      </c>
      <c r="L315" s="8">
        <v>45394</v>
      </c>
      <c r="M315" s="7" t="s">
        <v>506</v>
      </c>
      <c r="N315" s="15">
        <v>6598704.3899999997</v>
      </c>
      <c r="O315" s="15">
        <v>6598704.3899999997</v>
      </c>
      <c r="P315" s="7">
        <v>1</v>
      </c>
    </row>
    <row r="316" spans="1:16" s="3" customFormat="1" ht="54.95" customHeight="1" thickBot="1">
      <c r="A316" s="9" t="s">
        <v>1095</v>
      </c>
      <c r="B316" s="5" t="s">
        <v>502</v>
      </c>
      <c r="C316" s="5" t="s">
        <v>169</v>
      </c>
      <c r="D316" s="18" t="s">
        <v>1096</v>
      </c>
      <c r="E316" s="30" t="str">
        <f>[1]Execució_MRR_GLOBAL!G316</f>
        <v>Encàrrec de gestió</v>
      </c>
      <c r="F316" s="24" t="s">
        <v>1097</v>
      </c>
      <c r="G316" s="6" t="s">
        <v>184</v>
      </c>
      <c r="H316" s="6" t="s">
        <v>185</v>
      </c>
      <c r="I316" s="6" t="s">
        <v>566</v>
      </c>
      <c r="J316" s="6" t="s">
        <v>40</v>
      </c>
      <c r="K316" s="6" t="s">
        <v>1098</v>
      </c>
      <c r="L316" s="8">
        <v>45406</v>
      </c>
      <c r="M316" s="7" t="s">
        <v>506</v>
      </c>
      <c r="N316" s="15">
        <v>17545</v>
      </c>
      <c r="O316" s="15">
        <v>17545</v>
      </c>
      <c r="P316" s="7">
        <v>1</v>
      </c>
    </row>
    <row r="317" spans="1:16" s="3" customFormat="1" ht="54.95" customHeight="1" thickBot="1">
      <c r="A317" s="9" t="s">
        <v>1099</v>
      </c>
      <c r="B317" s="5" t="s">
        <v>502</v>
      </c>
      <c r="C317" s="5" t="s">
        <v>169</v>
      </c>
      <c r="D317" s="18" t="s">
        <v>1100</v>
      </c>
      <c r="E317" s="30" t="str">
        <f>[1]Execució_MRR_GLOBAL!G317</f>
        <v>Encàrrec de gestió</v>
      </c>
      <c r="F317" s="24" t="s">
        <v>1101</v>
      </c>
      <c r="G317" s="6" t="s">
        <v>184</v>
      </c>
      <c r="H317" s="6" t="s">
        <v>185</v>
      </c>
      <c r="I317" s="6" t="s">
        <v>566</v>
      </c>
      <c r="J317" s="6" t="s">
        <v>40</v>
      </c>
      <c r="K317" s="6" t="s">
        <v>1102</v>
      </c>
      <c r="L317" s="8">
        <v>45406</v>
      </c>
      <c r="M317" s="7" t="s">
        <v>506</v>
      </c>
      <c r="N317" s="15">
        <v>18089.5</v>
      </c>
      <c r="O317" s="15">
        <v>18089.5</v>
      </c>
      <c r="P317" s="7">
        <v>1</v>
      </c>
    </row>
    <row r="318" spans="1:16" s="3" customFormat="1" ht="54.95" customHeight="1" thickBot="1">
      <c r="A318" s="9" t="s">
        <v>1103</v>
      </c>
      <c r="B318" s="5" t="s">
        <v>502</v>
      </c>
      <c r="C318" s="5" t="s">
        <v>35</v>
      </c>
      <c r="D318" s="18" t="s">
        <v>1104</v>
      </c>
      <c r="E318" s="30" t="str">
        <f>[1]Execució_MRR_GLOBAL!G318</f>
        <v>Plataforma de contractació</v>
      </c>
      <c r="F318" s="24" t="s">
        <v>1105</v>
      </c>
      <c r="G318" s="6" t="s">
        <v>38</v>
      </c>
      <c r="H318" s="6" t="s">
        <v>38</v>
      </c>
      <c r="I318" s="6" t="s">
        <v>148</v>
      </c>
      <c r="J318" s="6" t="s">
        <v>25</v>
      </c>
      <c r="K318" s="6" t="s">
        <v>1019</v>
      </c>
      <c r="L318" s="8">
        <v>45442</v>
      </c>
      <c r="M318" s="7" t="s">
        <v>506</v>
      </c>
      <c r="N318" s="15">
        <v>672305</v>
      </c>
      <c r="O318" s="15">
        <v>672305</v>
      </c>
      <c r="P318" s="7">
        <v>1</v>
      </c>
    </row>
    <row r="319" spans="1:16" s="3" customFormat="1" ht="54.95" customHeight="1" thickBot="1">
      <c r="A319" s="9" t="s">
        <v>1106</v>
      </c>
      <c r="B319" s="5" t="s">
        <v>502</v>
      </c>
      <c r="C319" s="5" t="s">
        <v>35</v>
      </c>
      <c r="D319" s="18" t="s">
        <v>1107</v>
      </c>
      <c r="E319" s="30" t="str">
        <f>[1]Execució_MRR_GLOBAL!G320</f>
        <v>Plataforma de contractació</v>
      </c>
      <c r="F319" s="24" t="s">
        <v>1108</v>
      </c>
      <c r="G319" s="6" t="s">
        <v>38</v>
      </c>
      <c r="H319" s="6" t="s">
        <v>38</v>
      </c>
      <c r="I319" s="6" t="s">
        <v>148</v>
      </c>
      <c r="J319" s="6" t="s">
        <v>25</v>
      </c>
      <c r="K319" s="6" t="s">
        <v>616</v>
      </c>
      <c r="L319" s="8">
        <v>45448</v>
      </c>
      <c r="M319" s="7" t="s">
        <v>506</v>
      </c>
      <c r="N319" s="15">
        <v>676828.6</v>
      </c>
      <c r="O319" s="15">
        <f>N319</f>
        <v>676828.6</v>
      </c>
      <c r="P319" s="7">
        <v>1</v>
      </c>
    </row>
    <row r="320" spans="1:16" s="3" customFormat="1" ht="54.95" customHeight="1" thickBot="1">
      <c r="A320" s="9" t="s">
        <v>1109</v>
      </c>
      <c r="B320" s="5" t="s">
        <v>502</v>
      </c>
      <c r="C320" s="5" t="s">
        <v>18</v>
      </c>
      <c r="D320" s="18" t="s">
        <v>1110</v>
      </c>
      <c r="E320" s="30" t="str">
        <f>[1]Execució_MRR_GLOBAL!G321</f>
        <v>Plataforma de contractació</v>
      </c>
      <c r="F320" s="24" t="s">
        <v>1111</v>
      </c>
      <c r="G320" s="6" t="s">
        <v>67</v>
      </c>
      <c r="H320" s="6" t="s">
        <v>67</v>
      </c>
      <c r="I320" s="6" t="s">
        <v>68</v>
      </c>
      <c r="J320" s="6" t="s">
        <v>528</v>
      </c>
      <c r="K320" s="6" t="s">
        <v>553</v>
      </c>
      <c r="L320" s="8">
        <v>45454</v>
      </c>
      <c r="M320" s="7" t="s">
        <v>506</v>
      </c>
      <c r="N320" s="15">
        <v>1221556.3</v>
      </c>
      <c r="O320" s="15">
        <v>1221556.3</v>
      </c>
      <c r="P320" s="7">
        <v>1</v>
      </c>
    </row>
    <row r="321" spans="1:16" s="3" customFormat="1" ht="54.95" customHeight="1" thickBot="1">
      <c r="A321" s="9" t="s">
        <v>1112</v>
      </c>
      <c r="B321" s="5" t="s">
        <v>502</v>
      </c>
      <c r="C321" s="5" t="s">
        <v>18</v>
      </c>
      <c r="D321" s="18" t="s">
        <v>1113</v>
      </c>
      <c r="E321" s="30" t="str">
        <f>[1]Execució_MRR_GLOBAL!G322</f>
        <v>Plataforma de contractació</v>
      </c>
      <c r="F321" s="24" t="s">
        <v>1114</v>
      </c>
      <c r="G321" s="6" t="s">
        <v>67</v>
      </c>
      <c r="H321" s="6" t="s">
        <v>67</v>
      </c>
      <c r="I321" s="6" t="s">
        <v>68</v>
      </c>
      <c r="J321" s="6" t="s">
        <v>528</v>
      </c>
      <c r="K321" s="6" t="s">
        <v>553</v>
      </c>
      <c r="L321" s="8">
        <v>45454</v>
      </c>
      <c r="M321" s="7" t="s">
        <v>506</v>
      </c>
      <c r="N321" s="15">
        <v>265531.27</v>
      </c>
      <c r="O321" s="15">
        <f>147657.86+54208</f>
        <v>201865.86</v>
      </c>
      <c r="P321" s="7">
        <v>2</v>
      </c>
    </row>
    <row r="322" spans="1:16" s="3" customFormat="1" ht="54.95" customHeight="1" thickBot="1">
      <c r="A322" s="9" t="s">
        <v>1115</v>
      </c>
      <c r="B322" s="5" t="s">
        <v>502</v>
      </c>
      <c r="C322" s="5" t="s">
        <v>74</v>
      </c>
      <c r="D322" s="18" t="s">
        <v>1116</v>
      </c>
      <c r="E322" s="30" t="str">
        <f>[1]Execució_MRR_GLOBAL!G323</f>
        <v>Plataforma de contractació</v>
      </c>
      <c r="F322" s="24" t="s">
        <v>1117</v>
      </c>
      <c r="G322" s="6" t="s">
        <v>157</v>
      </c>
      <c r="H322" s="6" t="s">
        <v>157</v>
      </c>
      <c r="I322" s="6" t="s">
        <v>158</v>
      </c>
      <c r="J322" s="6" t="s">
        <v>33</v>
      </c>
      <c r="K322" s="6" t="s">
        <v>275</v>
      </c>
      <c r="L322" s="8">
        <v>44987</v>
      </c>
      <c r="M322" s="7" t="s">
        <v>506</v>
      </c>
      <c r="N322" s="15">
        <v>436800</v>
      </c>
      <c r="O322" s="15">
        <f>76800+360000</f>
        <v>436800</v>
      </c>
      <c r="P322" s="7">
        <v>2</v>
      </c>
    </row>
    <row r="323" spans="1:16" s="3" customFormat="1" ht="54.95" customHeight="1" thickBot="1">
      <c r="A323" s="9" t="s">
        <v>1118</v>
      </c>
      <c r="B323" s="5" t="s">
        <v>502</v>
      </c>
      <c r="C323" s="5" t="s">
        <v>35</v>
      </c>
      <c r="D323" s="18" t="s">
        <v>1119</v>
      </c>
      <c r="E323" s="30" t="str">
        <f>[1]Execució_MRR_GLOBAL!G324</f>
        <v>Plataforma de contractació</v>
      </c>
      <c r="F323" s="24" t="s">
        <v>1120</v>
      </c>
      <c r="G323" s="6" t="s">
        <v>38</v>
      </c>
      <c r="H323" s="6" t="s">
        <v>38</v>
      </c>
      <c r="I323" s="6" t="s">
        <v>148</v>
      </c>
      <c r="J323" s="6" t="s">
        <v>25</v>
      </c>
      <c r="K323" s="6" t="s">
        <v>1019</v>
      </c>
      <c r="L323" s="8">
        <v>45457</v>
      </c>
      <c r="M323" s="7" t="s">
        <v>506</v>
      </c>
      <c r="N323" s="15">
        <v>543292.5</v>
      </c>
      <c r="O323" s="15">
        <f>N323</f>
        <v>543292.5</v>
      </c>
      <c r="P323" s="7">
        <v>1</v>
      </c>
    </row>
    <row r="324" spans="1:16" s="3" customFormat="1" ht="54.95" customHeight="1" thickBot="1">
      <c r="A324" s="9" t="s">
        <v>1121</v>
      </c>
      <c r="B324" s="5" t="s">
        <v>502</v>
      </c>
      <c r="C324" s="5" t="s">
        <v>123</v>
      </c>
      <c r="D324" s="18" t="s">
        <v>1122</v>
      </c>
      <c r="E324" s="30" t="str">
        <f>[1]Execució_MRR_GLOBAL!G325</f>
        <v>Plataforma de contractació</v>
      </c>
      <c r="F324" s="24" t="s">
        <v>1123</v>
      </c>
      <c r="G324" s="6" t="s">
        <v>98</v>
      </c>
      <c r="H324" s="6" t="s">
        <v>140</v>
      </c>
      <c r="I324" s="6" t="s">
        <v>141</v>
      </c>
      <c r="J324" s="6" t="s">
        <v>25</v>
      </c>
      <c r="K324" s="6" t="s">
        <v>546</v>
      </c>
      <c r="L324" s="8">
        <v>44964</v>
      </c>
      <c r="M324" s="7" t="s">
        <v>506</v>
      </c>
      <c r="N324" s="15">
        <v>10890</v>
      </c>
      <c r="O324" s="15">
        <v>10890</v>
      </c>
      <c r="P324" s="7">
        <v>1</v>
      </c>
    </row>
    <row r="325" spans="1:16" s="3" customFormat="1" ht="54.95" customHeight="1" thickBot="1">
      <c r="A325" s="9" t="s">
        <v>1124</v>
      </c>
      <c r="B325" s="5" t="s">
        <v>502</v>
      </c>
      <c r="C325" s="5" t="s">
        <v>74</v>
      </c>
      <c r="D325" s="18" t="s">
        <v>1125</v>
      </c>
      <c r="E325" s="30" t="str">
        <f>[1]Execució_MRR_GLOBAL!G326</f>
        <v>Plataforma de contractació</v>
      </c>
      <c r="F325" s="24" t="s">
        <v>1126</v>
      </c>
      <c r="G325" s="6" t="s">
        <v>119</v>
      </c>
      <c r="H325" s="6" t="s">
        <v>119</v>
      </c>
      <c r="I325" s="6" t="s">
        <v>120</v>
      </c>
      <c r="J325" s="6" t="s">
        <v>40</v>
      </c>
      <c r="K325" s="6" t="s">
        <v>121</v>
      </c>
      <c r="L325" s="8">
        <v>45064</v>
      </c>
      <c r="M325" s="7" t="s">
        <v>506</v>
      </c>
      <c r="N325" s="15">
        <v>946228.62</v>
      </c>
      <c r="O325" s="15">
        <v>574503.73</v>
      </c>
      <c r="P325" s="7">
        <v>1</v>
      </c>
    </row>
    <row r="326" spans="1:16" s="3" customFormat="1" ht="54.95" customHeight="1" thickBot="1">
      <c r="A326" s="9" t="s">
        <v>1127</v>
      </c>
      <c r="B326" s="5" t="s">
        <v>502</v>
      </c>
      <c r="C326" s="5" t="s">
        <v>90</v>
      </c>
      <c r="D326" s="18" t="s">
        <v>1128</v>
      </c>
      <c r="E326" s="30" t="str">
        <f>[1]Execució_MRR_GLOBAL!G327</f>
        <v>Plataforma de contractació</v>
      </c>
      <c r="F326" s="24" t="s">
        <v>1129</v>
      </c>
      <c r="G326" s="6" t="s">
        <v>227</v>
      </c>
      <c r="H326" s="6" t="s">
        <v>227</v>
      </c>
      <c r="I326" s="6" t="s">
        <v>32</v>
      </c>
      <c r="J326" s="6" t="s">
        <v>40</v>
      </c>
      <c r="K326" s="6" t="s">
        <v>228</v>
      </c>
      <c r="L326" s="8">
        <v>45196</v>
      </c>
      <c r="M326" s="7" t="s">
        <v>506</v>
      </c>
      <c r="N326" s="15">
        <v>5692521.0099999998</v>
      </c>
      <c r="O326" s="15">
        <v>5692521.0099999998</v>
      </c>
      <c r="P326" s="7">
        <v>1</v>
      </c>
    </row>
    <row r="327" spans="1:16" s="3" customFormat="1" ht="54.95" customHeight="1" thickBot="1">
      <c r="A327" s="9" t="s">
        <v>1130</v>
      </c>
      <c r="B327" s="5" t="s">
        <v>502</v>
      </c>
      <c r="C327" s="5" t="s">
        <v>90</v>
      </c>
      <c r="D327" s="18" t="s">
        <v>1131</v>
      </c>
      <c r="E327" s="30" t="str">
        <f>[1]Execució_MRR_GLOBAL!G328</f>
        <v>Plataforma de contractació</v>
      </c>
      <c r="F327" s="24" t="s">
        <v>1132</v>
      </c>
      <c r="G327" s="6" t="s">
        <v>23</v>
      </c>
      <c r="H327" s="6" t="s">
        <v>23</v>
      </c>
      <c r="I327" s="6" t="s">
        <v>320</v>
      </c>
      <c r="J327" s="6" t="s">
        <v>62</v>
      </c>
      <c r="K327" s="6" t="s">
        <v>980</v>
      </c>
      <c r="L327" s="8">
        <v>45466</v>
      </c>
      <c r="M327" s="7" t="s">
        <v>506</v>
      </c>
      <c r="N327" s="15">
        <v>1462120</v>
      </c>
      <c r="O327" s="15">
        <f>242516.49+103134.43+64472.43+0+143990+34175.98+26148.55+30613+211750+35816+13649.51+7974.87+52605.4</f>
        <v>966846.66</v>
      </c>
      <c r="P327" s="7">
        <v>12</v>
      </c>
    </row>
    <row r="328" spans="1:16" s="3" customFormat="1" ht="54.95" customHeight="1" thickBot="1">
      <c r="A328" s="9" t="s">
        <v>1133</v>
      </c>
      <c r="B328" s="5" t="s">
        <v>502</v>
      </c>
      <c r="C328" s="5" t="s">
        <v>74</v>
      </c>
      <c r="D328" s="18" t="s">
        <v>1134</v>
      </c>
      <c r="E328" s="30" t="str">
        <f>[1]Execució_MRR_GLOBAL!G329</f>
        <v>Plataforma de contractació</v>
      </c>
      <c r="F328" s="24" t="s">
        <v>1135</v>
      </c>
      <c r="G328" s="6" t="s">
        <v>119</v>
      </c>
      <c r="H328" s="6" t="s">
        <v>119</v>
      </c>
      <c r="I328" s="6" t="s">
        <v>120</v>
      </c>
      <c r="J328" s="6" t="s">
        <v>40</v>
      </c>
      <c r="K328" s="6" t="s">
        <v>121</v>
      </c>
      <c r="L328" s="8">
        <v>45471</v>
      </c>
      <c r="M328" s="7" t="s">
        <v>506</v>
      </c>
      <c r="N328" s="15">
        <v>3464415.02</v>
      </c>
      <c r="O328" s="15">
        <f>N328</f>
        <v>3464415.02</v>
      </c>
      <c r="P328" s="7">
        <v>1</v>
      </c>
    </row>
    <row r="329" spans="1:16" s="3" customFormat="1" ht="54.95" customHeight="1" thickBot="1">
      <c r="A329" s="9" t="s">
        <v>1136</v>
      </c>
      <c r="B329" s="5" t="s">
        <v>502</v>
      </c>
      <c r="C329" s="5" t="s">
        <v>18</v>
      </c>
      <c r="D329" s="18" t="s">
        <v>1137</v>
      </c>
      <c r="E329" s="30" t="str">
        <f>[1]Execució_MRR_GLOBAL!G330</f>
        <v>Plataforma de contractació</v>
      </c>
      <c r="F329" s="24" t="s">
        <v>1138</v>
      </c>
      <c r="G329" s="6" t="s">
        <v>67</v>
      </c>
      <c r="H329" s="6" t="s">
        <v>67</v>
      </c>
      <c r="I329" s="6" t="s">
        <v>68</v>
      </c>
      <c r="J329" s="6" t="s">
        <v>528</v>
      </c>
      <c r="K329" s="6" t="s">
        <v>69</v>
      </c>
      <c r="L329" s="8">
        <v>45433</v>
      </c>
      <c r="M329" s="7" t="s">
        <v>506</v>
      </c>
      <c r="N329" s="15">
        <v>1395383</v>
      </c>
      <c r="O329" s="15">
        <v>1395383</v>
      </c>
      <c r="P329" s="7">
        <v>1</v>
      </c>
    </row>
    <row r="330" spans="1:16" s="3" customFormat="1" ht="54.95" customHeight="1" thickBot="1">
      <c r="A330" s="9" t="s">
        <v>1139</v>
      </c>
      <c r="B330" s="5" t="s">
        <v>502</v>
      </c>
      <c r="C330" s="5" t="s">
        <v>18</v>
      </c>
      <c r="D330" s="18" t="s">
        <v>1140</v>
      </c>
      <c r="E330" s="30" t="str">
        <f>[1]Execució_MRR_GLOBAL!G331</f>
        <v>Plataforma de contractació</v>
      </c>
      <c r="F330" s="24" t="s">
        <v>1141</v>
      </c>
      <c r="G330" s="6" t="s">
        <v>67</v>
      </c>
      <c r="H330" s="6" t="s">
        <v>67</v>
      </c>
      <c r="I330" s="6" t="s">
        <v>68</v>
      </c>
      <c r="J330" s="6" t="s">
        <v>33</v>
      </c>
      <c r="K330" s="6" t="s">
        <v>553</v>
      </c>
      <c r="L330" s="8">
        <v>45202</v>
      </c>
      <c r="M330" s="7" t="s">
        <v>506</v>
      </c>
      <c r="N330" s="15">
        <v>50000</v>
      </c>
      <c r="O330" s="15">
        <v>50000</v>
      </c>
      <c r="P330" s="7">
        <v>1</v>
      </c>
    </row>
    <row r="331" spans="1:16" s="3" customFormat="1" ht="54.95" customHeight="1" thickBot="1">
      <c r="A331" s="9" t="s">
        <v>1142</v>
      </c>
      <c r="B331" s="5" t="s">
        <v>502</v>
      </c>
      <c r="C331" s="5" t="s">
        <v>35</v>
      </c>
      <c r="D331" s="18" t="s">
        <v>1143</v>
      </c>
      <c r="E331" s="30" t="str">
        <f>[1]Execució_MRR_GLOBAL!G332</f>
        <v>Plataforma de contractació</v>
      </c>
      <c r="F331" s="24" t="s">
        <v>1144</v>
      </c>
      <c r="G331" s="6" t="s">
        <v>38</v>
      </c>
      <c r="H331" s="6" t="s">
        <v>38</v>
      </c>
      <c r="I331" s="6" t="s">
        <v>148</v>
      </c>
      <c r="J331" s="6" t="s">
        <v>25</v>
      </c>
      <c r="K331" s="6" t="s">
        <v>616</v>
      </c>
      <c r="L331" s="8">
        <v>45194</v>
      </c>
      <c r="M331" s="7" t="s">
        <v>529</v>
      </c>
      <c r="N331" s="15"/>
      <c r="O331" s="15"/>
      <c r="P331" s="7"/>
    </row>
    <row r="332" spans="1:16" s="3" customFormat="1" ht="54.95" customHeight="1" thickBot="1">
      <c r="A332" s="9" t="s">
        <v>1145</v>
      </c>
      <c r="B332" s="5" t="s">
        <v>502</v>
      </c>
      <c r="C332" s="5" t="s">
        <v>35</v>
      </c>
      <c r="D332" s="18" t="s">
        <v>1146</v>
      </c>
      <c r="E332" s="30" t="s">
        <v>504</v>
      </c>
      <c r="F332" s="24" t="s">
        <v>1147</v>
      </c>
      <c r="G332" s="6" t="s">
        <v>38</v>
      </c>
      <c r="H332" s="6" t="s">
        <v>38</v>
      </c>
      <c r="I332" s="6" t="s">
        <v>148</v>
      </c>
      <c r="J332" s="6" t="s">
        <v>25</v>
      </c>
      <c r="K332" s="6" t="s">
        <v>1019</v>
      </c>
      <c r="L332" s="8">
        <v>45476</v>
      </c>
      <c r="M332" s="7" t="s">
        <v>506</v>
      </c>
      <c r="N332" s="15">
        <v>273148.5</v>
      </c>
      <c r="O332" s="15">
        <f>177467.49+45133+15715.99</f>
        <v>238316.47999999998</v>
      </c>
      <c r="P332" s="7">
        <v>3</v>
      </c>
    </row>
    <row r="333" spans="1:16" s="3" customFormat="1" ht="54.95" customHeight="1" thickBot="1">
      <c r="A333" s="9" t="s">
        <v>1148</v>
      </c>
      <c r="B333" s="5" t="s">
        <v>502</v>
      </c>
      <c r="C333" s="5" t="s">
        <v>515</v>
      </c>
      <c r="D333" s="18" t="s">
        <v>1149</v>
      </c>
      <c r="E333" s="30" t="s">
        <v>504</v>
      </c>
      <c r="F333" s="24" t="s">
        <v>1150</v>
      </c>
      <c r="G333" s="6" t="s">
        <v>518</v>
      </c>
      <c r="H333" s="6" t="s">
        <v>519</v>
      </c>
      <c r="I333" s="6" t="s">
        <v>520</v>
      </c>
      <c r="J333" s="6" t="s">
        <v>25</v>
      </c>
      <c r="K333" s="6" t="s">
        <v>1023</v>
      </c>
      <c r="L333" s="8">
        <v>45476</v>
      </c>
      <c r="M333" s="7" t="s">
        <v>506</v>
      </c>
      <c r="N333" s="15">
        <v>17663.580000000002</v>
      </c>
      <c r="O333" s="15">
        <v>17663.580000000002</v>
      </c>
      <c r="P333" s="7">
        <v>1</v>
      </c>
    </row>
    <row r="334" spans="1:16" s="3" customFormat="1" ht="54.95" customHeight="1" thickBot="1">
      <c r="A334" s="9" t="s">
        <v>1151</v>
      </c>
      <c r="B334" s="5" t="s">
        <v>502</v>
      </c>
      <c r="C334" s="5" t="s">
        <v>18</v>
      </c>
      <c r="D334" s="18" t="s">
        <v>1152</v>
      </c>
      <c r="E334" s="30" t="s">
        <v>504</v>
      </c>
      <c r="F334" s="24" t="s">
        <v>1153</v>
      </c>
      <c r="G334" s="6" t="s">
        <v>67</v>
      </c>
      <c r="H334" s="6" t="s">
        <v>67</v>
      </c>
      <c r="I334" s="6" t="s">
        <v>68</v>
      </c>
      <c r="J334" s="6" t="s">
        <v>528</v>
      </c>
      <c r="K334" s="6" t="s">
        <v>69</v>
      </c>
      <c r="L334" s="8">
        <v>45475</v>
      </c>
      <c r="M334" s="7" t="s">
        <v>506</v>
      </c>
      <c r="N334" s="15">
        <v>13859.34</v>
      </c>
      <c r="O334" s="15">
        <v>13859.34</v>
      </c>
      <c r="P334" s="7">
        <v>1</v>
      </c>
    </row>
    <row r="335" spans="1:16" s="3" customFormat="1" ht="54.95" customHeight="1" thickBot="1">
      <c r="A335" s="9" t="s">
        <v>1154</v>
      </c>
      <c r="B335" s="5" t="s">
        <v>502</v>
      </c>
      <c r="C335" s="5" t="s">
        <v>515</v>
      </c>
      <c r="D335" s="18" t="s">
        <v>1155</v>
      </c>
      <c r="E335" s="30" t="s">
        <v>504</v>
      </c>
      <c r="F335" s="24" t="s">
        <v>1156</v>
      </c>
      <c r="G335" s="6" t="s">
        <v>173</v>
      </c>
      <c r="H335" s="6" t="s">
        <v>174</v>
      </c>
      <c r="I335" s="6" t="s">
        <v>175</v>
      </c>
      <c r="J335" s="6" t="s">
        <v>499</v>
      </c>
      <c r="K335" s="6" t="s">
        <v>729</v>
      </c>
      <c r="L335" s="8">
        <v>45489</v>
      </c>
      <c r="M335" s="7" t="s">
        <v>513</v>
      </c>
      <c r="N335" s="15"/>
      <c r="O335" s="15"/>
      <c r="P335" s="7"/>
    </row>
    <row r="336" spans="1:16" s="3" customFormat="1" ht="54.95" customHeight="1" thickBot="1">
      <c r="A336" s="9" t="s">
        <v>1157</v>
      </c>
      <c r="B336" s="5" t="s">
        <v>502</v>
      </c>
      <c r="C336" s="5" t="s">
        <v>18</v>
      </c>
      <c r="D336" s="18" t="s">
        <v>1158</v>
      </c>
      <c r="E336" s="30" t="s">
        <v>504</v>
      </c>
      <c r="F336" s="24" t="s">
        <v>1159</v>
      </c>
      <c r="G336" s="6" t="s">
        <v>67</v>
      </c>
      <c r="H336" s="6" t="s">
        <v>67</v>
      </c>
      <c r="I336" s="6" t="s">
        <v>68</v>
      </c>
      <c r="J336" s="6" t="s">
        <v>528</v>
      </c>
      <c r="K336" s="6" t="s">
        <v>69</v>
      </c>
      <c r="L336" s="8">
        <v>45498</v>
      </c>
      <c r="M336" s="7" t="s">
        <v>506</v>
      </c>
      <c r="N336" s="15">
        <v>219500</v>
      </c>
      <c r="O336" s="15">
        <v>210869.52</v>
      </c>
      <c r="P336" s="7">
        <v>1</v>
      </c>
    </row>
    <row r="337" spans="1:16" s="3" customFormat="1" ht="54.95" customHeight="1" thickBot="1">
      <c r="A337" s="9" t="s">
        <v>1160</v>
      </c>
      <c r="B337" s="5" t="s">
        <v>502</v>
      </c>
      <c r="C337" s="5" t="s">
        <v>18</v>
      </c>
      <c r="D337" s="18" t="s">
        <v>1161</v>
      </c>
      <c r="E337" s="30" t="s">
        <v>504</v>
      </c>
      <c r="F337" s="24" t="s">
        <v>1162</v>
      </c>
      <c r="G337" s="6" t="s">
        <v>67</v>
      </c>
      <c r="H337" s="6" t="s">
        <v>67</v>
      </c>
      <c r="I337" s="6" t="s">
        <v>68</v>
      </c>
      <c r="J337" s="6" t="s">
        <v>528</v>
      </c>
      <c r="K337" s="6" t="s">
        <v>69</v>
      </c>
      <c r="L337" s="8">
        <v>45498</v>
      </c>
      <c r="M337" s="7" t="s">
        <v>506</v>
      </c>
      <c r="N337" s="15">
        <v>11797.5</v>
      </c>
      <c r="O337" s="15">
        <v>11797.5</v>
      </c>
      <c r="P337" s="7">
        <v>1</v>
      </c>
    </row>
    <row r="338" spans="1:16" s="3" customFormat="1" ht="54.95" customHeight="1" thickBot="1">
      <c r="A338" s="9" t="s">
        <v>1163</v>
      </c>
      <c r="B338" s="5" t="s">
        <v>502</v>
      </c>
      <c r="C338" s="5" t="s">
        <v>18</v>
      </c>
      <c r="D338" s="18" t="s">
        <v>1164</v>
      </c>
      <c r="E338" s="30" t="s">
        <v>504</v>
      </c>
      <c r="F338" s="24" t="s">
        <v>1165</v>
      </c>
      <c r="G338" s="6" t="s">
        <v>22</v>
      </c>
      <c r="H338" s="6" t="s">
        <v>23</v>
      </c>
      <c r="I338" s="6" t="s">
        <v>24</v>
      </c>
      <c r="J338" s="6" t="s">
        <v>25</v>
      </c>
      <c r="K338" s="6" t="s">
        <v>46</v>
      </c>
      <c r="L338" s="8">
        <v>45504</v>
      </c>
      <c r="M338" s="7" t="s">
        <v>506</v>
      </c>
      <c r="N338" s="15">
        <v>10014.5</v>
      </c>
      <c r="O338" s="15">
        <v>10014.5</v>
      </c>
      <c r="P338" s="7">
        <v>1</v>
      </c>
    </row>
    <row r="339" spans="1:16" s="3" customFormat="1" ht="54.95" customHeight="1" thickBot="1">
      <c r="A339" s="9" t="s">
        <v>1166</v>
      </c>
      <c r="B339" s="5" t="s">
        <v>502</v>
      </c>
      <c r="C339" s="5" t="s">
        <v>123</v>
      </c>
      <c r="D339" s="18" t="s">
        <v>1167</v>
      </c>
      <c r="E339" s="30" t="s">
        <v>504</v>
      </c>
      <c r="F339" s="24" t="s">
        <v>1168</v>
      </c>
      <c r="G339" s="6" t="s">
        <v>98</v>
      </c>
      <c r="H339" s="6" t="s">
        <v>140</v>
      </c>
      <c r="I339" s="6" t="s">
        <v>141</v>
      </c>
      <c r="J339" s="6" t="s">
        <v>25</v>
      </c>
      <c r="K339" s="6" t="s">
        <v>1169</v>
      </c>
      <c r="L339" s="8">
        <v>45497</v>
      </c>
      <c r="M339" s="7" t="s">
        <v>513</v>
      </c>
      <c r="N339" s="15"/>
      <c r="O339" s="15"/>
      <c r="P339" s="7"/>
    </row>
    <row r="340" spans="1:16" s="3" customFormat="1" ht="54.95" customHeight="1" thickBot="1">
      <c r="A340" s="9" t="s">
        <v>1170</v>
      </c>
      <c r="B340" s="5" t="s">
        <v>502</v>
      </c>
      <c r="C340" s="5" t="s">
        <v>74</v>
      </c>
      <c r="D340" s="18" t="s">
        <v>1171</v>
      </c>
      <c r="E340" s="30" t="s">
        <v>504</v>
      </c>
      <c r="F340" s="24" t="s">
        <v>1172</v>
      </c>
      <c r="G340" s="6" t="s">
        <v>119</v>
      </c>
      <c r="H340" s="6" t="s">
        <v>119</v>
      </c>
      <c r="I340" s="6" t="s">
        <v>120</v>
      </c>
      <c r="J340" s="6" t="s">
        <v>33</v>
      </c>
      <c r="K340" s="6" t="s">
        <v>250</v>
      </c>
      <c r="L340" s="8">
        <v>45523</v>
      </c>
      <c r="M340" s="7" t="s">
        <v>506</v>
      </c>
      <c r="N340" s="15">
        <v>2256166</v>
      </c>
      <c r="O340" s="15">
        <v>2256166</v>
      </c>
      <c r="P340" s="7">
        <v>1</v>
      </c>
    </row>
    <row r="341" spans="1:16" s="3" customFormat="1" ht="54.95" customHeight="1" thickBot="1">
      <c r="A341" s="9" t="s">
        <v>1173</v>
      </c>
      <c r="B341" s="5" t="s">
        <v>502</v>
      </c>
      <c r="C341" s="5" t="s">
        <v>74</v>
      </c>
      <c r="D341" s="18" t="s">
        <v>1174</v>
      </c>
      <c r="E341" s="30" t="s">
        <v>504</v>
      </c>
      <c r="F341" s="24" t="s">
        <v>1175</v>
      </c>
      <c r="G341" s="6" t="s">
        <v>157</v>
      </c>
      <c r="H341" s="6" t="s">
        <v>157</v>
      </c>
      <c r="I341" s="6" t="s">
        <v>158</v>
      </c>
      <c r="J341" s="6" t="s">
        <v>25</v>
      </c>
      <c r="K341" s="6" t="s">
        <v>159</v>
      </c>
      <c r="L341" s="8">
        <v>45502</v>
      </c>
      <c r="M341" s="7" t="s">
        <v>506</v>
      </c>
      <c r="N341" s="15">
        <v>150000</v>
      </c>
      <c r="O341" s="15">
        <f>47974.08+73808.79</f>
        <v>121782.87</v>
      </c>
      <c r="P341" s="7">
        <v>2</v>
      </c>
    </row>
    <row r="342" spans="1:16" s="3" customFormat="1" ht="54.95" customHeight="1" thickBot="1">
      <c r="A342" s="9" t="s">
        <v>1176</v>
      </c>
      <c r="B342" s="5" t="s">
        <v>502</v>
      </c>
      <c r="C342" s="5" t="s">
        <v>18</v>
      </c>
      <c r="D342" s="18" t="s">
        <v>1177</v>
      </c>
      <c r="E342" s="30" t="s">
        <v>504</v>
      </c>
      <c r="F342" s="24" t="s">
        <v>1178</v>
      </c>
      <c r="G342" s="6" t="s">
        <v>67</v>
      </c>
      <c r="H342" s="6" t="s">
        <v>67</v>
      </c>
      <c r="I342" s="6" t="s">
        <v>68</v>
      </c>
      <c r="J342" s="6" t="s">
        <v>33</v>
      </c>
      <c r="K342" s="6" t="s">
        <v>553</v>
      </c>
      <c r="L342" s="8">
        <v>45517</v>
      </c>
      <c r="M342" s="7" t="s">
        <v>506</v>
      </c>
      <c r="N342" s="15">
        <v>7545.56</v>
      </c>
      <c r="O342" s="15">
        <v>7545.56</v>
      </c>
      <c r="P342" s="7">
        <v>1</v>
      </c>
    </row>
    <row r="343" spans="1:16" s="3" customFormat="1" ht="54.95" customHeight="1" thickBot="1">
      <c r="A343" s="9" t="s">
        <v>1179</v>
      </c>
      <c r="B343" s="5" t="s">
        <v>502</v>
      </c>
      <c r="C343" s="5" t="s">
        <v>123</v>
      </c>
      <c r="D343" s="18" t="s">
        <v>1180</v>
      </c>
      <c r="E343" s="30" t="s">
        <v>504</v>
      </c>
      <c r="F343" s="24" t="s">
        <v>1181</v>
      </c>
      <c r="G343" s="6" t="s">
        <v>98</v>
      </c>
      <c r="H343" s="6" t="s">
        <v>140</v>
      </c>
      <c r="I343" s="6" t="s">
        <v>141</v>
      </c>
      <c r="J343" s="6" t="s">
        <v>25</v>
      </c>
      <c r="K343" s="6" t="s">
        <v>1169</v>
      </c>
      <c r="L343" s="8">
        <v>45497</v>
      </c>
      <c r="M343" s="7" t="s">
        <v>506</v>
      </c>
      <c r="N343" s="15">
        <v>13189</v>
      </c>
      <c r="O343" s="15">
        <v>13189</v>
      </c>
      <c r="P343" s="7">
        <v>1</v>
      </c>
    </row>
    <row r="344" spans="1:16" s="3" customFormat="1" ht="54.95" customHeight="1" thickBot="1">
      <c r="A344" s="9" t="s">
        <v>1182</v>
      </c>
      <c r="B344" s="5" t="s">
        <v>502</v>
      </c>
      <c r="C344" s="5" t="s">
        <v>123</v>
      </c>
      <c r="D344" s="18" t="s">
        <v>1183</v>
      </c>
      <c r="E344" s="30" t="s">
        <v>504</v>
      </c>
      <c r="F344" s="24" t="s">
        <v>1184</v>
      </c>
      <c r="G344" s="6" t="s">
        <v>98</v>
      </c>
      <c r="H344" s="6" t="s">
        <v>140</v>
      </c>
      <c r="I344" s="6" t="s">
        <v>141</v>
      </c>
      <c r="J344" s="6" t="s">
        <v>25</v>
      </c>
      <c r="K344" s="6" t="s">
        <v>546</v>
      </c>
      <c r="L344" s="8">
        <v>45504</v>
      </c>
      <c r="M344" s="7" t="s">
        <v>506</v>
      </c>
      <c r="N344" s="15">
        <v>26681</v>
      </c>
      <c r="O344" s="15">
        <v>26680.5</v>
      </c>
      <c r="P344" s="7">
        <v>1</v>
      </c>
    </row>
    <row r="345" spans="1:16" s="3" customFormat="1" ht="54.95" customHeight="1" thickBot="1">
      <c r="A345" s="9" t="s">
        <v>1185</v>
      </c>
      <c r="B345" s="5" t="s">
        <v>502</v>
      </c>
      <c r="C345" s="5" t="s">
        <v>123</v>
      </c>
      <c r="D345" s="18" t="s">
        <v>1186</v>
      </c>
      <c r="E345" s="30" t="s">
        <v>504</v>
      </c>
      <c r="F345" s="24" t="s">
        <v>1187</v>
      </c>
      <c r="G345" s="6" t="s">
        <v>98</v>
      </c>
      <c r="H345" s="6" t="s">
        <v>140</v>
      </c>
      <c r="I345" s="6" t="s">
        <v>141</v>
      </c>
      <c r="J345" s="6" t="s">
        <v>25</v>
      </c>
      <c r="K345" s="6" t="s">
        <v>546</v>
      </c>
      <c r="L345" s="8">
        <v>45524</v>
      </c>
      <c r="M345" s="7" t="s">
        <v>529</v>
      </c>
      <c r="N345" s="15"/>
      <c r="O345" s="15"/>
      <c r="P345" s="7"/>
    </row>
    <row r="346" spans="1:16" s="3" customFormat="1" ht="54.95" customHeight="1" thickBot="1">
      <c r="A346" s="9" t="s">
        <v>1188</v>
      </c>
      <c r="B346" s="5" t="s">
        <v>502</v>
      </c>
      <c r="C346" s="5" t="s">
        <v>18</v>
      </c>
      <c r="D346" s="18" t="s">
        <v>1189</v>
      </c>
      <c r="E346" s="30" t="s">
        <v>504</v>
      </c>
      <c r="F346" s="24" t="s">
        <v>1190</v>
      </c>
      <c r="G346" s="6" t="s">
        <v>67</v>
      </c>
      <c r="H346" s="6" t="s">
        <v>67</v>
      </c>
      <c r="I346" s="6" t="s">
        <v>68</v>
      </c>
      <c r="J346" s="6" t="s">
        <v>528</v>
      </c>
      <c r="K346" s="6" t="s">
        <v>69</v>
      </c>
      <c r="L346" s="8">
        <v>45565</v>
      </c>
      <c r="M346" s="7" t="s">
        <v>506</v>
      </c>
      <c r="N346" s="15">
        <v>29993</v>
      </c>
      <c r="O346" s="15">
        <v>29916</v>
      </c>
      <c r="P346" s="7">
        <v>1</v>
      </c>
    </row>
    <row r="347" spans="1:16" s="3" customFormat="1" ht="54.95" customHeight="1" thickBot="1">
      <c r="A347" s="9" t="s">
        <v>1191</v>
      </c>
      <c r="B347" s="5" t="s">
        <v>502</v>
      </c>
      <c r="C347" s="5" t="s">
        <v>35</v>
      </c>
      <c r="D347" s="18" t="s">
        <v>1192</v>
      </c>
      <c r="E347" s="30" t="s">
        <v>504</v>
      </c>
      <c r="F347" s="24" t="s">
        <v>1193</v>
      </c>
      <c r="G347" s="6" t="s">
        <v>38</v>
      </c>
      <c r="H347" s="6" t="s">
        <v>38</v>
      </c>
      <c r="I347" s="6" t="s">
        <v>39</v>
      </c>
      <c r="J347" s="6" t="s">
        <v>25</v>
      </c>
      <c r="K347" s="6" t="s">
        <v>1194</v>
      </c>
      <c r="L347" s="8">
        <v>45491</v>
      </c>
      <c r="M347" s="7" t="s">
        <v>1195</v>
      </c>
      <c r="N347" s="15"/>
      <c r="O347" s="15"/>
      <c r="P347" s="7"/>
    </row>
    <row r="348" spans="1:16" s="3" customFormat="1" ht="54.95" customHeight="1" thickBot="1">
      <c r="A348" s="9" t="s">
        <v>1196</v>
      </c>
      <c r="B348" s="5" t="s">
        <v>502</v>
      </c>
      <c r="C348" s="5" t="s">
        <v>35</v>
      </c>
      <c r="D348" s="18" t="s">
        <v>1197</v>
      </c>
      <c r="E348" s="30" t="s">
        <v>504</v>
      </c>
      <c r="F348" s="24" t="s">
        <v>1198</v>
      </c>
      <c r="G348" s="6" t="s">
        <v>184</v>
      </c>
      <c r="H348" s="6" t="s">
        <v>38</v>
      </c>
      <c r="I348" s="6" t="s">
        <v>566</v>
      </c>
      <c r="J348" s="6" t="s">
        <v>40</v>
      </c>
      <c r="K348" s="6" t="s">
        <v>1199</v>
      </c>
      <c r="L348" s="8">
        <v>45470</v>
      </c>
      <c r="M348" s="7" t="s">
        <v>506</v>
      </c>
      <c r="N348" s="15">
        <v>13189</v>
      </c>
      <c r="O348" s="15">
        <v>13189</v>
      </c>
      <c r="P348" s="7">
        <v>1</v>
      </c>
    </row>
    <row r="349" spans="1:16" s="3" customFormat="1" ht="54.95" customHeight="1" thickBot="1">
      <c r="A349" s="9" t="s">
        <v>1200</v>
      </c>
      <c r="B349" s="5" t="s">
        <v>502</v>
      </c>
      <c r="C349" s="5" t="s">
        <v>35</v>
      </c>
      <c r="D349" s="18" t="s">
        <v>1201</v>
      </c>
      <c r="E349" s="30" t="s">
        <v>504</v>
      </c>
      <c r="F349" s="24" t="s">
        <v>1202</v>
      </c>
      <c r="G349" s="6" t="s">
        <v>184</v>
      </c>
      <c r="H349" s="6" t="s">
        <v>38</v>
      </c>
      <c r="I349" s="6" t="s">
        <v>566</v>
      </c>
      <c r="J349" s="6" t="s">
        <v>40</v>
      </c>
      <c r="K349" s="6" t="s">
        <v>1199</v>
      </c>
      <c r="L349" s="8">
        <v>45538</v>
      </c>
      <c r="M349" s="7" t="s">
        <v>506</v>
      </c>
      <c r="N349" s="15">
        <v>1400000</v>
      </c>
      <c r="O349" s="15">
        <v>1400000</v>
      </c>
      <c r="P349" s="7">
        <v>1</v>
      </c>
    </row>
    <row r="350" spans="1:16" s="3" customFormat="1" ht="54.95" customHeight="1" thickBot="1">
      <c r="A350" s="9" t="s">
        <v>1203</v>
      </c>
      <c r="B350" s="5" t="s">
        <v>502</v>
      </c>
      <c r="C350" s="5" t="s">
        <v>35</v>
      </c>
      <c r="D350" s="18" t="s">
        <v>1204</v>
      </c>
      <c r="E350" s="30" t="s">
        <v>504</v>
      </c>
      <c r="F350" s="24" t="s">
        <v>1205</v>
      </c>
      <c r="G350" s="6" t="s">
        <v>184</v>
      </c>
      <c r="H350" s="6" t="s">
        <v>38</v>
      </c>
      <c r="I350" s="6" t="s">
        <v>566</v>
      </c>
      <c r="J350" s="6" t="s">
        <v>40</v>
      </c>
      <c r="K350" s="6" t="s">
        <v>1199</v>
      </c>
      <c r="L350" s="8">
        <v>45534</v>
      </c>
      <c r="M350" s="7" t="s">
        <v>506</v>
      </c>
      <c r="N350" s="15">
        <v>114940.32</v>
      </c>
      <c r="O350" s="15">
        <v>108043.9</v>
      </c>
      <c r="P350" s="7">
        <v>1</v>
      </c>
    </row>
    <row r="351" spans="1:16" s="3" customFormat="1" ht="54.95" customHeight="1" thickBot="1">
      <c r="A351" s="9" t="s">
        <v>1206</v>
      </c>
      <c r="B351" s="5" t="s">
        <v>502</v>
      </c>
      <c r="C351" s="5" t="s">
        <v>35</v>
      </c>
      <c r="D351" s="18" t="s">
        <v>1207</v>
      </c>
      <c r="E351" s="30" t="s">
        <v>504</v>
      </c>
      <c r="F351" s="24" t="s">
        <v>1208</v>
      </c>
      <c r="G351" s="6" t="s">
        <v>184</v>
      </c>
      <c r="H351" s="6" t="s">
        <v>38</v>
      </c>
      <c r="I351" s="6" t="s">
        <v>566</v>
      </c>
      <c r="J351" s="6" t="s">
        <v>40</v>
      </c>
      <c r="K351" s="6" t="s">
        <v>1199</v>
      </c>
      <c r="L351" s="8">
        <v>45469</v>
      </c>
      <c r="M351" s="7" t="s">
        <v>506</v>
      </c>
      <c r="N351" s="15">
        <v>98490.62</v>
      </c>
      <c r="O351" s="15">
        <v>75669.77</v>
      </c>
      <c r="P351" s="7">
        <v>1</v>
      </c>
    </row>
    <row r="352" spans="1:16" s="3" customFormat="1" ht="54.95" customHeight="1" thickBot="1">
      <c r="A352" s="9" t="s">
        <v>1209</v>
      </c>
      <c r="B352" s="5" t="s">
        <v>502</v>
      </c>
      <c r="C352" s="5" t="s">
        <v>18</v>
      </c>
      <c r="D352" s="18" t="s">
        <v>1164</v>
      </c>
      <c r="E352" s="30" t="s">
        <v>504</v>
      </c>
      <c r="F352" s="24" t="s">
        <v>1150</v>
      </c>
      <c r="G352" s="6" t="s">
        <v>22</v>
      </c>
      <c r="H352" s="6" t="s">
        <v>23</v>
      </c>
      <c r="I352" s="6" t="s">
        <v>24</v>
      </c>
      <c r="J352" s="6" t="s">
        <v>25</v>
      </c>
      <c r="K352" s="6" t="s">
        <v>46</v>
      </c>
      <c r="L352" s="8">
        <v>45504</v>
      </c>
      <c r="M352" s="7" t="s">
        <v>1012</v>
      </c>
      <c r="N352" s="15">
        <v>33664</v>
      </c>
      <c r="O352" s="15"/>
      <c r="P352" s="7"/>
    </row>
    <row r="353" spans="1:16" s="3" customFormat="1" ht="54.95" customHeight="1" thickBot="1">
      <c r="A353" s="9" t="s">
        <v>1210</v>
      </c>
      <c r="B353" s="5" t="s">
        <v>502</v>
      </c>
      <c r="C353" s="5" t="s">
        <v>123</v>
      </c>
      <c r="D353" s="18" t="s">
        <v>1167</v>
      </c>
      <c r="E353" s="30" t="s">
        <v>504</v>
      </c>
      <c r="F353" s="24" t="s">
        <v>1153</v>
      </c>
      <c r="G353" s="6" t="s">
        <v>98</v>
      </c>
      <c r="H353" s="6" t="s">
        <v>140</v>
      </c>
      <c r="I353" s="6" t="s">
        <v>141</v>
      </c>
      <c r="J353" s="6" t="s">
        <v>25</v>
      </c>
      <c r="K353" s="6" t="s">
        <v>1169</v>
      </c>
      <c r="L353" s="8">
        <v>45497</v>
      </c>
      <c r="M353" s="7" t="s">
        <v>506</v>
      </c>
      <c r="N353" s="15">
        <v>552860.9</v>
      </c>
      <c r="O353" s="15">
        <v>403806.2</v>
      </c>
      <c r="P353" s="7">
        <v>1</v>
      </c>
    </row>
    <row r="354" spans="1:16" s="3" customFormat="1" ht="54.95" customHeight="1" thickBot="1">
      <c r="A354" s="9" t="s">
        <v>1211</v>
      </c>
      <c r="B354" s="5" t="s">
        <v>502</v>
      </c>
      <c r="C354" s="5" t="s">
        <v>74</v>
      </c>
      <c r="D354" s="18" t="s">
        <v>1171</v>
      </c>
      <c r="E354" s="30" t="s">
        <v>504</v>
      </c>
      <c r="F354" s="24" t="s">
        <v>1156</v>
      </c>
      <c r="G354" s="6" t="s">
        <v>119</v>
      </c>
      <c r="H354" s="6" t="s">
        <v>119</v>
      </c>
      <c r="I354" s="6" t="s">
        <v>120</v>
      </c>
      <c r="J354" s="6" t="s">
        <v>33</v>
      </c>
      <c r="K354" s="6" t="s">
        <v>250</v>
      </c>
      <c r="L354" s="8">
        <v>45523</v>
      </c>
      <c r="M354" s="7" t="s">
        <v>506</v>
      </c>
      <c r="N354" s="15">
        <v>16350</v>
      </c>
      <c r="O354" s="15">
        <v>10158.56</v>
      </c>
      <c r="P354" s="7">
        <v>1</v>
      </c>
    </row>
    <row r="355" spans="1:16" s="3" customFormat="1" ht="54.95" customHeight="1" thickBot="1">
      <c r="A355" s="9" t="s">
        <v>1212</v>
      </c>
      <c r="B355" s="5" t="s">
        <v>502</v>
      </c>
      <c r="C355" s="5" t="s">
        <v>74</v>
      </c>
      <c r="D355" s="18" t="s">
        <v>1174</v>
      </c>
      <c r="E355" s="30" t="s">
        <v>504</v>
      </c>
      <c r="F355" s="24" t="s">
        <v>1159</v>
      </c>
      <c r="G355" s="6" t="s">
        <v>157</v>
      </c>
      <c r="H355" s="6" t="s">
        <v>157</v>
      </c>
      <c r="I355" s="6" t="s">
        <v>158</v>
      </c>
      <c r="J355" s="6" t="s">
        <v>25</v>
      </c>
      <c r="K355" s="6" t="s">
        <v>159</v>
      </c>
      <c r="L355" s="8">
        <v>45502</v>
      </c>
      <c r="M355" s="7" t="s">
        <v>513</v>
      </c>
      <c r="N355" s="15"/>
      <c r="O355" s="15"/>
      <c r="P355" s="7"/>
    </row>
    <row r="356" spans="1:16" s="3" customFormat="1" ht="54.95" customHeight="1" thickBot="1">
      <c r="A356" s="9" t="s">
        <v>1213</v>
      </c>
      <c r="B356" s="5" t="s">
        <v>502</v>
      </c>
      <c r="C356" s="5" t="s">
        <v>18</v>
      </c>
      <c r="D356" s="18" t="s">
        <v>1214</v>
      </c>
      <c r="E356" s="30" t="s">
        <v>504</v>
      </c>
      <c r="F356" s="24" t="s">
        <v>1162</v>
      </c>
      <c r="G356" s="6" t="s">
        <v>67</v>
      </c>
      <c r="H356" s="6" t="s">
        <v>67</v>
      </c>
      <c r="I356" s="6" t="s">
        <v>68</v>
      </c>
      <c r="J356" s="6" t="s">
        <v>33</v>
      </c>
      <c r="K356" s="6" t="s">
        <v>553</v>
      </c>
      <c r="L356" s="8">
        <v>45517</v>
      </c>
      <c r="M356" s="7" t="s">
        <v>506</v>
      </c>
      <c r="N356" s="15">
        <v>12236.97</v>
      </c>
      <c r="O356" s="15">
        <v>12236.97</v>
      </c>
      <c r="P356" s="7">
        <v>1</v>
      </c>
    </row>
    <row r="357" spans="1:16" s="3" customFormat="1" ht="54.95" customHeight="1" thickBot="1">
      <c r="A357" s="9" t="s">
        <v>1215</v>
      </c>
      <c r="B357" s="5" t="s">
        <v>502</v>
      </c>
      <c r="C357" s="5" t="s">
        <v>123</v>
      </c>
      <c r="D357" s="18" t="s">
        <v>1180</v>
      </c>
      <c r="E357" s="30" t="s">
        <v>504</v>
      </c>
      <c r="F357" s="24" t="s">
        <v>1165</v>
      </c>
      <c r="G357" s="6" t="s">
        <v>98</v>
      </c>
      <c r="H357" s="6" t="s">
        <v>140</v>
      </c>
      <c r="I357" s="6" t="s">
        <v>141</v>
      </c>
      <c r="J357" s="6" t="s">
        <v>25</v>
      </c>
      <c r="K357" s="6" t="s">
        <v>1169</v>
      </c>
      <c r="L357" s="8">
        <v>45497</v>
      </c>
      <c r="M357" s="7" t="s">
        <v>506</v>
      </c>
      <c r="N357" s="15">
        <v>18137.900000000001</v>
      </c>
      <c r="O357" s="15">
        <v>17908</v>
      </c>
      <c r="P357" s="7">
        <v>1</v>
      </c>
    </row>
    <row r="358" spans="1:16" s="3" customFormat="1" ht="54.95" customHeight="1" thickBot="1">
      <c r="A358" s="9" t="s">
        <v>1216</v>
      </c>
      <c r="B358" s="5" t="s">
        <v>502</v>
      </c>
      <c r="C358" s="5" t="s">
        <v>123</v>
      </c>
      <c r="D358" s="18" t="s">
        <v>1183</v>
      </c>
      <c r="E358" s="30" t="s">
        <v>504</v>
      </c>
      <c r="F358" s="24" t="s">
        <v>1168</v>
      </c>
      <c r="G358" s="6" t="s">
        <v>98</v>
      </c>
      <c r="H358" s="6" t="s">
        <v>140</v>
      </c>
      <c r="I358" s="6" t="s">
        <v>141</v>
      </c>
      <c r="J358" s="6" t="s">
        <v>25</v>
      </c>
      <c r="K358" s="6" t="s">
        <v>546</v>
      </c>
      <c r="L358" s="8">
        <v>45504</v>
      </c>
      <c r="M358" s="7" t="s">
        <v>506</v>
      </c>
      <c r="N358" s="15">
        <v>18137.900000000001</v>
      </c>
      <c r="O358" s="15">
        <v>18029</v>
      </c>
      <c r="P358" s="7">
        <v>1</v>
      </c>
    </row>
    <row r="359" spans="1:16" s="3" customFormat="1" ht="54.95" customHeight="1" thickBot="1">
      <c r="A359" s="9" t="s">
        <v>1217</v>
      </c>
      <c r="B359" s="5" t="s">
        <v>502</v>
      </c>
      <c r="C359" s="5" t="s">
        <v>123</v>
      </c>
      <c r="D359" s="18" t="s">
        <v>1186</v>
      </c>
      <c r="E359" s="30" t="s">
        <v>504</v>
      </c>
      <c r="F359" s="24" t="s">
        <v>1172</v>
      </c>
      <c r="G359" s="6" t="s">
        <v>98</v>
      </c>
      <c r="H359" s="6" t="s">
        <v>140</v>
      </c>
      <c r="I359" s="6" t="s">
        <v>141</v>
      </c>
      <c r="J359" s="6" t="s">
        <v>25</v>
      </c>
      <c r="K359" s="6" t="s">
        <v>546</v>
      </c>
      <c r="L359" s="8">
        <v>45524</v>
      </c>
      <c r="M359" s="7" t="s">
        <v>506</v>
      </c>
      <c r="N359" s="15">
        <v>16510.45</v>
      </c>
      <c r="O359" s="15">
        <v>16510.45</v>
      </c>
      <c r="P359" s="7">
        <v>1</v>
      </c>
    </row>
    <row r="360" spans="1:16" s="3" customFormat="1" ht="54.95" customHeight="1" thickBot="1">
      <c r="A360" s="9" t="s">
        <v>1218</v>
      </c>
      <c r="B360" s="5" t="s">
        <v>502</v>
      </c>
      <c r="C360" s="5" t="s">
        <v>18</v>
      </c>
      <c r="D360" s="18" t="s">
        <v>1189</v>
      </c>
      <c r="E360" s="30" t="s">
        <v>504</v>
      </c>
      <c r="F360" s="24" t="s">
        <v>1175</v>
      </c>
      <c r="G360" s="6" t="s">
        <v>67</v>
      </c>
      <c r="H360" s="6" t="s">
        <v>67</v>
      </c>
      <c r="I360" s="6" t="s">
        <v>68</v>
      </c>
      <c r="J360" s="6" t="s">
        <v>528</v>
      </c>
      <c r="K360" s="6" t="s">
        <v>69</v>
      </c>
      <c r="L360" s="8">
        <v>45565</v>
      </c>
      <c r="M360" s="7" t="s">
        <v>506</v>
      </c>
      <c r="N360" s="15">
        <v>7770.62</v>
      </c>
      <c r="O360" s="15">
        <v>7770.62</v>
      </c>
      <c r="P360" s="7">
        <v>1</v>
      </c>
    </row>
    <row r="361" spans="1:16" s="3" customFormat="1" ht="54.95" customHeight="1" thickBot="1">
      <c r="A361" s="9" t="s">
        <v>1219</v>
      </c>
      <c r="B361" s="5" t="s">
        <v>502</v>
      </c>
      <c r="C361" s="5" t="s">
        <v>35</v>
      </c>
      <c r="D361" s="18" t="s">
        <v>1192</v>
      </c>
      <c r="E361" s="30"/>
      <c r="F361" s="24" t="s">
        <v>1220</v>
      </c>
      <c r="G361" s="6" t="s">
        <v>38</v>
      </c>
      <c r="H361" s="6" t="s">
        <v>38</v>
      </c>
      <c r="I361" s="6" t="s">
        <v>39</v>
      </c>
      <c r="J361" s="6" t="s">
        <v>25</v>
      </c>
      <c r="K361" s="6" t="s">
        <v>1194</v>
      </c>
      <c r="L361" s="8">
        <v>45491</v>
      </c>
      <c r="M361" s="7" t="s">
        <v>506</v>
      </c>
      <c r="N361" s="15">
        <v>8052.38</v>
      </c>
      <c r="O361" s="15">
        <f>N361</f>
        <v>8052.38</v>
      </c>
      <c r="P361" s="7">
        <v>1</v>
      </c>
    </row>
    <row r="362" spans="1:16" s="3" customFormat="1" ht="54.95" customHeight="1" thickBot="1">
      <c r="A362" s="9" t="s">
        <v>1221</v>
      </c>
      <c r="B362" s="5" t="s">
        <v>502</v>
      </c>
      <c r="C362" s="5" t="s">
        <v>35</v>
      </c>
      <c r="D362" s="18" t="s">
        <v>1197</v>
      </c>
      <c r="E362" s="30"/>
      <c r="F362" s="24" t="s">
        <v>1181</v>
      </c>
      <c r="G362" s="6" t="s">
        <v>184</v>
      </c>
      <c r="H362" s="6" t="s">
        <v>38</v>
      </c>
      <c r="I362" s="6" t="s">
        <v>566</v>
      </c>
      <c r="J362" s="6" t="s">
        <v>40</v>
      </c>
      <c r="K362" s="6" t="s">
        <v>1199</v>
      </c>
      <c r="L362" s="8">
        <v>45470</v>
      </c>
      <c r="M362" s="7" t="s">
        <v>506</v>
      </c>
      <c r="N362" s="15">
        <v>9770.75</v>
      </c>
      <c r="O362" s="15">
        <v>9770.75</v>
      </c>
      <c r="P362" s="7">
        <v>1</v>
      </c>
    </row>
    <row r="363" spans="1:16" s="3" customFormat="1" ht="54.95" customHeight="1" thickBot="1">
      <c r="A363" s="9" t="s">
        <v>1222</v>
      </c>
      <c r="B363" s="5" t="s">
        <v>502</v>
      </c>
      <c r="C363" s="5" t="s">
        <v>35</v>
      </c>
      <c r="D363" s="18" t="s">
        <v>1201</v>
      </c>
      <c r="E363" s="30"/>
      <c r="F363" s="24" t="s">
        <v>1184</v>
      </c>
      <c r="G363" s="6" t="s">
        <v>184</v>
      </c>
      <c r="H363" s="6" t="s">
        <v>38</v>
      </c>
      <c r="I363" s="6" t="s">
        <v>566</v>
      </c>
      <c r="J363" s="6" t="s">
        <v>40</v>
      </c>
      <c r="K363" s="6" t="s">
        <v>1199</v>
      </c>
      <c r="L363" s="8">
        <v>45538</v>
      </c>
      <c r="M363" s="7" t="s">
        <v>506</v>
      </c>
      <c r="N363" s="15">
        <v>361862.6</v>
      </c>
      <c r="O363" s="15">
        <v>265019.52000000002</v>
      </c>
      <c r="P363" s="7">
        <v>1</v>
      </c>
    </row>
    <row r="364" spans="1:16" s="3" customFormat="1" ht="54.95" customHeight="1" thickBot="1">
      <c r="A364" s="9" t="s">
        <v>1223</v>
      </c>
      <c r="B364" s="5" t="s">
        <v>502</v>
      </c>
      <c r="C364" s="5" t="s">
        <v>35</v>
      </c>
      <c r="D364" s="18" t="s">
        <v>1204</v>
      </c>
      <c r="E364" s="30"/>
      <c r="F364" s="24" t="s">
        <v>1187</v>
      </c>
      <c r="G364" s="6" t="s">
        <v>184</v>
      </c>
      <c r="H364" s="6" t="s">
        <v>38</v>
      </c>
      <c r="I364" s="6" t="s">
        <v>566</v>
      </c>
      <c r="J364" s="6" t="s">
        <v>40</v>
      </c>
      <c r="K364" s="6" t="s">
        <v>1199</v>
      </c>
      <c r="L364" s="8">
        <v>45534</v>
      </c>
      <c r="M364" s="7" t="s">
        <v>506</v>
      </c>
      <c r="N364" s="15">
        <v>52308.480000000003</v>
      </c>
      <c r="O364" s="15">
        <v>52308.480000000003</v>
      </c>
      <c r="P364" s="7">
        <v>1</v>
      </c>
    </row>
    <row r="365" spans="1:16" s="3" customFormat="1" ht="54.95" customHeight="1" thickBot="1">
      <c r="A365" s="9" t="s">
        <v>1224</v>
      </c>
      <c r="B365" s="5" t="s">
        <v>502</v>
      </c>
      <c r="C365" s="5" t="s">
        <v>35</v>
      </c>
      <c r="D365" s="18" t="s">
        <v>1207</v>
      </c>
      <c r="E365" s="30"/>
      <c r="F365" s="24" t="s">
        <v>1190</v>
      </c>
      <c r="G365" s="6" t="s">
        <v>184</v>
      </c>
      <c r="H365" s="6" t="s">
        <v>38</v>
      </c>
      <c r="I365" s="6" t="s">
        <v>566</v>
      </c>
      <c r="J365" s="6" t="s">
        <v>40</v>
      </c>
      <c r="K365" s="6" t="s">
        <v>1199</v>
      </c>
      <c r="L365" s="8">
        <v>45469</v>
      </c>
      <c r="M365" s="7" t="s">
        <v>506</v>
      </c>
      <c r="N365" s="15">
        <v>35090</v>
      </c>
      <c r="O365" s="15">
        <v>35090</v>
      </c>
      <c r="P365" s="7">
        <v>1</v>
      </c>
    </row>
    <row r="366" spans="1:16" s="3" customFormat="1" ht="54.95" customHeight="1" thickBot="1">
      <c r="A366" s="9" t="s">
        <v>1225</v>
      </c>
      <c r="B366" s="5" t="s">
        <v>502</v>
      </c>
      <c r="C366" s="5" t="s">
        <v>123</v>
      </c>
      <c r="D366" s="18" t="s">
        <v>1226</v>
      </c>
      <c r="E366" s="30" t="s">
        <v>504</v>
      </c>
      <c r="F366" s="24" t="s">
        <v>1193</v>
      </c>
      <c r="G366" s="6" t="s">
        <v>98</v>
      </c>
      <c r="H366" s="6" t="s">
        <v>140</v>
      </c>
      <c r="I366" s="6" t="s">
        <v>141</v>
      </c>
      <c r="J366" s="6" t="s">
        <v>62</v>
      </c>
      <c r="K366" s="6" t="s">
        <v>546</v>
      </c>
      <c r="L366" s="8">
        <v>45574</v>
      </c>
      <c r="M366" s="7" t="s">
        <v>506</v>
      </c>
      <c r="N366" s="15">
        <v>1049896.02</v>
      </c>
      <c r="O366" s="15">
        <v>1049896.02</v>
      </c>
      <c r="P366" s="7">
        <v>2</v>
      </c>
    </row>
    <row r="367" spans="1:16" s="3" customFormat="1" ht="54.95" customHeight="1" thickBot="1">
      <c r="A367" s="9" t="s">
        <v>1227</v>
      </c>
      <c r="B367" s="5" t="s">
        <v>502</v>
      </c>
      <c r="C367" s="5" t="s">
        <v>90</v>
      </c>
      <c r="D367" s="18" t="s">
        <v>1228</v>
      </c>
      <c r="E367" s="30" t="s">
        <v>504</v>
      </c>
      <c r="F367" s="24" t="s">
        <v>1198</v>
      </c>
      <c r="G367" s="6" t="s">
        <v>227</v>
      </c>
      <c r="H367" s="6" t="s">
        <v>227</v>
      </c>
      <c r="I367" s="6" t="s">
        <v>32</v>
      </c>
      <c r="J367" s="6" t="s">
        <v>25</v>
      </c>
      <c r="K367" s="6" t="s">
        <v>738</v>
      </c>
      <c r="L367" s="8">
        <v>45579</v>
      </c>
      <c r="M367" s="7" t="s">
        <v>506</v>
      </c>
      <c r="N367" s="15">
        <v>172535.73</v>
      </c>
      <c r="O367" s="15">
        <v>93465.16</v>
      </c>
      <c r="P367" s="7">
        <v>1</v>
      </c>
    </row>
    <row r="368" spans="1:16" s="3" customFormat="1" ht="54.95" customHeight="1" thickBot="1">
      <c r="A368" s="9" t="s">
        <v>1229</v>
      </c>
      <c r="B368" s="5" t="s">
        <v>502</v>
      </c>
      <c r="C368" s="5" t="s">
        <v>18</v>
      </c>
      <c r="D368" s="18" t="s">
        <v>1230</v>
      </c>
      <c r="E368" s="30" t="s">
        <v>1066</v>
      </c>
      <c r="F368" s="24" t="s">
        <v>1231</v>
      </c>
      <c r="G368" s="6" t="s">
        <v>22</v>
      </c>
      <c r="H368" s="6" t="s">
        <v>23</v>
      </c>
      <c r="I368" s="6" t="s">
        <v>24</v>
      </c>
      <c r="J368" s="6" t="s">
        <v>25</v>
      </c>
      <c r="K368" s="6" t="s">
        <v>46</v>
      </c>
      <c r="L368" s="8">
        <v>45575</v>
      </c>
      <c r="M368" s="7" t="s">
        <v>506</v>
      </c>
      <c r="N368" s="15">
        <v>264030</v>
      </c>
      <c r="O368" s="15">
        <v>264030</v>
      </c>
      <c r="P368" s="7">
        <v>1</v>
      </c>
    </row>
    <row r="369" spans="1:16" s="3" customFormat="1" ht="54.95" customHeight="1" thickBot="1">
      <c r="A369" s="9" t="s">
        <v>1232</v>
      </c>
      <c r="B369" s="5" t="s">
        <v>502</v>
      </c>
      <c r="C369" s="5" t="s">
        <v>110</v>
      </c>
      <c r="D369" s="18" t="s">
        <v>1233</v>
      </c>
      <c r="E369" s="30" t="s">
        <v>1066</v>
      </c>
      <c r="F369" s="24" t="s">
        <v>1205</v>
      </c>
      <c r="G369" s="6" t="s">
        <v>184</v>
      </c>
      <c r="H369" s="6" t="s">
        <v>1234</v>
      </c>
      <c r="I369" s="6" t="s">
        <v>566</v>
      </c>
      <c r="J369" s="6" t="s">
        <v>40</v>
      </c>
      <c r="K369" s="6" t="s">
        <v>1235</v>
      </c>
      <c r="L369" s="8">
        <v>45586</v>
      </c>
      <c r="M369" s="7" t="s">
        <v>506</v>
      </c>
      <c r="N369" s="15">
        <v>970783.77</v>
      </c>
      <c r="O369" s="15">
        <v>970783.77</v>
      </c>
      <c r="P369" s="7">
        <v>1</v>
      </c>
    </row>
    <row r="370" spans="1:16" s="3" customFormat="1" ht="54.95" customHeight="1" thickBot="1">
      <c r="A370" s="9" t="s">
        <v>1236</v>
      </c>
      <c r="B370" s="5" t="s">
        <v>502</v>
      </c>
      <c r="C370" s="5" t="s">
        <v>35</v>
      </c>
      <c r="D370" s="18" t="s">
        <v>1237</v>
      </c>
      <c r="E370" s="30" t="s">
        <v>504</v>
      </c>
      <c r="F370" s="24" t="s">
        <v>1208</v>
      </c>
      <c r="G370" s="6" t="s">
        <v>38</v>
      </c>
      <c r="H370" s="6" t="s">
        <v>38</v>
      </c>
      <c r="I370" s="6" t="s">
        <v>148</v>
      </c>
      <c r="J370" s="6" t="s">
        <v>33</v>
      </c>
      <c r="K370" s="6" t="s">
        <v>149</v>
      </c>
      <c r="L370" s="8">
        <v>45614</v>
      </c>
      <c r="M370" s="7" t="s">
        <v>506</v>
      </c>
      <c r="N370" s="15">
        <v>304500</v>
      </c>
      <c r="O370" s="15">
        <f>251652.89+42000</f>
        <v>293652.89</v>
      </c>
      <c r="P370" s="7">
        <v>2</v>
      </c>
    </row>
    <row r="371" spans="1:16" s="3" customFormat="1" ht="54.95" customHeight="1" thickBot="1">
      <c r="A371" s="9" t="s">
        <v>1238</v>
      </c>
      <c r="B371" s="5" t="s">
        <v>502</v>
      </c>
      <c r="C371" s="5" t="s">
        <v>90</v>
      </c>
      <c r="D371" s="18" t="s">
        <v>1239</v>
      </c>
      <c r="E371" s="30" t="s">
        <v>504</v>
      </c>
      <c r="F371" s="24" t="s">
        <v>1240</v>
      </c>
      <c r="G371" s="6" t="s">
        <v>227</v>
      </c>
      <c r="H371" s="6" t="s">
        <v>227</v>
      </c>
      <c r="I371" s="6" t="s">
        <v>32</v>
      </c>
      <c r="J371" s="6" t="s">
        <v>40</v>
      </c>
      <c r="K371" s="6" t="s">
        <v>738</v>
      </c>
      <c r="L371" s="8">
        <v>45615</v>
      </c>
      <c r="M371" s="7" t="s">
        <v>506</v>
      </c>
      <c r="N371" s="15">
        <v>257443.52</v>
      </c>
      <c r="O371" s="15">
        <f>0+184222.71</f>
        <v>184222.71</v>
      </c>
      <c r="P371" s="7">
        <v>1</v>
      </c>
    </row>
    <row r="372" spans="1:16" s="3" customFormat="1" ht="54.95" customHeight="1" thickBot="1">
      <c r="A372" s="9" t="s">
        <v>1241</v>
      </c>
      <c r="B372" s="5" t="s">
        <v>502</v>
      </c>
      <c r="C372" s="5" t="s">
        <v>110</v>
      </c>
      <c r="D372" s="18" t="s">
        <v>1242</v>
      </c>
      <c r="E372" s="30" t="s">
        <v>504</v>
      </c>
      <c r="F372" s="24" t="s">
        <v>1243</v>
      </c>
      <c r="G372" s="6" t="s">
        <v>113</v>
      </c>
      <c r="H372" s="6" t="s">
        <v>114</v>
      </c>
      <c r="I372" s="6" t="s">
        <v>115</v>
      </c>
      <c r="J372" s="6" t="s">
        <v>40</v>
      </c>
      <c r="K372" s="6" t="s">
        <v>116</v>
      </c>
      <c r="L372" s="8">
        <v>45616</v>
      </c>
      <c r="M372" s="7" t="s">
        <v>506</v>
      </c>
      <c r="N372" s="15">
        <v>14900</v>
      </c>
      <c r="O372" s="15">
        <v>14900</v>
      </c>
      <c r="P372" s="7">
        <v>1</v>
      </c>
    </row>
    <row r="373" spans="1:16" s="3" customFormat="1" ht="54.95" customHeight="1" thickBot="1">
      <c r="A373" s="9" t="s">
        <v>1244</v>
      </c>
      <c r="B373" s="5" t="s">
        <v>502</v>
      </c>
      <c r="C373" s="5" t="s">
        <v>110</v>
      </c>
      <c r="D373" s="18" t="s">
        <v>1245</v>
      </c>
      <c r="E373" s="30" t="s">
        <v>504</v>
      </c>
      <c r="F373" s="24" t="s">
        <v>1246</v>
      </c>
      <c r="G373" s="6" t="s">
        <v>113</v>
      </c>
      <c r="H373" s="6" t="s">
        <v>114</v>
      </c>
      <c r="I373" s="6" t="s">
        <v>115</v>
      </c>
      <c r="J373" s="6" t="s">
        <v>40</v>
      </c>
      <c r="K373" s="6" t="s">
        <v>116</v>
      </c>
      <c r="L373" s="8">
        <v>45616</v>
      </c>
      <c r="M373" s="7" t="s">
        <v>506</v>
      </c>
      <c r="N373" s="15">
        <v>2017.95</v>
      </c>
      <c r="O373" s="15">
        <v>2017.95</v>
      </c>
      <c r="P373" s="7">
        <v>1</v>
      </c>
    </row>
    <row r="374" spans="1:16" s="3" customFormat="1" ht="54.95" customHeight="1" thickBot="1">
      <c r="A374" s="9" t="s">
        <v>1247</v>
      </c>
      <c r="B374" s="5" t="s">
        <v>502</v>
      </c>
      <c r="C374" s="5" t="s">
        <v>110</v>
      </c>
      <c r="D374" s="18" t="s">
        <v>1248</v>
      </c>
      <c r="E374" s="30" t="s">
        <v>504</v>
      </c>
      <c r="F374" s="24" t="s">
        <v>1249</v>
      </c>
      <c r="G374" s="6" t="s">
        <v>113</v>
      </c>
      <c r="H374" s="6" t="s">
        <v>114</v>
      </c>
      <c r="I374" s="6" t="s">
        <v>115</v>
      </c>
      <c r="J374" s="6" t="s">
        <v>40</v>
      </c>
      <c r="K374" s="6" t="s">
        <v>116</v>
      </c>
      <c r="L374" s="8">
        <v>45616</v>
      </c>
      <c r="M374" s="7" t="s">
        <v>506</v>
      </c>
      <c r="N374" s="15">
        <v>7709.17</v>
      </c>
      <c r="O374" s="15">
        <v>7709.17</v>
      </c>
      <c r="P374" s="7">
        <v>1</v>
      </c>
    </row>
    <row r="375" spans="1:16" s="3" customFormat="1" ht="54.95" customHeight="1" thickBot="1">
      <c r="A375" s="9" t="s">
        <v>1250</v>
      </c>
      <c r="B375" s="5" t="s">
        <v>502</v>
      </c>
      <c r="C375" s="5" t="s">
        <v>110</v>
      </c>
      <c r="D375" s="18" t="s">
        <v>1251</v>
      </c>
      <c r="E375" s="30" t="s">
        <v>504</v>
      </c>
      <c r="F375" s="24" t="s">
        <v>1252</v>
      </c>
      <c r="G375" s="6" t="s">
        <v>113</v>
      </c>
      <c r="H375" s="6" t="s">
        <v>114</v>
      </c>
      <c r="I375" s="6" t="s">
        <v>115</v>
      </c>
      <c r="J375" s="6" t="s">
        <v>40</v>
      </c>
      <c r="K375" s="6" t="s">
        <v>116</v>
      </c>
      <c r="L375" s="8">
        <v>45616</v>
      </c>
      <c r="M375" s="7" t="s">
        <v>506</v>
      </c>
      <c r="N375" s="15">
        <v>8228</v>
      </c>
      <c r="O375" s="15">
        <v>8213.82</v>
      </c>
      <c r="P375" s="7">
        <v>1</v>
      </c>
    </row>
    <row r="376" spans="1:16" s="3" customFormat="1" ht="54.95" customHeight="1" thickBot="1">
      <c r="A376" s="9" t="s">
        <v>1253</v>
      </c>
      <c r="B376" s="5" t="s">
        <v>502</v>
      </c>
      <c r="C376" s="5" t="s">
        <v>110</v>
      </c>
      <c r="D376" s="18" t="s">
        <v>1254</v>
      </c>
      <c r="E376" s="30" t="s">
        <v>504</v>
      </c>
      <c r="F376" s="24" t="s">
        <v>1255</v>
      </c>
      <c r="G376" s="6" t="s">
        <v>113</v>
      </c>
      <c r="H376" s="6" t="s">
        <v>114</v>
      </c>
      <c r="I376" s="6" t="s">
        <v>115</v>
      </c>
      <c r="J376" s="6" t="s">
        <v>40</v>
      </c>
      <c r="K376" s="6" t="s">
        <v>116</v>
      </c>
      <c r="L376" s="8">
        <v>45616</v>
      </c>
      <c r="M376" s="7" t="s">
        <v>506</v>
      </c>
      <c r="N376" s="15">
        <v>14447.7</v>
      </c>
      <c r="O376" s="15">
        <v>14447.7</v>
      </c>
      <c r="P376" s="7">
        <v>1</v>
      </c>
    </row>
    <row r="377" spans="1:16" s="3" customFormat="1" ht="54.95" customHeight="1" thickBot="1">
      <c r="A377" s="9" t="s">
        <v>1256</v>
      </c>
      <c r="B377" s="5" t="s">
        <v>502</v>
      </c>
      <c r="C377" s="5" t="s">
        <v>110</v>
      </c>
      <c r="D377" s="18" t="s">
        <v>1257</v>
      </c>
      <c r="E377" s="30" t="s">
        <v>504</v>
      </c>
      <c r="F377" s="24" t="s">
        <v>1258</v>
      </c>
      <c r="G377" s="6" t="s">
        <v>113</v>
      </c>
      <c r="H377" s="6" t="s">
        <v>114</v>
      </c>
      <c r="I377" s="6" t="s">
        <v>115</v>
      </c>
      <c r="J377" s="6" t="s">
        <v>40</v>
      </c>
      <c r="K377" s="6" t="s">
        <v>116</v>
      </c>
      <c r="L377" s="8">
        <v>45616</v>
      </c>
      <c r="M377" s="7" t="s">
        <v>506</v>
      </c>
      <c r="N377" s="15">
        <v>1064.8</v>
      </c>
      <c r="O377" s="15">
        <v>1064.8</v>
      </c>
      <c r="P377" s="7">
        <v>1</v>
      </c>
    </row>
    <row r="378" spans="1:16" s="3" customFormat="1" ht="54.95" customHeight="1" thickBot="1">
      <c r="A378" s="9" t="s">
        <v>1259</v>
      </c>
      <c r="B378" s="5" t="s">
        <v>502</v>
      </c>
      <c r="C378" s="5" t="s">
        <v>35</v>
      </c>
      <c r="D378" s="18" t="s">
        <v>1260</v>
      </c>
      <c r="E378" s="30"/>
      <c r="F378" s="24" t="s">
        <v>1261</v>
      </c>
      <c r="G378" s="6" t="s">
        <v>38</v>
      </c>
      <c r="H378" s="6" t="s">
        <v>38</v>
      </c>
      <c r="I378" s="6" t="s">
        <v>566</v>
      </c>
      <c r="J378" s="6" t="s">
        <v>25</v>
      </c>
      <c r="K378" s="6" t="s">
        <v>1262</v>
      </c>
      <c r="L378" s="8">
        <v>45027</v>
      </c>
      <c r="M378" s="7" t="s">
        <v>506</v>
      </c>
      <c r="N378" s="15">
        <v>14542.99</v>
      </c>
      <c r="O378" s="15">
        <v>14542.99</v>
      </c>
      <c r="P378" s="7">
        <v>1</v>
      </c>
    </row>
    <row r="379" spans="1:16" s="3" customFormat="1" ht="54.95" customHeight="1" thickBot="1">
      <c r="A379" s="9" t="s">
        <v>1263</v>
      </c>
      <c r="B379" s="5" t="s">
        <v>502</v>
      </c>
      <c r="C379" s="5" t="s">
        <v>35</v>
      </c>
      <c r="D379" s="18" t="s">
        <v>1264</v>
      </c>
      <c r="E379" s="30"/>
      <c r="F379" s="24" t="s">
        <v>1265</v>
      </c>
      <c r="G379" s="6" t="s">
        <v>38</v>
      </c>
      <c r="H379" s="6" t="s">
        <v>38</v>
      </c>
      <c r="I379" s="6" t="s">
        <v>148</v>
      </c>
      <c r="J379" s="6" t="s">
        <v>25</v>
      </c>
      <c r="K379" s="6" t="s">
        <v>616</v>
      </c>
      <c r="L379" s="8">
        <v>45246</v>
      </c>
      <c r="M379" s="7" t="s">
        <v>506</v>
      </c>
      <c r="N379" s="15">
        <v>7273.44</v>
      </c>
      <c r="O379" s="15">
        <v>7273.44</v>
      </c>
      <c r="P379" s="7">
        <v>1</v>
      </c>
    </row>
    <row r="380" spans="1:16" s="3" customFormat="1" ht="54.95" customHeight="1" thickBot="1">
      <c r="A380" s="9" t="s">
        <v>1266</v>
      </c>
      <c r="B380" s="5" t="s">
        <v>502</v>
      </c>
      <c r="C380" s="5" t="s">
        <v>35</v>
      </c>
      <c r="D380" s="18" t="s">
        <v>1267</v>
      </c>
      <c r="E380" s="30"/>
      <c r="F380" s="24" t="s">
        <v>1268</v>
      </c>
      <c r="G380" s="6" t="s">
        <v>38</v>
      </c>
      <c r="H380" s="6" t="s">
        <v>38</v>
      </c>
      <c r="I380" s="6" t="s">
        <v>148</v>
      </c>
      <c r="J380" s="6" t="s">
        <v>25</v>
      </c>
      <c r="K380" s="6" t="s">
        <v>616</v>
      </c>
      <c r="L380" s="8">
        <v>45260</v>
      </c>
      <c r="M380" s="7" t="s">
        <v>506</v>
      </c>
      <c r="N380" s="15">
        <v>15805.02</v>
      </c>
      <c r="O380" s="15">
        <f>N380</f>
        <v>15805.02</v>
      </c>
      <c r="P380" s="7">
        <v>1</v>
      </c>
    </row>
    <row r="381" spans="1:16" s="3" customFormat="1" ht="54.95" customHeight="1" thickBot="1">
      <c r="A381" s="9" t="s">
        <v>1269</v>
      </c>
      <c r="B381" s="5" t="s">
        <v>502</v>
      </c>
      <c r="C381" s="5" t="s">
        <v>90</v>
      </c>
      <c r="D381" s="18" t="s">
        <v>1270</v>
      </c>
      <c r="E381" s="30" t="s">
        <v>504</v>
      </c>
      <c r="F381" s="24" t="s">
        <v>1271</v>
      </c>
      <c r="G381" s="6" t="s">
        <v>227</v>
      </c>
      <c r="H381" s="6" t="s">
        <v>31</v>
      </c>
      <c r="I381" s="6" t="s">
        <v>32</v>
      </c>
      <c r="J381" s="6" t="s">
        <v>33</v>
      </c>
      <c r="K381" s="6" t="s">
        <v>738</v>
      </c>
      <c r="L381" s="8">
        <v>45622</v>
      </c>
      <c r="M381" s="7" t="s">
        <v>506</v>
      </c>
      <c r="N381" s="15">
        <v>1712000</v>
      </c>
      <c r="O381" s="15">
        <f>0+0+1598627.68</f>
        <v>1598627.68</v>
      </c>
      <c r="P381" s="7">
        <v>1</v>
      </c>
    </row>
    <row r="382" spans="1:16" s="3" customFormat="1" ht="54.95" customHeight="1" thickBot="1">
      <c r="A382" s="9" t="s">
        <v>1272</v>
      </c>
      <c r="B382" s="5" t="s">
        <v>502</v>
      </c>
      <c r="C382" s="5" t="s">
        <v>793</v>
      </c>
      <c r="D382" s="18" t="s">
        <v>1273</v>
      </c>
      <c r="E382" s="30" t="s">
        <v>504</v>
      </c>
      <c r="F382" s="24" t="s">
        <v>1274</v>
      </c>
      <c r="G382" s="6" t="s">
        <v>184</v>
      </c>
      <c r="H382" s="6" t="s">
        <v>185</v>
      </c>
      <c r="I382" s="6" t="s">
        <v>796</v>
      </c>
      <c r="J382" s="6" t="s">
        <v>33</v>
      </c>
      <c r="K382" s="6" t="s">
        <v>969</v>
      </c>
      <c r="L382" s="8">
        <v>45624</v>
      </c>
      <c r="M382" s="7" t="s">
        <v>506</v>
      </c>
      <c r="N382" s="15">
        <v>1966187.29</v>
      </c>
      <c r="O382" s="15">
        <v>1966187.29</v>
      </c>
      <c r="P382" s="7">
        <v>1</v>
      </c>
    </row>
    <row r="383" spans="1:16" s="3" customFormat="1" ht="54.95" customHeight="1" thickBot="1">
      <c r="A383" s="9" t="s">
        <v>1275</v>
      </c>
      <c r="B383" s="5" t="s">
        <v>502</v>
      </c>
      <c r="C383" s="5" t="s">
        <v>793</v>
      </c>
      <c r="D383" s="18" t="s">
        <v>1276</v>
      </c>
      <c r="E383" s="30" t="s">
        <v>504</v>
      </c>
      <c r="F383" s="24" t="s">
        <v>1277</v>
      </c>
      <c r="G383" s="6" t="s">
        <v>184</v>
      </c>
      <c r="H383" s="6" t="s">
        <v>185</v>
      </c>
      <c r="I383" s="6" t="s">
        <v>796</v>
      </c>
      <c r="J383" s="6" t="s">
        <v>33</v>
      </c>
      <c r="K383" s="6" t="s">
        <v>797</v>
      </c>
      <c r="L383" s="8">
        <v>45548</v>
      </c>
      <c r="M383" s="7" t="s">
        <v>506</v>
      </c>
      <c r="N383" s="15">
        <v>3354170.3</v>
      </c>
      <c r="O383" s="15">
        <v>3354170.3</v>
      </c>
      <c r="P383" s="7">
        <v>1</v>
      </c>
    </row>
    <row r="384" spans="1:16" s="3" customFormat="1" ht="54.95" customHeight="1" thickBot="1">
      <c r="A384" s="9" t="s">
        <v>1278</v>
      </c>
      <c r="B384" s="5" t="s">
        <v>502</v>
      </c>
      <c r="C384" s="5" t="s">
        <v>18</v>
      </c>
      <c r="D384" s="18" t="s">
        <v>1279</v>
      </c>
      <c r="E384" s="30" t="s">
        <v>504</v>
      </c>
      <c r="F384" s="24" t="s">
        <v>1280</v>
      </c>
      <c r="G384" s="6" t="s">
        <v>22</v>
      </c>
      <c r="H384" s="6" t="s">
        <v>31</v>
      </c>
      <c r="I384" s="6" t="s">
        <v>206</v>
      </c>
      <c r="J384" s="6" t="s">
        <v>25</v>
      </c>
      <c r="K384" s="6" t="s">
        <v>207</v>
      </c>
      <c r="L384" s="8">
        <v>45630</v>
      </c>
      <c r="M384" s="7" t="s">
        <v>506</v>
      </c>
      <c r="N384" s="15">
        <v>99220</v>
      </c>
      <c r="O384" s="15">
        <v>75778.27</v>
      </c>
      <c r="P384" s="7">
        <v>1</v>
      </c>
    </row>
    <row r="385" spans="1:16" s="3" customFormat="1" ht="54.95" customHeight="1" thickBot="1">
      <c r="A385" s="9" t="s">
        <v>1281</v>
      </c>
      <c r="B385" s="5" t="s">
        <v>502</v>
      </c>
      <c r="C385" s="5" t="s">
        <v>110</v>
      </c>
      <c r="D385" s="18" t="s">
        <v>1282</v>
      </c>
      <c r="E385" s="30" t="s">
        <v>504</v>
      </c>
      <c r="F385" s="24" t="s">
        <v>1283</v>
      </c>
      <c r="G385" s="6" t="s">
        <v>113</v>
      </c>
      <c r="H385" s="6" t="s">
        <v>114</v>
      </c>
      <c r="I385" s="6" t="s">
        <v>115</v>
      </c>
      <c r="J385" s="6" t="s">
        <v>40</v>
      </c>
      <c r="K385" s="6" t="s">
        <v>116</v>
      </c>
      <c r="L385" s="8">
        <v>45639</v>
      </c>
      <c r="M385" s="7" t="s">
        <v>506</v>
      </c>
      <c r="N385" s="15">
        <v>6828911.6799999997</v>
      </c>
      <c r="O385" s="15">
        <v>6275647.8700000001</v>
      </c>
      <c r="P385" s="7">
        <v>1</v>
      </c>
    </row>
    <row r="386" spans="1:16" s="3" customFormat="1" ht="54.95" customHeight="1" thickBot="1">
      <c r="A386" s="9" t="s">
        <v>1284</v>
      </c>
      <c r="B386" s="5" t="s">
        <v>502</v>
      </c>
      <c r="C386" s="5" t="s">
        <v>74</v>
      </c>
      <c r="D386" s="18" t="s">
        <v>1285</v>
      </c>
      <c r="E386" s="30" t="s">
        <v>504</v>
      </c>
      <c r="F386" s="24" t="s">
        <v>1286</v>
      </c>
      <c r="G386" s="6" t="s">
        <v>157</v>
      </c>
      <c r="H386" s="6" t="s">
        <v>157</v>
      </c>
      <c r="I386" s="6" t="s">
        <v>158</v>
      </c>
      <c r="J386" s="6" t="s">
        <v>25</v>
      </c>
      <c r="K386" s="6" t="s">
        <v>159</v>
      </c>
      <c r="L386" s="8">
        <v>45642</v>
      </c>
      <c r="M386" s="7" t="s">
        <v>506</v>
      </c>
      <c r="N386" s="15">
        <v>356049.28</v>
      </c>
      <c r="O386" s="15">
        <v>355065.15</v>
      </c>
      <c r="P386" s="7">
        <v>1</v>
      </c>
    </row>
    <row r="387" spans="1:16" s="3" customFormat="1" ht="54.95" customHeight="1" thickBot="1">
      <c r="A387" s="9" t="s">
        <v>1287</v>
      </c>
      <c r="B387" s="5" t="s">
        <v>502</v>
      </c>
      <c r="C387" s="5" t="s">
        <v>123</v>
      </c>
      <c r="D387" s="18" t="s">
        <v>1288</v>
      </c>
      <c r="E387" s="30" t="s">
        <v>504</v>
      </c>
      <c r="F387" s="24" t="s">
        <v>1289</v>
      </c>
      <c r="G387" s="6" t="s">
        <v>98</v>
      </c>
      <c r="H387" s="6" t="s">
        <v>140</v>
      </c>
      <c r="I387" s="6" t="s">
        <v>141</v>
      </c>
      <c r="J387" s="6" t="s">
        <v>25</v>
      </c>
      <c r="K387" s="6" t="s">
        <v>546</v>
      </c>
      <c r="L387" s="8">
        <v>45645</v>
      </c>
      <c r="M387" s="7" t="s">
        <v>506</v>
      </c>
      <c r="N387" s="15">
        <v>171193.65</v>
      </c>
      <c r="O387" s="15">
        <v>171193.65</v>
      </c>
      <c r="P387" s="7">
        <v>1</v>
      </c>
    </row>
    <row r="388" spans="1:16" s="3" customFormat="1" ht="54.95" customHeight="1" thickBot="1">
      <c r="A388" s="9" t="s">
        <v>1290</v>
      </c>
      <c r="B388" s="5" t="s">
        <v>502</v>
      </c>
      <c r="C388" s="5" t="s">
        <v>74</v>
      </c>
      <c r="D388" s="18" t="s">
        <v>1291</v>
      </c>
      <c r="E388" s="30" t="s">
        <v>504</v>
      </c>
      <c r="F388" s="24" t="s">
        <v>1292</v>
      </c>
      <c r="G388" s="6" t="s">
        <v>157</v>
      </c>
      <c r="H388" s="6" t="s">
        <v>157</v>
      </c>
      <c r="I388" s="6" t="s">
        <v>158</v>
      </c>
      <c r="J388" s="6" t="s">
        <v>25</v>
      </c>
      <c r="K388" s="6" t="s">
        <v>159</v>
      </c>
      <c r="L388" s="8">
        <v>45646</v>
      </c>
      <c r="M388" s="7" t="s">
        <v>1012</v>
      </c>
      <c r="N388" s="15">
        <v>481204.62</v>
      </c>
      <c r="O388" s="15"/>
      <c r="P388" s="7"/>
    </row>
    <row r="389" spans="1:16" s="3" customFormat="1" ht="54.95" customHeight="1" thickBot="1">
      <c r="A389" s="9" t="s">
        <v>1293</v>
      </c>
      <c r="B389" s="5" t="s">
        <v>502</v>
      </c>
      <c r="C389" s="5" t="s">
        <v>74</v>
      </c>
      <c r="D389" s="18" t="s">
        <v>1294</v>
      </c>
      <c r="E389" s="30" t="s">
        <v>504</v>
      </c>
      <c r="F389" s="24" t="s">
        <v>1295</v>
      </c>
      <c r="G389" s="6" t="s">
        <v>119</v>
      </c>
      <c r="H389" s="6" t="s">
        <v>119</v>
      </c>
      <c r="I389" s="6" t="s">
        <v>120</v>
      </c>
      <c r="J389" s="6" t="s">
        <v>40</v>
      </c>
      <c r="K389" s="6" t="s">
        <v>121</v>
      </c>
      <c r="L389" s="8">
        <v>45646</v>
      </c>
      <c r="M389" s="7" t="s">
        <v>1012</v>
      </c>
      <c r="N389" s="15">
        <v>80000</v>
      </c>
      <c r="O389" s="15"/>
      <c r="P389" s="7"/>
    </row>
    <row r="390" spans="1:16" s="3" customFormat="1" ht="54.95" customHeight="1" thickBot="1">
      <c r="A390" s="9" t="s">
        <v>1296</v>
      </c>
      <c r="B390" s="5" t="s">
        <v>502</v>
      </c>
      <c r="C390" s="5" t="s">
        <v>123</v>
      </c>
      <c r="D390" s="18" t="s">
        <v>1297</v>
      </c>
      <c r="E390" s="30" t="s">
        <v>504</v>
      </c>
      <c r="F390" s="24" t="s">
        <v>1298</v>
      </c>
      <c r="G390" s="6" t="s">
        <v>98</v>
      </c>
      <c r="H390" s="6" t="s">
        <v>140</v>
      </c>
      <c r="I390" s="6" t="s">
        <v>141</v>
      </c>
      <c r="J390" s="6" t="s">
        <v>25</v>
      </c>
      <c r="K390" s="6" t="s">
        <v>546</v>
      </c>
      <c r="L390" s="8">
        <v>45649</v>
      </c>
      <c r="M390" s="7" t="s">
        <v>529</v>
      </c>
      <c r="N390" s="15"/>
      <c r="O390" s="15"/>
      <c r="P390" s="7"/>
    </row>
    <row r="391" spans="1:16" s="3" customFormat="1" ht="54.95" customHeight="1" thickBot="1">
      <c r="A391" s="9" t="s">
        <v>1299</v>
      </c>
      <c r="B391" s="5" t="s">
        <v>502</v>
      </c>
      <c r="C391" s="5" t="s">
        <v>74</v>
      </c>
      <c r="D391" s="18" t="s">
        <v>1300</v>
      </c>
      <c r="E391" s="30" t="s">
        <v>504</v>
      </c>
      <c r="F391" s="24" t="s">
        <v>1301</v>
      </c>
      <c r="G391" s="6" t="s">
        <v>119</v>
      </c>
      <c r="H391" s="6" t="s">
        <v>119</v>
      </c>
      <c r="I391" s="6" t="s">
        <v>120</v>
      </c>
      <c r="J391" s="6" t="s">
        <v>40</v>
      </c>
      <c r="K391" s="6" t="s">
        <v>121</v>
      </c>
      <c r="L391" s="8">
        <v>45653</v>
      </c>
      <c r="M391" s="7" t="s">
        <v>1012</v>
      </c>
      <c r="N391" s="15">
        <v>225000</v>
      </c>
      <c r="O391" s="15"/>
      <c r="P391" s="7"/>
    </row>
    <row r="392" spans="1:16" s="3" customFormat="1" ht="54.95" customHeight="1" thickBot="1">
      <c r="A392" s="9" t="s">
        <v>1302</v>
      </c>
      <c r="B392" s="5" t="s">
        <v>502</v>
      </c>
      <c r="C392" s="5" t="s">
        <v>35</v>
      </c>
      <c r="D392" s="18" t="s">
        <v>1303</v>
      </c>
      <c r="E392" s="30" t="s">
        <v>504</v>
      </c>
      <c r="F392" s="24" t="s">
        <v>1304</v>
      </c>
      <c r="G392" s="6" t="s">
        <v>184</v>
      </c>
      <c r="H392" s="6" t="s">
        <v>38</v>
      </c>
      <c r="I392" s="6" t="s">
        <v>566</v>
      </c>
      <c r="J392" s="6" t="s">
        <v>40</v>
      </c>
      <c r="K392" s="6" t="s">
        <v>1199</v>
      </c>
      <c r="L392" s="8">
        <v>45657</v>
      </c>
      <c r="M392" s="7" t="s">
        <v>506</v>
      </c>
      <c r="N392" s="15">
        <v>605</v>
      </c>
      <c r="O392" s="15">
        <v>605</v>
      </c>
      <c r="P392" s="7">
        <v>1</v>
      </c>
    </row>
    <row r="393" spans="1:16" s="3" customFormat="1" ht="54.95" customHeight="1" thickBot="1">
      <c r="A393" s="9" t="s">
        <v>1305</v>
      </c>
      <c r="B393" s="5" t="s">
        <v>502</v>
      </c>
      <c r="C393" s="5" t="s">
        <v>35</v>
      </c>
      <c r="D393" s="18" t="s">
        <v>1306</v>
      </c>
      <c r="E393" s="30" t="s">
        <v>504</v>
      </c>
      <c r="F393" s="24" t="s">
        <v>1307</v>
      </c>
      <c r="G393" s="6" t="s">
        <v>184</v>
      </c>
      <c r="H393" s="6" t="s">
        <v>38</v>
      </c>
      <c r="I393" s="6" t="s">
        <v>566</v>
      </c>
      <c r="J393" s="6" t="s">
        <v>40</v>
      </c>
      <c r="K393" s="6" t="s">
        <v>1199</v>
      </c>
      <c r="L393" s="8">
        <v>45657</v>
      </c>
      <c r="M393" s="7" t="s">
        <v>506</v>
      </c>
      <c r="N393" s="15">
        <v>17478.45</v>
      </c>
      <c r="O393" s="15">
        <v>17478.45</v>
      </c>
      <c r="P393" s="7">
        <v>1</v>
      </c>
    </row>
    <row r="394" spans="1:16" s="3" customFormat="1" ht="54.95" customHeight="1" thickBot="1">
      <c r="A394" s="9" t="s">
        <v>1308</v>
      </c>
      <c r="B394" s="5" t="s">
        <v>502</v>
      </c>
      <c r="C394" s="5" t="s">
        <v>35</v>
      </c>
      <c r="D394" s="18" t="s">
        <v>1309</v>
      </c>
      <c r="E394" s="30" t="s">
        <v>504</v>
      </c>
      <c r="F394" s="24" t="s">
        <v>1310</v>
      </c>
      <c r="G394" s="6" t="s">
        <v>38</v>
      </c>
      <c r="H394" s="6" t="s">
        <v>38</v>
      </c>
      <c r="I394" s="6" t="s">
        <v>148</v>
      </c>
      <c r="J394" s="6" t="s">
        <v>25</v>
      </c>
      <c r="K394" s="6" t="s">
        <v>616</v>
      </c>
      <c r="L394" s="8">
        <v>45657</v>
      </c>
      <c r="M394" s="7" t="s">
        <v>506</v>
      </c>
      <c r="N394" s="15">
        <v>10406</v>
      </c>
      <c r="O394" s="15">
        <v>10406</v>
      </c>
      <c r="P394" s="7">
        <v>1</v>
      </c>
    </row>
    <row r="395" spans="1:16" s="3" customFormat="1" ht="54.95" customHeight="1" thickBot="1">
      <c r="A395" s="9" t="s">
        <v>1311</v>
      </c>
      <c r="B395" s="5" t="s">
        <v>502</v>
      </c>
      <c r="C395" s="5" t="s">
        <v>35</v>
      </c>
      <c r="D395" s="18" t="s">
        <v>1312</v>
      </c>
      <c r="E395" s="30" t="s">
        <v>504</v>
      </c>
      <c r="F395" s="24" t="s">
        <v>1313</v>
      </c>
      <c r="G395" s="6" t="s">
        <v>38</v>
      </c>
      <c r="H395" s="6" t="s">
        <v>38</v>
      </c>
      <c r="I395" s="6" t="s">
        <v>148</v>
      </c>
      <c r="J395" s="6" t="s">
        <v>25</v>
      </c>
      <c r="K395" s="6" t="s">
        <v>616</v>
      </c>
      <c r="L395" s="8">
        <v>45657</v>
      </c>
      <c r="M395" s="7" t="s">
        <v>506</v>
      </c>
      <c r="N395" s="15">
        <v>13360.11</v>
      </c>
      <c r="O395" s="15">
        <v>13360.11</v>
      </c>
      <c r="P395" s="7">
        <v>1</v>
      </c>
    </row>
    <row r="396" spans="1:16" s="3" customFormat="1" ht="54.95" customHeight="1" thickBot="1">
      <c r="A396" s="9" t="s">
        <v>1314</v>
      </c>
      <c r="B396" s="5" t="s">
        <v>502</v>
      </c>
      <c r="C396" s="5" t="s">
        <v>123</v>
      </c>
      <c r="D396" s="18" t="s">
        <v>1315</v>
      </c>
      <c r="E396" s="30" t="s">
        <v>504</v>
      </c>
      <c r="F396" s="24" t="s">
        <v>1316</v>
      </c>
      <c r="G396" s="6" t="s">
        <v>98</v>
      </c>
      <c r="H396" s="6" t="s">
        <v>140</v>
      </c>
      <c r="I396" s="6" t="s">
        <v>141</v>
      </c>
      <c r="J396" s="6" t="s">
        <v>25</v>
      </c>
      <c r="K396" s="6" t="s">
        <v>546</v>
      </c>
      <c r="L396" s="8">
        <v>45595</v>
      </c>
      <c r="M396" s="7" t="s">
        <v>506</v>
      </c>
      <c r="N396" s="15">
        <v>373260.64</v>
      </c>
      <c r="O396" s="15">
        <f>N396</f>
        <v>373260.64</v>
      </c>
      <c r="P396" s="7">
        <v>1</v>
      </c>
    </row>
    <row r="397" spans="1:16" s="3" customFormat="1" ht="54.95" customHeight="1" thickBot="1">
      <c r="A397" s="9" t="s">
        <v>1317</v>
      </c>
      <c r="B397" s="5" t="s">
        <v>502</v>
      </c>
      <c r="C397" s="5" t="s">
        <v>110</v>
      </c>
      <c r="D397" s="18" t="s">
        <v>1318</v>
      </c>
      <c r="E397" s="30"/>
      <c r="F397" s="24" t="s">
        <v>1319</v>
      </c>
      <c r="G397" s="6" t="s">
        <v>113</v>
      </c>
      <c r="H397" s="6" t="s">
        <v>114</v>
      </c>
      <c r="I397" s="6" t="s">
        <v>115</v>
      </c>
      <c r="J397" s="6" t="s">
        <v>40</v>
      </c>
      <c r="K397" s="6" t="s">
        <v>116</v>
      </c>
      <c r="L397" s="8">
        <v>45657</v>
      </c>
      <c r="M397" s="7" t="s">
        <v>506</v>
      </c>
      <c r="N397" s="15">
        <v>12000</v>
      </c>
      <c r="O397" s="15">
        <v>12000</v>
      </c>
      <c r="P397" s="7">
        <v>1</v>
      </c>
    </row>
    <row r="398" spans="1:16" s="3" customFormat="1" ht="54.95" customHeight="1" thickBot="1">
      <c r="A398" s="9" t="s">
        <v>1320</v>
      </c>
      <c r="B398" s="5" t="s">
        <v>502</v>
      </c>
      <c r="C398" s="5" t="s">
        <v>110</v>
      </c>
      <c r="D398" s="18" t="s">
        <v>1321</v>
      </c>
      <c r="E398" s="30" t="s">
        <v>504</v>
      </c>
      <c r="F398" s="24" t="s">
        <v>1322</v>
      </c>
      <c r="G398" s="6" t="s">
        <v>113</v>
      </c>
      <c r="H398" s="6" t="s">
        <v>114</v>
      </c>
      <c r="I398" s="6" t="s">
        <v>115</v>
      </c>
      <c r="J398" s="6" t="s">
        <v>40</v>
      </c>
      <c r="K398" s="6" t="s">
        <v>116</v>
      </c>
      <c r="L398" s="8">
        <v>45657</v>
      </c>
      <c r="M398" s="7" t="s">
        <v>506</v>
      </c>
      <c r="N398" s="15">
        <v>63750.42</v>
      </c>
      <c r="O398" s="15">
        <v>63750.42</v>
      </c>
      <c r="P398" s="7">
        <v>1</v>
      </c>
    </row>
    <row r="399" spans="1:16" s="3" customFormat="1" ht="54.95" customHeight="1" thickBot="1">
      <c r="A399" s="9" t="s">
        <v>1323</v>
      </c>
      <c r="B399" s="5" t="s">
        <v>502</v>
      </c>
      <c r="C399" s="5" t="s">
        <v>74</v>
      </c>
      <c r="D399" s="18" t="s">
        <v>1324</v>
      </c>
      <c r="E399" s="30" t="s">
        <v>504</v>
      </c>
      <c r="F399" s="24" t="s">
        <v>1325</v>
      </c>
      <c r="G399" s="6" t="s">
        <v>119</v>
      </c>
      <c r="H399" s="6" t="s">
        <v>119</v>
      </c>
      <c r="I399" s="6" t="s">
        <v>120</v>
      </c>
      <c r="J399" s="6" t="s">
        <v>40</v>
      </c>
      <c r="K399" s="6" t="s">
        <v>121</v>
      </c>
      <c r="L399" s="8">
        <v>45664</v>
      </c>
      <c r="M399" s="7" t="s">
        <v>506</v>
      </c>
      <c r="N399" s="15">
        <v>1444318.64</v>
      </c>
      <c r="O399" s="15">
        <v>1444318.64</v>
      </c>
      <c r="P399" s="7">
        <v>1</v>
      </c>
    </row>
    <row r="400" spans="1:16" s="3" customFormat="1" ht="54.95" customHeight="1" thickBot="1">
      <c r="A400" s="9" t="s">
        <v>1326</v>
      </c>
      <c r="B400" s="5" t="s">
        <v>502</v>
      </c>
      <c r="C400" s="5" t="s">
        <v>90</v>
      </c>
      <c r="D400" s="18" t="s">
        <v>1327</v>
      </c>
      <c r="E400" s="30" t="s">
        <v>504</v>
      </c>
      <c r="F400" s="24" t="s">
        <v>1328</v>
      </c>
      <c r="G400" s="6" t="s">
        <v>227</v>
      </c>
      <c r="H400" s="6" t="s">
        <v>654</v>
      </c>
      <c r="I400" s="6" t="s">
        <v>32</v>
      </c>
      <c r="J400" s="6" t="s">
        <v>528</v>
      </c>
      <c r="K400" s="6" t="s">
        <v>655</v>
      </c>
      <c r="L400" s="8">
        <v>45687</v>
      </c>
      <c r="M400" s="7" t="s">
        <v>506</v>
      </c>
      <c r="N400" s="15">
        <v>165000</v>
      </c>
      <c r="O400" s="15">
        <v>165000</v>
      </c>
      <c r="P400" s="7">
        <v>1</v>
      </c>
    </row>
    <row r="401" spans="1:16" s="3" customFormat="1" ht="54.95" customHeight="1" thickBot="1">
      <c r="A401" s="9" t="s">
        <v>1329</v>
      </c>
      <c r="B401" s="5" t="s">
        <v>502</v>
      </c>
      <c r="C401" s="5" t="s">
        <v>18</v>
      </c>
      <c r="D401" s="18" t="s">
        <v>1330</v>
      </c>
      <c r="E401" s="30" t="s">
        <v>504</v>
      </c>
      <c r="F401" s="24" t="s">
        <v>1331</v>
      </c>
      <c r="G401" s="6" t="s">
        <v>22</v>
      </c>
      <c r="H401" s="6" t="s">
        <v>31</v>
      </c>
      <c r="I401" s="6" t="s">
        <v>206</v>
      </c>
      <c r="J401" s="6" t="s">
        <v>40</v>
      </c>
      <c r="K401" s="6" t="s">
        <v>153</v>
      </c>
      <c r="L401" s="8">
        <v>45688</v>
      </c>
      <c r="M401" s="7" t="s">
        <v>506</v>
      </c>
      <c r="N401" s="15">
        <v>19360</v>
      </c>
      <c r="O401" s="15">
        <v>15569.2</v>
      </c>
      <c r="P401" s="7">
        <v>1</v>
      </c>
    </row>
    <row r="402" spans="1:16" s="3" customFormat="1" ht="54.95" customHeight="1" thickBot="1">
      <c r="A402" s="9" t="s">
        <v>1332</v>
      </c>
      <c r="B402" s="5" t="s">
        <v>502</v>
      </c>
      <c r="C402" s="5" t="s">
        <v>515</v>
      </c>
      <c r="D402" s="18" t="s">
        <v>1333</v>
      </c>
      <c r="E402" s="30" t="s">
        <v>504</v>
      </c>
      <c r="F402" s="24" t="s">
        <v>1334</v>
      </c>
      <c r="G402" s="6" t="s">
        <v>518</v>
      </c>
      <c r="H402" s="6" t="s">
        <v>519</v>
      </c>
      <c r="I402" s="6" t="s">
        <v>520</v>
      </c>
      <c r="J402" s="6" t="s">
        <v>25</v>
      </c>
      <c r="K402" s="6" t="s">
        <v>1023</v>
      </c>
      <c r="L402" s="8">
        <v>44398</v>
      </c>
      <c r="M402" s="7" t="s">
        <v>506</v>
      </c>
      <c r="N402" s="15">
        <v>426888</v>
      </c>
      <c r="O402" s="15">
        <v>142477.5</v>
      </c>
      <c r="P402" s="7">
        <v>1</v>
      </c>
    </row>
    <row r="403" spans="1:16" s="3" customFormat="1" ht="54.95" customHeight="1" thickBot="1">
      <c r="A403" s="9" t="s">
        <v>1335</v>
      </c>
      <c r="B403" s="5" t="s">
        <v>502</v>
      </c>
      <c r="C403" s="5" t="s">
        <v>18</v>
      </c>
      <c r="D403" s="18" t="s">
        <v>1336</v>
      </c>
      <c r="E403" s="30" t="s">
        <v>504</v>
      </c>
      <c r="F403" s="24" t="s">
        <v>1337</v>
      </c>
      <c r="G403" s="6" t="s">
        <v>22</v>
      </c>
      <c r="H403" s="6" t="s">
        <v>31</v>
      </c>
      <c r="I403" s="6" t="s">
        <v>206</v>
      </c>
      <c r="J403" s="6" t="s">
        <v>25</v>
      </c>
      <c r="K403" s="6" t="s">
        <v>207</v>
      </c>
      <c r="L403" s="8">
        <v>45705</v>
      </c>
      <c r="M403" s="7" t="s">
        <v>529</v>
      </c>
      <c r="N403" s="15"/>
      <c r="O403" s="15"/>
      <c r="P403" s="7"/>
    </row>
    <row r="404" spans="1:16" s="3" customFormat="1" ht="54.95" customHeight="1" thickBot="1">
      <c r="A404" s="9" t="s">
        <v>1338</v>
      </c>
      <c r="B404" s="5" t="s">
        <v>502</v>
      </c>
      <c r="C404" s="5" t="s">
        <v>18</v>
      </c>
      <c r="D404" s="18" t="s">
        <v>1339</v>
      </c>
      <c r="E404" s="30" t="s">
        <v>504</v>
      </c>
      <c r="F404" s="24" t="s">
        <v>1340</v>
      </c>
      <c r="G404" s="6" t="s">
        <v>22</v>
      </c>
      <c r="H404" s="6" t="s">
        <v>31</v>
      </c>
      <c r="I404" s="6" t="s">
        <v>206</v>
      </c>
      <c r="J404" s="6" t="s">
        <v>25</v>
      </c>
      <c r="K404" s="6" t="s">
        <v>207</v>
      </c>
      <c r="L404" s="8">
        <v>45712</v>
      </c>
      <c r="M404" s="7" t="s">
        <v>529</v>
      </c>
      <c r="N404" s="15"/>
      <c r="O404" s="15"/>
      <c r="P404" s="7"/>
    </row>
    <row r="405" spans="1:16" s="3" customFormat="1" ht="54.95" customHeight="1" thickBot="1">
      <c r="A405" s="9" t="s">
        <v>1341</v>
      </c>
      <c r="B405" s="5" t="s">
        <v>502</v>
      </c>
      <c r="C405" s="5" t="s">
        <v>35</v>
      </c>
      <c r="D405" s="18" t="s">
        <v>1342</v>
      </c>
      <c r="E405" s="30" t="s">
        <v>504</v>
      </c>
      <c r="F405" s="24" t="s">
        <v>1343</v>
      </c>
      <c r="G405" s="6" t="s">
        <v>38</v>
      </c>
      <c r="H405" s="6" t="s">
        <v>38</v>
      </c>
      <c r="I405" s="6" t="s">
        <v>566</v>
      </c>
      <c r="J405" s="6" t="s">
        <v>25</v>
      </c>
      <c r="K405" s="6" t="s">
        <v>1262</v>
      </c>
      <c r="L405" s="8">
        <v>45714</v>
      </c>
      <c r="M405" s="7" t="s">
        <v>506</v>
      </c>
      <c r="N405" s="15">
        <v>13691.15</v>
      </c>
      <c r="O405" s="15">
        <v>13691.15</v>
      </c>
      <c r="P405" s="7">
        <v>1</v>
      </c>
    </row>
    <row r="406" spans="1:16" s="3" customFormat="1" ht="54.95" customHeight="1" thickBot="1">
      <c r="A406" s="9" t="s">
        <v>1344</v>
      </c>
      <c r="B406" s="5" t="s">
        <v>502</v>
      </c>
      <c r="C406" s="5" t="s">
        <v>35</v>
      </c>
      <c r="D406" s="18" t="s">
        <v>1345</v>
      </c>
      <c r="E406" s="30" t="s">
        <v>504</v>
      </c>
      <c r="F406" s="24" t="s">
        <v>1346</v>
      </c>
      <c r="G406" s="6" t="s">
        <v>38</v>
      </c>
      <c r="H406" s="6" t="s">
        <v>38</v>
      </c>
      <c r="I406" s="6" t="s">
        <v>566</v>
      </c>
      <c r="J406" s="6" t="s">
        <v>40</v>
      </c>
      <c r="K406" s="6" t="s">
        <v>1199</v>
      </c>
      <c r="L406" s="8">
        <v>45720</v>
      </c>
      <c r="M406" s="7" t="s">
        <v>506</v>
      </c>
      <c r="N406" s="15">
        <v>14628.9</v>
      </c>
      <c r="O406" s="15">
        <v>14628.9</v>
      </c>
      <c r="P406" s="7">
        <v>1</v>
      </c>
    </row>
    <row r="407" spans="1:16" s="3" customFormat="1" ht="54.95" customHeight="1" thickBot="1">
      <c r="A407" s="9" t="s">
        <v>1347</v>
      </c>
      <c r="B407" s="5" t="s">
        <v>502</v>
      </c>
      <c r="C407" s="5" t="s">
        <v>35</v>
      </c>
      <c r="D407" s="18" t="s">
        <v>1348</v>
      </c>
      <c r="E407" s="30" t="s">
        <v>504</v>
      </c>
      <c r="F407" s="24" t="s">
        <v>1349</v>
      </c>
      <c r="G407" s="6" t="s">
        <v>38</v>
      </c>
      <c r="H407" s="6" t="s">
        <v>38</v>
      </c>
      <c r="I407" s="6" t="s">
        <v>566</v>
      </c>
      <c r="J407" s="6" t="s">
        <v>40</v>
      </c>
      <c r="K407" s="6" t="s">
        <v>1199</v>
      </c>
      <c r="L407" s="8">
        <v>45720</v>
      </c>
      <c r="M407" s="7" t="s">
        <v>506</v>
      </c>
      <c r="N407" s="15">
        <v>12396.45</v>
      </c>
      <c r="O407" s="15">
        <v>12396.45</v>
      </c>
      <c r="P407" s="7">
        <v>1</v>
      </c>
    </row>
    <row r="408" spans="1:16" s="3" customFormat="1" ht="54.95" customHeight="1" thickBot="1">
      <c r="A408" s="9" t="s">
        <v>1350</v>
      </c>
      <c r="B408" s="5" t="s">
        <v>502</v>
      </c>
      <c r="C408" s="5" t="s">
        <v>35</v>
      </c>
      <c r="D408" s="18" t="s">
        <v>1351</v>
      </c>
      <c r="E408" s="30" t="s">
        <v>504</v>
      </c>
      <c r="F408" s="24" t="s">
        <v>1352</v>
      </c>
      <c r="G408" s="6" t="s">
        <v>38</v>
      </c>
      <c r="H408" s="6" t="s">
        <v>38</v>
      </c>
      <c r="I408" s="6" t="s">
        <v>566</v>
      </c>
      <c r="J408" s="6" t="s">
        <v>40</v>
      </c>
      <c r="K408" s="6" t="s">
        <v>1199</v>
      </c>
      <c r="L408" s="8">
        <v>45720</v>
      </c>
      <c r="M408" s="7" t="s">
        <v>506</v>
      </c>
      <c r="N408" s="15">
        <v>4650.03</v>
      </c>
      <c r="O408" s="15">
        <v>4650.03</v>
      </c>
      <c r="P408" s="7">
        <v>1</v>
      </c>
    </row>
    <row r="409" spans="1:16" s="3" customFormat="1" ht="54.95" customHeight="1" thickBot="1">
      <c r="A409" s="9" t="s">
        <v>1353</v>
      </c>
      <c r="B409" s="5" t="s">
        <v>502</v>
      </c>
      <c r="C409" s="5" t="s">
        <v>35</v>
      </c>
      <c r="D409" s="18" t="s">
        <v>1354</v>
      </c>
      <c r="E409" s="30" t="s">
        <v>504</v>
      </c>
      <c r="F409" s="24" t="s">
        <v>1355</v>
      </c>
      <c r="G409" s="6" t="s">
        <v>38</v>
      </c>
      <c r="H409" s="6" t="s">
        <v>38</v>
      </c>
      <c r="I409" s="6" t="s">
        <v>148</v>
      </c>
      <c r="J409" s="6" t="s">
        <v>25</v>
      </c>
      <c r="K409" s="6" t="s">
        <v>616</v>
      </c>
      <c r="L409" s="8">
        <v>45729</v>
      </c>
      <c r="M409" s="7" t="s">
        <v>506</v>
      </c>
      <c r="N409" s="15">
        <v>679669</v>
      </c>
      <c r="O409" s="15">
        <f>22977.9+40414+18982.9+51665.21+66307+58678.95</f>
        <v>259025.96000000002</v>
      </c>
      <c r="P409" s="7">
        <v>6</v>
      </c>
    </row>
    <row r="410" spans="1:16" s="3" customFormat="1" ht="54.95" customHeight="1" thickBot="1">
      <c r="A410" s="9" t="s">
        <v>1356</v>
      </c>
      <c r="B410" s="5" t="s">
        <v>502</v>
      </c>
      <c r="C410" s="5" t="s">
        <v>793</v>
      </c>
      <c r="D410" s="18" t="s">
        <v>1357</v>
      </c>
      <c r="E410" s="30" t="s">
        <v>504</v>
      </c>
      <c r="F410" s="24" t="s">
        <v>1358</v>
      </c>
      <c r="G410" s="6" t="s">
        <v>184</v>
      </c>
      <c r="H410" s="6" t="s">
        <v>185</v>
      </c>
      <c r="I410" s="6" t="s">
        <v>796</v>
      </c>
      <c r="J410" s="6" t="s">
        <v>33</v>
      </c>
      <c r="K410" s="6" t="s">
        <v>969</v>
      </c>
      <c r="L410" s="8">
        <v>45734</v>
      </c>
      <c r="M410" s="7" t="s">
        <v>1012</v>
      </c>
      <c r="N410" s="15">
        <v>4219321.4000000004</v>
      </c>
      <c r="O410" s="15"/>
      <c r="P410" s="7"/>
    </row>
    <row r="411" spans="1:16" s="3" customFormat="1" ht="54.95" customHeight="1" thickBot="1">
      <c r="A411" s="9" t="s">
        <v>1359</v>
      </c>
      <c r="B411" s="5" t="s">
        <v>502</v>
      </c>
      <c r="C411" s="5" t="s">
        <v>74</v>
      </c>
      <c r="D411" s="18" t="s">
        <v>1360</v>
      </c>
      <c r="E411" s="30" t="s">
        <v>504</v>
      </c>
      <c r="F411" s="24" t="s">
        <v>1361</v>
      </c>
      <c r="G411" s="6" t="s">
        <v>119</v>
      </c>
      <c r="H411" s="6" t="s">
        <v>119</v>
      </c>
      <c r="I411" s="6" t="s">
        <v>120</v>
      </c>
      <c r="J411" s="6" t="s">
        <v>40</v>
      </c>
      <c r="K411" s="6" t="s">
        <v>121</v>
      </c>
      <c r="L411" s="8">
        <v>45733</v>
      </c>
      <c r="M411" s="7" t="s">
        <v>1012</v>
      </c>
      <c r="N411" s="15">
        <v>202713.24</v>
      </c>
      <c r="O411" s="15"/>
      <c r="P411" s="7"/>
    </row>
    <row r="412" spans="1:16" s="3" customFormat="1" ht="54.95" customHeight="1" thickBot="1">
      <c r="A412" s="9" t="s">
        <v>1362</v>
      </c>
      <c r="B412" s="5" t="s">
        <v>502</v>
      </c>
      <c r="C412" s="5" t="s">
        <v>74</v>
      </c>
      <c r="D412" s="18" t="s">
        <v>1363</v>
      </c>
      <c r="E412" s="30" t="s">
        <v>504</v>
      </c>
      <c r="F412" s="24" t="s">
        <v>1364</v>
      </c>
      <c r="G412" s="6" t="s">
        <v>157</v>
      </c>
      <c r="H412" s="6" t="s">
        <v>157</v>
      </c>
      <c r="I412" s="6" t="s">
        <v>158</v>
      </c>
      <c r="J412" s="6" t="s">
        <v>25</v>
      </c>
      <c r="K412" s="6" t="s">
        <v>159</v>
      </c>
      <c r="L412" s="8">
        <v>45741</v>
      </c>
      <c r="M412" s="7" t="s">
        <v>506</v>
      </c>
      <c r="N412" s="15">
        <v>3234728.05</v>
      </c>
      <c r="O412" s="15">
        <v>2253580.62</v>
      </c>
      <c r="P412" s="7">
        <v>1</v>
      </c>
    </row>
    <row r="413" spans="1:16" s="3" customFormat="1" ht="54.95" customHeight="1" thickBot="1">
      <c r="A413" s="9" t="s">
        <v>1365</v>
      </c>
      <c r="B413" s="5" t="s">
        <v>502</v>
      </c>
      <c r="C413" s="5" t="s">
        <v>123</v>
      </c>
      <c r="D413" s="18" t="s">
        <v>1366</v>
      </c>
      <c r="E413" s="30" t="s">
        <v>504</v>
      </c>
      <c r="F413" s="24" t="s">
        <v>1367</v>
      </c>
      <c r="G413" s="6" t="s">
        <v>98</v>
      </c>
      <c r="H413" s="6" t="s">
        <v>140</v>
      </c>
      <c r="I413" s="6" t="s">
        <v>141</v>
      </c>
      <c r="J413" s="6" t="s">
        <v>25</v>
      </c>
      <c r="K413" s="6" t="s">
        <v>1169</v>
      </c>
      <c r="L413" s="8">
        <v>45642</v>
      </c>
      <c r="M413" s="7" t="s">
        <v>506</v>
      </c>
      <c r="N413" s="15">
        <v>14157</v>
      </c>
      <c r="O413" s="15">
        <v>11482.9</v>
      </c>
      <c r="P413" s="7">
        <v>1</v>
      </c>
    </row>
    <row r="414" spans="1:16" s="3" customFormat="1" ht="54.95" customHeight="1" thickBot="1">
      <c r="A414" s="9" t="s">
        <v>1368</v>
      </c>
      <c r="B414" s="5" t="s">
        <v>502</v>
      </c>
      <c r="C414" s="5" t="s">
        <v>169</v>
      </c>
      <c r="D414" s="18" t="s">
        <v>1369</v>
      </c>
      <c r="E414" s="30" t="s">
        <v>504</v>
      </c>
      <c r="F414" s="24" t="s">
        <v>1370</v>
      </c>
      <c r="G414" s="6" t="s">
        <v>184</v>
      </c>
      <c r="H414" s="6" t="s">
        <v>185</v>
      </c>
      <c r="I414" s="6" t="s">
        <v>120</v>
      </c>
      <c r="J414" s="6" t="s">
        <v>25</v>
      </c>
      <c r="K414" s="6" t="s">
        <v>1371</v>
      </c>
      <c r="L414" s="8">
        <v>45671</v>
      </c>
      <c r="M414" s="7" t="s">
        <v>506</v>
      </c>
      <c r="N414" s="15">
        <v>839973.32</v>
      </c>
      <c r="O414" s="15">
        <v>839973.32</v>
      </c>
      <c r="P414" s="7">
        <v>1</v>
      </c>
    </row>
    <row r="415" spans="1:16" s="3" customFormat="1" ht="54.95" customHeight="1" thickBot="1">
      <c r="A415" s="9" t="s">
        <v>1372</v>
      </c>
      <c r="B415" s="5" t="s">
        <v>502</v>
      </c>
      <c r="C415" s="5" t="s">
        <v>74</v>
      </c>
      <c r="D415" s="18" t="s">
        <v>1373</v>
      </c>
      <c r="E415" s="30" t="s">
        <v>504</v>
      </c>
      <c r="F415" s="24" t="s">
        <v>1374</v>
      </c>
      <c r="G415" s="6" t="s">
        <v>119</v>
      </c>
      <c r="H415" s="6" t="s">
        <v>119</v>
      </c>
      <c r="I415" s="6" t="s">
        <v>120</v>
      </c>
      <c r="J415" s="6" t="s">
        <v>40</v>
      </c>
      <c r="K415" s="6" t="s">
        <v>121</v>
      </c>
      <c r="L415" s="8">
        <v>45761</v>
      </c>
      <c r="M415" s="7" t="s">
        <v>506</v>
      </c>
      <c r="N415" s="15">
        <v>512201.31</v>
      </c>
      <c r="O415" s="15">
        <f>219677.92+221000</f>
        <v>440677.92000000004</v>
      </c>
      <c r="P415" s="7">
        <v>2</v>
      </c>
    </row>
    <row r="416" spans="1:16" s="3" customFormat="1" ht="54.95" customHeight="1" thickBot="1">
      <c r="A416" s="9" t="s">
        <v>1375</v>
      </c>
      <c r="B416" s="5" t="s">
        <v>502</v>
      </c>
      <c r="C416" s="5" t="s">
        <v>74</v>
      </c>
      <c r="D416" s="18" t="s">
        <v>1376</v>
      </c>
      <c r="E416" s="30" t="s">
        <v>504</v>
      </c>
      <c r="F416" s="24" t="s">
        <v>1377</v>
      </c>
      <c r="G416" s="6" t="s">
        <v>119</v>
      </c>
      <c r="H416" s="6" t="s">
        <v>119</v>
      </c>
      <c r="I416" s="6" t="s">
        <v>120</v>
      </c>
      <c r="J416" s="6" t="s">
        <v>33</v>
      </c>
      <c r="K416" s="6" t="s">
        <v>250</v>
      </c>
      <c r="L416" s="8">
        <v>45763</v>
      </c>
      <c r="M416" s="7" t="s">
        <v>506</v>
      </c>
      <c r="N416" s="15">
        <v>1100000</v>
      </c>
      <c r="O416" s="15">
        <v>907300</v>
      </c>
      <c r="P416" s="7">
        <v>1</v>
      </c>
    </row>
    <row r="417" spans="1:16" s="3" customFormat="1" ht="54.95" customHeight="1" thickBot="1">
      <c r="A417" s="9" t="s">
        <v>1378</v>
      </c>
      <c r="B417" s="5" t="s">
        <v>502</v>
      </c>
      <c r="C417" s="5" t="s">
        <v>18</v>
      </c>
      <c r="D417" s="18" t="s">
        <v>1379</v>
      </c>
      <c r="E417" s="30" t="s">
        <v>504</v>
      </c>
      <c r="F417" s="24" t="s">
        <v>1340</v>
      </c>
      <c r="G417" s="6" t="s">
        <v>22</v>
      </c>
      <c r="H417" s="6" t="s">
        <v>31</v>
      </c>
      <c r="I417" s="6" t="s">
        <v>206</v>
      </c>
      <c r="J417" s="6" t="s">
        <v>25</v>
      </c>
      <c r="K417" s="6" t="s">
        <v>207</v>
      </c>
      <c r="L417" s="8">
        <v>45772</v>
      </c>
      <c r="M417" s="7" t="s">
        <v>1012</v>
      </c>
      <c r="N417" s="15">
        <v>1316822.0900000001</v>
      </c>
      <c r="O417" s="15"/>
      <c r="P417" s="7"/>
    </row>
    <row r="418" spans="1:16" s="3" customFormat="1" ht="54.95" customHeight="1" thickBot="1">
      <c r="A418" s="9" t="s">
        <v>1380</v>
      </c>
      <c r="B418" s="5" t="s">
        <v>502</v>
      </c>
      <c r="C418" s="5" t="s">
        <v>793</v>
      </c>
      <c r="D418" s="18" t="s">
        <v>1381</v>
      </c>
      <c r="E418" s="30" t="s">
        <v>504</v>
      </c>
      <c r="F418" s="24" t="s">
        <v>1382</v>
      </c>
      <c r="G418" s="6" t="s">
        <v>184</v>
      </c>
      <c r="H418" s="6" t="s">
        <v>185</v>
      </c>
      <c r="I418" s="6" t="s">
        <v>796</v>
      </c>
      <c r="J418" s="6" t="s">
        <v>33</v>
      </c>
      <c r="K418" s="6" t="s">
        <v>969</v>
      </c>
      <c r="L418" s="8">
        <v>45776</v>
      </c>
      <c r="M418" s="7" t="s">
        <v>1012</v>
      </c>
      <c r="N418" s="15">
        <v>133659.16</v>
      </c>
      <c r="O418" s="15"/>
      <c r="P418" s="7"/>
    </row>
    <row r="419" spans="1:16" s="3" customFormat="1" ht="54.95" customHeight="1" thickBot="1">
      <c r="A419" s="9" t="s">
        <v>1383</v>
      </c>
      <c r="B419" s="5" t="s">
        <v>502</v>
      </c>
      <c r="C419" s="5" t="s">
        <v>74</v>
      </c>
      <c r="D419" s="18" t="s">
        <v>1384</v>
      </c>
      <c r="E419" s="30" t="s">
        <v>504</v>
      </c>
      <c r="F419" s="24" t="s">
        <v>1385</v>
      </c>
      <c r="G419" s="6" t="s">
        <v>157</v>
      </c>
      <c r="H419" s="6" t="s">
        <v>157</v>
      </c>
      <c r="I419" s="6" t="s">
        <v>158</v>
      </c>
      <c r="J419" s="6" t="s">
        <v>40</v>
      </c>
      <c r="K419" s="6" t="s">
        <v>159</v>
      </c>
      <c r="L419" s="8">
        <v>45779</v>
      </c>
      <c r="M419" s="7" t="s">
        <v>529</v>
      </c>
      <c r="N419" s="15"/>
      <c r="O419" s="15"/>
      <c r="P419" s="7"/>
    </row>
    <row r="420" spans="1:16" s="3" customFormat="1" ht="54.95" customHeight="1" thickBot="1">
      <c r="A420" s="9" t="s">
        <v>1386</v>
      </c>
      <c r="B420" s="5" t="s">
        <v>502</v>
      </c>
      <c r="C420" s="5" t="s">
        <v>103</v>
      </c>
      <c r="D420" s="18" t="s">
        <v>1387</v>
      </c>
      <c r="E420" s="30" t="s">
        <v>504</v>
      </c>
      <c r="F420" s="24" t="s">
        <v>1388</v>
      </c>
      <c r="G420" s="6" t="s">
        <v>98</v>
      </c>
      <c r="H420" s="6" t="s">
        <v>106</v>
      </c>
      <c r="I420" s="6" t="s">
        <v>107</v>
      </c>
      <c r="J420" s="6" t="s">
        <v>33</v>
      </c>
      <c r="K420" s="6" t="s">
        <v>1389</v>
      </c>
      <c r="L420" s="8">
        <v>45779</v>
      </c>
      <c r="M420" s="7" t="s">
        <v>1012</v>
      </c>
      <c r="N420" s="15">
        <v>2700168.99</v>
      </c>
      <c r="O420" s="15"/>
      <c r="P420" s="7"/>
    </row>
    <row r="421" spans="1:16" s="3" customFormat="1" ht="54.95" customHeight="1" thickBot="1">
      <c r="A421" s="9" t="s">
        <v>1390</v>
      </c>
      <c r="B421" s="5" t="s">
        <v>502</v>
      </c>
      <c r="C421" s="5" t="s">
        <v>18</v>
      </c>
      <c r="D421" s="18" t="s">
        <v>1391</v>
      </c>
      <c r="E421" s="30" t="s">
        <v>504</v>
      </c>
      <c r="F421" s="24" t="s">
        <v>1392</v>
      </c>
      <c r="G421" s="6" t="s">
        <v>22</v>
      </c>
      <c r="H421" s="6" t="s">
        <v>31</v>
      </c>
      <c r="I421" s="6" t="s">
        <v>206</v>
      </c>
      <c r="J421" s="6" t="s">
        <v>25</v>
      </c>
      <c r="K421" s="6" t="s">
        <v>207</v>
      </c>
      <c r="L421" s="8">
        <v>45777</v>
      </c>
      <c r="M421" s="7" t="s">
        <v>1012</v>
      </c>
      <c r="N421" s="15">
        <v>976989.86</v>
      </c>
      <c r="O421" s="15"/>
      <c r="P421" s="7"/>
    </row>
    <row r="422" spans="1:16" s="3" customFormat="1" ht="54.95" customHeight="1" thickBot="1">
      <c r="A422" s="9" t="s">
        <v>1393</v>
      </c>
      <c r="B422" s="5" t="s">
        <v>502</v>
      </c>
      <c r="C422" s="5" t="s">
        <v>515</v>
      </c>
      <c r="D422" s="18" t="s">
        <v>1394</v>
      </c>
      <c r="E422" s="30" t="s">
        <v>504</v>
      </c>
      <c r="F422" s="24" t="s">
        <v>1395</v>
      </c>
      <c r="G422" s="6" t="s">
        <v>184</v>
      </c>
      <c r="H422" s="6" t="s">
        <v>185</v>
      </c>
      <c r="I422" s="6" t="s">
        <v>796</v>
      </c>
      <c r="J422" s="6" t="s">
        <v>33</v>
      </c>
      <c r="K422" s="6" t="s">
        <v>1396</v>
      </c>
      <c r="L422" s="8">
        <v>45787</v>
      </c>
      <c r="M422" s="7" t="s">
        <v>1012</v>
      </c>
      <c r="N422" s="15">
        <v>2660603.2200000002</v>
      </c>
      <c r="O422" s="15"/>
      <c r="P422" s="7"/>
    </row>
    <row r="423" spans="1:16" s="3" customFormat="1" ht="54.95" customHeight="1" thickBot="1">
      <c r="A423" s="9" t="s">
        <v>1397</v>
      </c>
      <c r="B423" s="5" t="s">
        <v>502</v>
      </c>
      <c r="C423" s="5" t="s">
        <v>18</v>
      </c>
      <c r="D423" s="18" t="s">
        <v>1398</v>
      </c>
      <c r="E423" s="30" t="s">
        <v>504</v>
      </c>
      <c r="F423" s="24" t="s">
        <v>1337</v>
      </c>
      <c r="G423" s="6" t="s">
        <v>22</v>
      </c>
      <c r="H423" s="6" t="s">
        <v>31</v>
      </c>
      <c r="I423" s="6" t="s">
        <v>206</v>
      </c>
      <c r="J423" s="6" t="s">
        <v>25</v>
      </c>
      <c r="K423" s="6" t="s">
        <v>207</v>
      </c>
      <c r="L423" s="8">
        <v>45790</v>
      </c>
      <c r="M423" s="7" t="s">
        <v>1012</v>
      </c>
      <c r="N423" s="15">
        <v>793392.51</v>
      </c>
      <c r="O423" s="15"/>
      <c r="P423" s="7"/>
    </row>
    <row r="424" spans="1:16" s="3" customFormat="1" ht="54.95" customHeight="1" thickBot="1">
      <c r="A424" s="9" t="s">
        <v>1399</v>
      </c>
      <c r="B424" s="5" t="s">
        <v>502</v>
      </c>
      <c r="C424" s="5" t="s">
        <v>18</v>
      </c>
      <c r="D424" s="18" t="s">
        <v>1400</v>
      </c>
      <c r="E424" s="30" t="s">
        <v>504</v>
      </c>
      <c r="F424" s="24" t="s">
        <v>1401</v>
      </c>
      <c r="G424" s="6" t="s">
        <v>22</v>
      </c>
      <c r="H424" s="6" t="s">
        <v>31</v>
      </c>
      <c r="I424" s="6" t="s">
        <v>206</v>
      </c>
      <c r="J424" s="6" t="s">
        <v>25</v>
      </c>
      <c r="K424" s="6" t="s">
        <v>207</v>
      </c>
      <c r="L424" s="8">
        <v>45805</v>
      </c>
      <c r="M424" s="7" t="s">
        <v>1012</v>
      </c>
      <c r="N424" s="15">
        <v>4840632.5599999996</v>
      </c>
      <c r="O424" s="15"/>
      <c r="P424" s="7"/>
    </row>
    <row r="425" spans="1:16" s="3" customFormat="1" ht="54.95" customHeight="1" thickBot="1">
      <c r="A425" s="9" t="s">
        <v>1402</v>
      </c>
      <c r="B425" s="5" t="s">
        <v>502</v>
      </c>
      <c r="C425" s="5" t="s">
        <v>35</v>
      </c>
      <c r="D425" s="18" t="s">
        <v>1403</v>
      </c>
      <c r="E425" s="30" t="s">
        <v>504</v>
      </c>
      <c r="F425" s="24" t="s">
        <v>1404</v>
      </c>
      <c r="G425" s="6" t="s">
        <v>184</v>
      </c>
      <c r="H425" s="6" t="s">
        <v>38</v>
      </c>
      <c r="I425" s="6" t="s">
        <v>566</v>
      </c>
      <c r="J425" s="6" t="s">
        <v>40</v>
      </c>
      <c r="K425" s="6" t="s">
        <v>1199</v>
      </c>
      <c r="L425" s="8">
        <v>45810</v>
      </c>
      <c r="M425" s="7" t="s">
        <v>506</v>
      </c>
      <c r="N425" s="15">
        <v>10929.2</v>
      </c>
      <c r="O425" s="15">
        <v>10929.2</v>
      </c>
      <c r="P425" s="7">
        <v>1</v>
      </c>
    </row>
    <row r="426" spans="1:16" s="3" customFormat="1" ht="54.95" customHeight="1" thickBot="1">
      <c r="A426" s="9" t="s">
        <v>1405</v>
      </c>
      <c r="B426" s="5" t="s">
        <v>502</v>
      </c>
      <c r="C426" s="5" t="s">
        <v>74</v>
      </c>
      <c r="D426" s="18" t="s">
        <v>1406</v>
      </c>
      <c r="E426" s="30" t="s">
        <v>504</v>
      </c>
      <c r="F426" s="24" t="s">
        <v>1407</v>
      </c>
      <c r="G426" s="6" t="s">
        <v>157</v>
      </c>
      <c r="H426" s="6" t="s">
        <v>157</v>
      </c>
      <c r="I426" s="6" t="s">
        <v>158</v>
      </c>
      <c r="J426" s="6" t="s">
        <v>40</v>
      </c>
      <c r="K426" s="6" t="s">
        <v>371</v>
      </c>
      <c r="L426" s="8">
        <v>45808</v>
      </c>
      <c r="M426" s="7" t="s">
        <v>129</v>
      </c>
      <c r="N426" s="15">
        <v>757883.79</v>
      </c>
      <c r="O426" s="15"/>
      <c r="P426" s="7"/>
    </row>
    <row r="427" spans="1:16" s="3" customFormat="1" ht="54.95" customHeight="1" thickBot="1">
      <c r="A427" s="9" t="s">
        <v>1408</v>
      </c>
      <c r="B427" s="5" t="s">
        <v>502</v>
      </c>
      <c r="C427" s="5" t="s">
        <v>90</v>
      </c>
      <c r="D427" s="18" t="s">
        <v>1409</v>
      </c>
      <c r="E427" s="30" t="s">
        <v>504</v>
      </c>
      <c r="F427" s="24" t="s">
        <v>1410</v>
      </c>
      <c r="G427" s="6" t="s">
        <v>227</v>
      </c>
      <c r="H427" s="6" t="s">
        <v>227</v>
      </c>
      <c r="I427" s="6" t="s">
        <v>32</v>
      </c>
      <c r="J427" s="6" t="s">
        <v>40</v>
      </c>
      <c r="K427" s="6" t="s">
        <v>228</v>
      </c>
      <c r="L427" s="8">
        <v>45805</v>
      </c>
      <c r="M427" s="7" t="s">
        <v>1012</v>
      </c>
      <c r="N427" s="15">
        <v>24804</v>
      </c>
      <c r="O427" s="15"/>
      <c r="P427" s="7"/>
    </row>
    <row r="428" spans="1:16" s="3" customFormat="1" ht="54.95" customHeight="1" thickBot="1">
      <c r="A428" s="9" t="s">
        <v>1411</v>
      </c>
      <c r="B428" s="5" t="s">
        <v>502</v>
      </c>
      <c r="C428" s="5" t="s">
        <v>123</v>
      </c>
      <c r="D428" s="18" t="s">
        <v>1412</v>
      </c>
      <c r="E428" s="30" t="s">
        <v>504</v>
      </c>
      <c r="F428" s="24" t="s">
        <v>1413</v>
      </c>
      <c r="G428" s="6" t="s">
        <v>98</v>
      </c>
      <c r="H428" s="6" t="s">
        <v>140</v>
      </c>
      <c r="I428" s="6" t="s">
        <v>141</v>
      </c>
      <c r="J428" s="6" t="s">
        <v>25</v>
      </c>
      <c r="K428" s="6" t="s">
        <v>1169</v>
      </c>
      <c r="L428" s="8">
        <v>45807</v>
      </c>
      <c r="M428" s="7" t="s">
        <v>506</v>
      </c>
      <c r="N428" s="15">
        <v>527447.59</v>
      </c>
      <c r="O428" s="15">
        <f>384088+143359.59</f>
        <v>527447.59</v>
      </c>
      <c r="P428" s="7">
        <v>2</v>
      </c>
    </row>
    <row r="429" spans="1:16" s="3" customFormat="1" ht="54.95" customHeight="1" thickBot="1">
      <c r="A429" s="9" t="s">
        <v>1414</v>
      </c>
      <c r="B429" s="5" t="s">
        <v>502</v>
      </c>
      <c r="C429" s="5" t="s">
        <v>35</v>
      </c>
      <c r="D429" s="18" t="s">
        <v>1415</v>
      </c>
      <c r="E429" s="30" t="s">
        <v>504</v>
      </c>
      <c r="F429" s="24" t="s">
        <v>1416</v>
      </c>
      <c r="G429" s="6" t="s">
        <v>38</v>
      </c>
      <c r="H429" s="6" t="s">
        <v>38</v>
      </c>
      <c r="I429" s="6" t="s">
        <v>148</v>
      </c>
      <c r="J429" s="6" t="s">
        <v>25</v>
      </c>
      <c r="K429" s="6" t="s">
        <v>1019</v>
      </c>
      <c r="L429" s="8">
        <v>45817</v>
      </c>
      <c r="M429" s="7" t="s">
        <v>506</v>
      </c>
      <c r="N429" s="15">
        <v>80481.94</v>
      </c>
      <c r="O429" s="15">
        <v>80481.94</v>
      </c>
      <c r="P429" s="7"/>
    </row>
    <row r="430" spans="1:16" s="3" customFormat="1" ht="54.95" customHeight="1" thickBot="1">
      <c r="A430" s="9" t="s">
        <v>1417</v>
      </c>
      <c r="B430" s="5" t="s">
        <v>502</v>
      </c>
      <c r="C430" s="5" t="s">
        <v>35</v>
      </c>
      <c r="D430" s="18" t="s">
        <v>1418</v>
      </c>
      <c r="E430" s="30" t="s">
        <v>504</v>
      </c>
      <c r="F430" s="24" t="s">
        <v>1419</v>
      </c>
      <c r="G430" s="6" t="s">
        <v>38</v>
      </c>
      <c r="H430" s="6" t="s">
        <v>38</v>
      </c>
      <c r="I430" s="6" t="s">
        <v>39</v>
      </c>
      <c r="J430" s="6" t="s">
        <v>40</v>
      </c>
      <c r="K430" s="6" t="s">
        <v>41</v>
      </c>
      <c r="L430" s="8">
        <v>45817</v>
      </c>
      <c r="M430" s="7" t="s">
        <v>1012</v>
      </c>
      <c r="N430" s="15">
        <v>156940.98000000001</v>
      </c>
      <c r="O430" s="15"/>
      <c r="P430" s="7"/>
    </row>
    <row r="431" spans="1:16" s="3" customFormat="1" ht="54.95" customHeight="1" thickBot="1">
      <c r="A431" s="9" t="s">
        <v>1420</v>
      </c>
      <c r="B431" s="5" t="s">
        <v>502</v>
      </c>
      <c r="C431" s="5" t="s">
        <v>35</v>
      </c>
      <c r="D431" s="18" t="s">
        <v>1421</v>
      </c>
      <c r="E431" s="30" t="s">
        <v>504</v>
      </c>
      <c r="F431" s="24" t="s">
        <v>1422</v>
      </c>
      <c r="G431" s="6" t="s">
        <v>38</v>
      </c>
      <c r="H431" s="6" t="s">
        <v>38</v>
      </c>
      <c r="I431" s="6" t="s">
        <v>148</v>
      </c>
      <c r="J431" s="6" t="s">
        <v>25</v>
      </c>
      <c r="K431" s="6" t="s">
        <v>1019</v>
      </c>
      <c r="L431" s="8">
        <v>45761</v>
      </c>
      <c r="M431" s="7" t="s">
        <v>506</v>
      </c>
      <c r="N431" s="15">
        <v>333082</v>
      </c>
      <c r="O431" s="15">
        <f>180818.77+59982.7+11513.36+34207.32+8167.02+14758.7</f>
        <v>309447.87</v>
      </c>
      <c r="P431" s="7">
        <v>6</v>
      </c>
    </row>
    <row r="432" spans="1:16" s="3" customFormat="1" ht="54.95" customHeight="1" thickBot="1">
      <c r="A432" s="9" t="s">
        <v>1423</v>
      </c>
      <c r="B432" s="5" t="s">
        <v>502</v>
      </c>
      <c r="C432" s="5" t="s">
        <v>90</v>
      </c>
      <c r="D432" s="18" t="s">
        <v>1424</v>
      </c>
      <c r="E432" s="30" t="s">
        <v>504</v>
      </c>
      <c r="F432" s="24" t="s">
        <v>1425</v>
      </c>
      <c r="G432" s="6" t="s">
        <v>22</v>
      </c>
      <c r="H432" s="6" t="s">
        <v>31</v>
      </c>
      <c r="I432" s="6" t="s">
        <v>32</v>
      </c>
      <c r="J432" s="6" t="s">
        <v>33</v>
      </c>
      <c r="K432" s="6">
        <v>20105</v>
      </c>
      <c r="L432" s="8">
        <v>45818</v>
      </c>
      <c r="M432" s="7" t="s">
        <v>129</v>
      </c>
      <c r="N432" s="15">
        <v>1153845</v>
      </c>
      <c r="O432" s="15"/>
      <c r="P432" s="7"/>
    </row>
    <row r="433" spans="1:16" s="3" customFormat="1" ht="54.95" customHeight="1" thickBot="1">
      <c r="A433" s="9" t="s">
        <v>1426</v>
      </c>
      <c r="B433" s="5" t="s">
        <v>502</v>
      </c>
      <c r="C433" s="5" t="s">
        <v>90</v>
      </c>
      <c r="D433" s="18" t="s">
        <v>1427</v>
      </c>
      <c r="E433" s="30" t="s">
        <v>504</v>
      </c>
      <c r="F433" s="24" t="s">
        <v>1428</v>
      </c>
      <c r="G433" s="6" t="s">
        <v>23</v>
      </c>
      <c r="H433" s="6" t="s">
        <v>23</v>
      </c>
      <c r="I433" s="6" t="s">
        <v>320</v>
      </c>
      <c r="J433" s="6" t="s">
        <v>62</v>
      </c>
      <c r="K433" s="6" t="s">
        <v>980</v>
      </c>
      <c r="L433" s="8">
        <v>45811</v>
      </c>
      <c r="M433" s="7" t="s">
        <v>506</v>
      </c>
      <c r="N433" s="15">
        <v>8651</v>
      </c>
      <c r="O433" s="15">
        <v>8651</v>
      </c>
      <c r="P433" s="7">
        <v>1</v>
      </c>
    </row>
    <row r="434" spans="1:16" s="3" customFormat="1" ht="54.95" customHeight="1" thickBot="1">
      <c r="A434" s="9" t="s">
        <v>1429</v>
      </c>
      <c r="B434" s="5" t="s">
        <v>502</v>
      </c>
      <c r="C434" s="5" t="s">
        <v>90</v>
      </c>
      <c r="D434" s="18" t="s">
        <v>1430</v>
      </c>
      <c r="E434" s="30" t="s">
        <v>504</v>
      </c>
      <c r="F434" s="24" t="s">
        <v>1431</v>
      </c>
      <c r="G434" s="6" t="s">
        <v>23</v>
      </c>
      <c r="H434" s="6" t="s">
        <v>23</v>
      </c>
      <c r="I434" s="6" t="s">
        <v>320</v>
      </c>
      <c r="J434" s="6" t="s">
        <v>62</v>
      </c>
      <c r="K434" s="6" t="s">
        <v>980</v>
      </c>
      <c r="L434" s="8">
        <v>45811</v>
      </c>
      <c r="M434" s="7" t="s">
        <v>506</v>
      </c>
      <c r="N434" s="15">
        <v>9438</v>
      </c>
      <c r="O434" s="15">
        <v>9438</v>
      </c>
      <c r="P434" s="7">
        <v>1</v>
      </c>
    </row>
    <row r="435" spans="1:16" s="3" customFormat="1" ht="54.95" customHeight="1" thickBot="1">
      <c r="A435" s="9" t="s">
        <v>1432</v>
      </c>
      <c r="B435" s="5" t="s">
        <v>502</v>
      </c>
      <c r="C435" s="5" t="s">
        <v>35</v>
      </c>
      <c r="D435" s="18" t="s">
        <v>1433</v>
      </c>
      <c r="E435" s="30" t="s">
        <v>504</v>
      </c>
      <c r="F435" s="24" t="s">
        <v>1434</v>
      </c>
      <c r="G435" s="6" t="s">
        <v>498</v>
      </c>
      <c r="H435" s="6" t="s">
        <v>38</v>
      </c>
      <c r="I435" s="6" t="s">
        <v>566</v>
      </c>
      <c r="J435" s="6" t="s">
        <v>40</v>
      </c>
      <c r="K435" s="6" t="s">
        <v>1199</v>
      </c>
      <c r="L435" s="8">
        <v>45821</v>
      </c>
      <c r="M435" s="7" t="s">
        <v>506</v>
      </c>
      <c r="N435" s="15">
        <v>37437.4</v>
      </c>
      <c r="O435" s="15">
        <v>37437.4</v>
      </c>
      <c r="P435" s="7">
        <v>1</v>
      </c>
    </row>
    <row r="436" spans="1:16" s="3" customFormat="1" ht="54.95" customHeight="1" thickBot="1">
      <c r="A436" s="9" t="s">
        <v>1435</v>
      </c>
      <c r="B436" s="5" t="s">
        <v>502</v>
      </c>
      <c r="C436" s="5" t="s">
        <v>35</v>
      </c>
      <c r="D436" s="18" t="s">
        <v>1436</v>
      </c>
      <c r="E436" s="30" t="s">
        <v>504</v>
      </c>
      <c r="F436" s="24" t="s">
        <v>1437</v>
      </c>
      <c r="G436" s="6" t="s">
        <v>498</v>
      </c>
      <c r="H436" s="6" t="s">
        <v>38</v>
      </c>
      <c r="I436" s="6" t="s">
        <v>566</v>
      </c>
      <c r="J436" s="6" t="s">
        <v>25</v>
      </c>
      <c r="K436" s="6" t="s">
        <v>567</v>
      </c>
      <c r="L436" s="8">
        <v>45828</v>
      </c>
      <c r="M436" s="7" t="s">
        <v>129</v>
      </c>
      <c r="N436" s="15">
        <v>1226048</v>
      </c>
      <c r="O436" s="15"/>
      <c r="P436" s="7"/>
    </row>
    <row r="437" spans="1:16" s="3" customFormat="1" ht="54.95" customHeight="1" thickBot="1">
      <c r="A437" s="9" t="s">
        <v>1438</v>
      </c>
      <c r="B437" s="5" t="s">
        <v>502</v>
      </c>
      <c r="C437" s="5" t="s">
        <v>35</v>
      </c>
      <c r="D437" s="18" t="s">
        <v>1439</v>
      </c>
      <c r="E437" s="30" t="s">
        <v>504</v>
      </c>
      <c r="F437" s="24" t="s">
        <v>1440</v>
      </c>
      <c r="G437" s="6" t="s">
        <v>498</v>
      </c>
      <c r="H437" s="6" t="s">
        <v>38</v>
      </c>
      <c r="I437" s="6" t="s">
        <v>566</v>
      </c>
      <c r="J437" s="6" t="s">
        <v>25</v>
      </c>
      <c r="K437" s="6" t="s">
        <v>662</v>
      </c>
      <c r="L437" s="8">
        <v>45828</v>
      </c>
      <c r="M437" s="7" t="s">
        <v>129</v>
      </c>
      <c r="N437" s="15">
        <v>513600</v>
      </c>
      <c r="O437" s="15"/>
      <c r="P437" s="7"/>
    </row>
    <row r="438" spans="1:16" s="3" customFormat="1" ht="54.95" customHeight="1" thickBot="1">
      <c r="A438" s="9" t="s">
        <v>1441</v>
      </c>
      <c r="B438" s="5" t="s">
        <v>502</v>
      </c>
      <c r="C438" s="5" t="s">
        <v>515</v>
      </c>
      <c r="D438" s="18" t="s">
        <v>1442</v>
      </c>
      <c r="E438" s="30" t="s">
        <v>504</v>
      </c>
      <c r="F438" s="24" t="s">
        <v>1443</v>
      </c>
      <c r="G438" s="6" t="s">
        <v>498</v>
      </c>
      <c r="H438" s="6" t="s">
        <v>519</v>
      </c>
      <c r="I438" s="6" t="s">
        <v>520</v>
      </c>
      <c r="J438" s="6" t="s">
        <v>528</v>
      </c>
      <c r="K438" s="6" t="s">
        <v>1444</v>
      </c>
      <c r="L438" s="8">
        <v>45761</v>
      </c>
      <c r="M438" s="7" t="s">
        <v>506</v>
      </c>
      <c r="N438" s="15">
        <v>246004.9</v>
      </c>
      <c r="O438" s="15">
        <v>237296.71</v>
      </c>
      <c r="P438" s="7">
        <v>1</v>
      </c>
    </row>
    <row r="439" spans="1:16" s="3" customFormat="1" ht="54.95" customHeight="1" thickBot="1">
      <c r="A439" s="9" t="s">
        <v>1445</v>
      </c>
      <c r="B439" s="5" t="s">
        <v>502</v>
      </c>
      <c r="C439" s="5" t="s">
        <v>18</v>
      </c>
      <c r="D439" s="18" t="s">
        <v>1446</v>
      </c>
      <c r="E439" s="30" t="s">
        <v>504</v>
      </c>
      <c r="F439" s="24" t="s">
        <v>1447</v>
      </c>
      <c r="G439" s="6" t="s">
        <v>498</v>
      </c>
      <c r="H439" s="6" t="s">
        <v>31</v>
      </c>
      <c r="I439" s="6" t="s">
        <v>206</v>
      </c>
      <c r="J439" s="6" t="s">
        <v>25</v>
      </c>
      <c r="K439" s="6" t="s">
        <v>207</v>
      </c>
      <c r="L439" s="8">
        <v>45819</v>
      </c>
      <c r="M439" s="7" t="s">
        <v>129</v>
      </c>
      <c r="N439" s="15">
        <v>2689694.48</v>
      </c>
      <c r="O439" s="15"/>
      <c r="P439" s="7"/>
    </row>
    <row r="440" spans="1:16" s="3" customFormat="1" ht="54.95" customHeight="1" thickBot="1">
      <c r="A440" s="9" t="s">
        <v>1448</v>
      </c>
      <c r="B440" s="5" t="s">
        <v>502</v>
      </c>
      <c r="C440" s="5" t="s">
        <v>18</v>
      </c>
      <c r="D440" s="18" t="s">
        <v>1449</v>
      </c>
      <c r="E440" s="30" t="s">
        <v>504</v>
      </c>
      <c r="F440" s="24" t="s">
        <v>1450</v>
      </c>
      <c r="G440" s="6" t="s">
        <v>498</v>
      </c>
      <c r="H440" s="6" t="s">
        <v>31</v>
      </c>
      <c r="I440" s="6" t="s">
        <v>206</v>
      </c>
      <c r="J440" s="6" t="s">
        <v>25</v>
      </c>
      <c r="K440" s="6" t="s">
        <v>207</v>
      </c>
      <c r="L440" s="8">
        <v>45821</v>
      </c>
      <c r="M440" s="7" t="s">
        <v>129</v>
      </c>
      <c r="N440" s="15">
        <v>6247589.5999999996</v>
      </c>
      <c r="O440" s="15"/>
      <c r="P440" s="7"/>
    </row>
    <row r="441" spans="1:16" s="3" customFormat="1" ht="54.95" customHeight="1" thickBot="1">
      <c r="A441" s="9" t="s">
        <v>1451</v>
      </c>
      <c r="B441" s="5" t="s">
        <v>502</v>
      </c>
      <c r="C441" s="5" t="s">
        <v>18</v>
      </c>
      <c r="D441" s="18" t="s">
        <v>1452</v>
      </c>
      <c r="E441" s="30" t="s">
        <v>504</v>
      </c>
      <c r="F441" s="24" t="s">
        <v>1453</v>
      </c>
      <c r="G441" s="6" t="s">
        <v>498</v>
      </c>
      <c r="H441" s="6" t="s">
        <v>31</v>
      </c>
      <c r="I441" s="6" t="s">
        <v>206</v>
      </c>
      <c r="J441" s="6" t="s">
        <v>25</v>
      </c>
      <c r="K441" s="6" t="s">
        <v>207</v>
      </c>
      <c r="L441" s="8">
        <v>45831</v>
      </c>
      <c r="M441" s="7" t="s">
        <v>129</v>
      </c>
      <c r="N441" s="15">
        <v>1184221.79</v>
      </c>
      <c r="O441" s="15"/>
      <c r="P441" s="7"/>
    </row>
    <row r="442" spans="1:16" s="3" customFormat="1" ht="54.95" customHeight="1" thickBot="1">
      <c r="A442" s="9" t="s">
        <v>1454</v>
      </c>
      <c r="B442" s="5" t="s">
        <v>502</v>
      </c>
      <c r="C442" s="5" t="s">
        <v>18</v>
      </c>
      <c r="D442" s="18" t="s">
        <v>1455</v>
      </c>
      <c r="E442" s="30" t="s">
        <v>504</v>
      </c>
      <c r="F442" s="24" t="s">
        <v>1456</v>
      </c>
      <c r="G442" s="6" t="s">
        <v>498</v>
      </c>
      <c r="H442" s="6" t="s">
        <v>31</v>
      </c>
      <c r="I442" s="6" t="s">
        <v>206</v>
      </c>
      <c r="J442" s="6" t="s">
        <v>25</v>
      </c>
      <c r="K442" s="6" t="s">
        <v>207</v>
      </c>
      <c r="L442" s="8">
        <v>45838</v>
      </c>
      <c r="M442" s="7" t="s">
        <v>129</v>
      </c>
      <c r="N442" s="15">
        <v>727667.41</v>
      </c>
      <c r="O442" s="15"/>
      <c r="P442" s="7"/>
    </row>
    <row r="443" spans="1:16" s="3" customFormat="1" ht="54.95" customHeight="1" thickBot="1">
      <c r="A443" s="9" t="s">
        <v>1457</v>
      </c>
      <c r="B443" s="5" t="s">
        <v>502</v>
      </c>
      <c r="C443" s="5" t="s">
        <v>35</v>
      </c>
      <c r="D443" s="18" t="s">
        <v>1458</v>
      </c>
      <c r="E443" s="30" t="s">
        <v>504</v>
      </c>
      <c r="F443" s="24" t="s">
        <v>1459</v>
      </c>
      <c r="G443" s="6" t="s">
        <v>498</v>
      </c>
      <c r="H443" s="6" t="s">
        <v>38</v>
      </c>
      <c r="I443" s="6" t="s">
        <v>566</v>
      </c>
      <c r="J443" s="6" t="s">
        <v>40</v>
      </c>
      <c r="K443" s="6" t="s">
        <v>1199</v>
      </c>
      <c r="L443" s="8">
        <v>45835</v>
      </c>
      <c r="M443" s="7" t="s">
        <v>506</v>
      </c>
      <c r="N443" s="15">
        <v>61666.44</v>
      </c>
      <c r="O443" s="15">
        <v>61666.44</v>
      </c>
      <c r="P443" s="7">
        <v>1</v>
      </c>
    </row>
    <row r="444" spans="1:16" s="3" customFormat="1" ht="54.95" customHeight="1" thickBot="1">
      <c r="A444" s="9" t="s">
        <v>1460</v>
      </c>
      <c r="B444" s="5" t="s">
        <v>502</v>
      </c>
      <c r="C444" s="5" t="s">
        <v>103</v>
      </c>
      <c r="D444" s="18" t="s">
        <v>1461</v>
      </c>
      <c r="E444" s="30" t="s">
        <v>504</v>
      </c>
      <c r="F444" s="24" t="s">
        <v>1462</v>
      </c>
      <c r="G444" s="6" t="s">
        <v>498</v>
      </c>
      <c r="H444" s="6" t="s">
        <v>106</v>
      </c>
      <c r="I444" s="6" t="s">
        <v>107</v>
      </c>
      <c r="J444" s="6" t="s">
        <v>33</v>
      </c>
      <c r="K444" s="6" t="s">
        <v>1389</v>
      </c>
      <c r="L444" s="8">
        <v>45863</v>
      </c>
      <c r="M444" s="7" t="s">
        <v>129</v>
      </c>
      <c r="N444" s="15">
        <v>3199732.48</v>
      </c>
      <c r="O444" s="15"/>
      <c r="P444" s="7">
        <v>1</v>
      </c>
    </row>
    <row r="445" spans="1:16" s="3" customFormat="1" ht="54.95" customHeight="1" thickBot="1">
      <c r="A445" s="9" t="s">
        <v>1463</v>
      </c>
      <c r="B445" s="5" t="s">
        <v>502</v>
      </c>
      <c r="C445" s="5" t="s">
        <v>35</v>
      </c>
      <c r="D445" s="18" t="s">
        <v>1464</v>
      </c>
      <c r="E445" s="30"/>
      <c r="F445" s="24" t="s">
        <v>1465</v>
      </c>
      <c r="G445" s="6" t="s">
        <v>498</v>
      </c>
      <c r="H445" s="6" t="s">
        <v>38</v>
      </c>
      <c r="I445" s="6" t="s">
        <v>566</v>
      </c>
      <c r="J445" s="6" t="s">
        <v>40</v>
      </c>
      <c r="K445" s="6" t="s">
        <v>1199</v>
      </c>
      <c r="L445" s="8" t="s">
        <v>498</v>
      </c>
      <c r="M445" s="7" t="s">
        <v>506</v>
      </c>
      <c r="N445" s="15">
        <v>15875.2</v>
      </c>
      <c r="O445" s="15">
        <v>15875.2</v>
      </c>
      <c r="P445" s="7">
        <v>1</v>
      </c>
    </row>
    <row r="446" spans="1:16" s="3" customFormat="1" ht="54.95" customHeight="1" thickBot="1">
      <c r="A446" s="9" t="s">
        <v>1466</v>
      </c>
      <c r="B446" s="5" t="s">
        <v>502</v>
      </c>
      <c r="C446" s="5" t="s">
        <v>123</v>
      </c>
      <c r="D446" s="18" t="s">
        <v>1467</v>
      </c>
      <c r="E446" s="30" t="s">
        <v>504</v>
      </c>
      <c r="F446" s="24" t="s">
        <v>1468</v>
      </c>
      <c r="G446" s="6" t="s">
        <v>498</v>
      </c>
      <c r="H446" s="6" t="s">
        <v>140</v>
      </c>
      <c r="I446" s="6" t="s">
        <v>141</v>
      </c>
      <c r="J446" s="6" t="s">
        <v>25</v>
      </c>
      <c r="K446" s="6" t="s">
        <v>1169</v>
      </c>
      <c r="L446" s="8">
        <v>45833</v>
      </c>
      <c r="M446" s="7" t="s">
        <v>506</v>
      </c>
      <c r="N446" s="15">
        <v>11495</v>
      </c>
      <c r="O446" s="15">
        <v>9680</v>
      </c>
      <c r="P446" s="7">
        <v>1</v>
      </c>
    </row>
    <row r="447" spans="1:16" s="3" customFormat="1" ht="54.95" customHeight="1" thickBot="1">
      <c r="A447" s="9" t="s">
        <v>1469</v>
      </c>
      <c r="B447" s="5" t="s">
        <v>502</v>
      </c>
      <c r="C447" s="5" t="s">
        <v>123</v>
      </c>
      <c r="D447" s="18" t="s">
        <v>1470</v>
      </c>
      <c r="E447" s="30" t="s">
        <v>504</v>
      </c>
      <c r="F447" s="24" t="s">
        <v>1471</v>
      </c>
      <c r="G447" s="6" t="s">
        <v>498</v>
      </c>
      <c r="H447" s="6" t="s">
        <v>140</v>
      </c>
      <c r="I447" s="6" t="s">
        <v>141</v>
      </c>
      <c r="J447" s="6" t="s">
        <v>25</v>
      </c>
      <c r="K447" s="6" t="s">
        <v>325</v>
      </c>
      <c r="L447" s="8">
        <v>45757</v>
      </c>
      <c r="M447" s="7" t="s">
        <v>506</v>
      </c>
      <c r="N447" s="15">
        <v>391457.73</v>
      </c>
      <c r="O447" s="15">
        <v>391457.73</v>
      </c>
      <c r="P447" s="7">
        <v>1</v>
      </c>
    </row>
    <row r="448" spans="1:16" s="3" customFormat="1" ht="54.95" customHeight="1" thickBot="1">
      <c r="A448" s="6" t="s">
        <v>1472</v>
      </c>
      <c r="B448" s="5" t="s">
        <v>1473</v>
      </c>
      <c r="C448" s="5" t="s">
        <v>110</v>
      </c>
      <c r="D448" s="18" t="s">
        <v>1474</v>
      </c>
      <c r="E448" s="30" t="s">
        <v>171</v>
      </c>
      <c r="F448" s="24" t="s">
        <v>1475</v>
      </c>
      <c r="G448" s="6" t="s">
        <v>67</v>
      </c>
      <c r="H448" s="6" t="s">
        <v>67</v>
      </c>
      <c r="I448" s="6" t="s">
        <v>68</v>
      </c>
      <c r="J448" s="6" t="s">
        <v>528</v>
      </c>
      <c r="K448" s="6" t="s">
        <v>69</v>
      </c>
      <c r="L448" s="8">
        <v>45378</v>
      </c>
      <c r="M448" s="7" t="s">
        <v>506</v>
      </c>
      <c r="N448" s="15">
        <v>1231739</v>
      </c>
      <c r="O448" s="15">
        <v>1231739</v>
      </c>
      <c r="P448" s="7">
        <v>1</v>
      </c>
    </row>
    <row r="449" spans="1:16" s="3" customFormat="1" ht="54.95" customHeight="1" thickBot="1">
      <c r="A449" s="6" t="s">
        <v>1476</v>
      </c>
      <c r="B449" s="5" t="s">
        <v>1473</v>
      </c>
      <c r="C449" s="5" t="s">
        <v>35</v>
      </c>
      <c r="D449" s="18"/>
      <c r="E449" s="30" t="s">
        <v>171</v>
      </c>
      <c r="F449" s="24" t="s">
        <v>1477</v>
      </c>
      <c r="G449" s="6" t="s">
        <v>38</v>
      </c>
      <c r="H449" s="6" t="s">
        <v>38</v>
      </c>
      <c r="I449" s="6" t="s">
        <v>566</v>
      </c>
      <c r="J449" s="6" t="s">
        <v>25</v>
      </c>
      <c r="K449" s="6" t="s">
        <v>1262</v>
      </c>
      <c r="L449" s="8">
        <v>44561</v>
      </c>
      <c r="M449" s="7" t="s">
        <v>1478</v>
      </c>
      <c r="N449" s="15">
        <v>7202656.1299999999</v>
      </c>
      <c r="O449" s="15">
        <v>7202656.1299999999</v>
      </c>
      <c r="P449" s="7">
        <v>1</v>
      </c>
    </row>
    <row r="450" spans="1:16" s="3" customFormat="1" ht="54.95" customHeight="1" thickBot="1">
      <c r="A450" s="6" t="s">
        <v>1479</v>
      </c>
      <c r="B450" s="5" t="s">
        <v>1473</v>
      </c>
      <c r="C450" s="5" t="s">
        <v>35</v>
      </c>
      <c r="D450" s="18"/>
      <c r="E450" s="30" t="s">
        <v>171</v>
      </c>
      <c r="F450" s="24" t="s">
        <v>1480</v>
      </c>
      <c r="G450" s="6" t="s">
        <v>38</v>
      </c>
      <c r="H450" s="6" t="s">
        <v>38</v>
      </c>
      <c r="I450" s="6" t="s">
        <v>148</v>
      </c>
      <c r="J450" s="6" t="s">
        <v>40</v>
      </c>
      <c r="K450" s="6" t="s">
        <v>1481</v>
      </c>
      <c r="L450" s="8">
        <v>44609</v>
      </c>
      <c r="M450" s="7" t="s">
        <v>1478</v>
      </c>
      <c r="N450" s="15">
        <v>15933347.32</v>
      </c>
      <c r="O450" s="15">
        <v>9988652.7799999993</v>
      </c>
      <c r="P450" s="7">
        <v>1</v>
      </c>
    </row>
    <row r="451" spans="1:16" s="3" customFormat="1" ht="54.95" customHeight="1" thickBot="1">
      <c r="A451" s="6" t="s">
        <v>1482</v>
      </c>
      <c r="B451" s="5" t="s">
        <v>1473</v>
      </c>
      <c r="C451" s="5" t="s">
        <v>74</v>
      </c>
      <c r="D451" s="18" t="s">
        <v>1483</v>
      </c>
      <c r="E451" s="30" t="s">
        <v>171</v>
      </c>
      <c r="F451" s="24" t="s">
        <v>1484</v>
      </c>
      <c r="G451" s="6" t="s">
        <v>76</v>
      </c>
      <c r="H451" s="6" t="s">
        <v>76</v>
      </c>
      <c r="I451" s="6" t="s">
        <v>77</v>
      </c>
      <c r="J451" s="6" t="s">
        <v>25</v>
      </c>
      <c r="K451" s="6" t="s">
        <v>689</v>
      </c>
      <c r="L451" s="8">
        <v>44627</v>
      </c>
      <c r="M451" s="7" t="s">
        <v>1478</v>
      </c>
      <c r="N451" s="15">
        <v>14999</v>
      </c>
      <c r="O451" s="15">
        <v>14999</v>
      </c>
      <c r="P451" s="7">
        <v>1</v>
      </c>
    </row>
    <row r="452" spans="1:16" s="3" customFormat="1" ht="54.95" customHeight="1" thickBot="1">
      <c r="A452" s="6" t="s">
        <v>1485</v>
      </c>
      <c r="B452" s="5" t="s">
        <v>1473</v>
      </c>
      <c r="C452" s="5" t="s">
        <v>74</v>
      </c>
      <c r="D452" s="18" t="s">
        <v>1486</v>
      </c>
      <c r="E452" s="30" t="s">
        <v>171</v>
      </c>
      <c r="F452" s="24" t="s">
        <v>1487</v>
      </c>
      <c r="G452" s="6" t="s">
        <v>76</v>
      </c>
      <c r="H452" s="6" t="s">
        <v>76</v>
      </c>
      <c r="I452" s="6" t="s">
        <v>77</v>
      </c>
      <c r="J452" s="6" t="s">
        <v>25</v>
      </c>
      <c r="K452" s="6" t="s">
        <v>689</v>
      </c>
      <c r="L452" s="8">
        <v>44627</v>
      </c>
      <c r="M452" s="7" t="s">
        <v>1478</v>
      </c>
      <c r="N452" s="15">
        <v>38837.25</v>
      </c>
      <c r="O452" s="15">
        <v>38837.25</v>
      </c>
      <c r="P452" s="7">
        <v>1</v>
      </c>
    </row>
    <row r="453" spans="1:16" s="3" customFormat="1" ht="54.95" customHeight="1" thickBot="1">
      <c r="A453" s="6" t="s">
        <v>1488</v>
      </c>
      <c r="B453" s="5" t="s">
        <v>1473</v>
      </c>
      <c r="C453" s="5" t="s">
        <v>74</v>
      </c>
      <c r="D453" s="18" t="s">
        <v>1489</v>
      </c>
      <c r="E453" s="30" t="s">
        <v>171</v>
      </c>
      <c r="F453" s="24" t="s">
        <v>1490</v>
      </c>
      <c r="G453" s="6" t="s">
        <v>76</v>
      </c>
      <c r="H453" s="6" t="s">
        <v>76</v>
      </c>
      <c r="I453" s="6" t="s">
        <v>77</v>
      </c>
      <c r="J453" s="6" t="s">
        <v>25</v>
      </c>
      <c r="K453" s="6" t="s">
        <v>689</v>
      </c>
      <c r="L453" s="8">
        <v>44627</v>
      </c>
      <c r="M453" s="7" t="s">
        <v>1478</v>
      </c>
      <c r="N453" s="15">
        <v>4306.8999999999996</v>
      </c>
      <c r="O453" s="15">
        <v>4306.8999999999996</v>
      </c>
      <c r="P453" s="7">
        <v>1</v>
      </c>
    </row>
    <row r="454" spans="1:16" s="3" customFormat="1" ht="54.95" customHeight="1" thickBot="1">
      <c r="A454" s="6" t="s">
        <v>1491</v>
      </c>
      <c r="B454" s="5" t="s">
        <v>1473</v>
      </c>
      <c r="C454" s="5" t="s">
        <v>74</v>
      </c>
      <c r="D454" s="18" t="s">
        <v>1492</v>
      </c>
      <c r="E454" s="30" t="s">
        <v>171</v>
      </c>
      <c r="F454" s="24" t="s">
        <v>1493</v>
      </c>
      <c r="G454" s="6" t="s">
        <v>76</v>
      </c>
      <c r="H454" s="6" t="s">
        <v>76</v>
      </c>
      <c r="I454" s="6" t="s">
        <v>77</v>
      </c>
      <c r="J454" s="6" t="s">
        <v>33</v>
      </c>
      <c r="K454" s="6" t="s">
        <v>669</v>
      </c>
      <c r="L454" s="8">
        <v>44627</v>
      </c>
      <c r="M454" s="7" t="s">
        <v>1478</v>
      </c>
      <c r="N454" s="15">
        <v>29819.5</v>
      </c>
      <c r="O454" s="15">
        <v>29819.5</v>
      </c>
      <c r="P454" s="7">
        <v>1</v>
      </c>
    </row>
    <row r="455" spans="1:16" s="3" customFormat="1" ht="54.95" customHeight="1" thickBot="1">
      <c r="A455" s="6" t="s">
        <v>1494</v>
      </c>
      <c r="B455" s="5" t="s">
        <v>1473</v>
      </c>
      <c r="C455" s="5" t="s">
        <v>35</v>
      </c>
      <c r="D455" s="18"/>
      <c r="E455" s="30" t="s">
        <v>171</v>
      </c>
      <c r="F455" s="24" t="s">
        <v>1495</v>
      </c>
      <c r="G455" s="6" t="s">
        <v>38</v>
      </c>
      <c r="H455" s="6" t="s">
        <v>38</v>
      </c>
      <c r="I455" s="6" t="s">
        <v>148</v>
      </c>
      <c r="J455" s="6" t="s">
        <v>40</v>
      </c>
      <c r="K455" s="6" t="s">
        <v>1481</v>
      </c>
      <c r="L455" s="8">
        <v>44628</v>
      </c>
      <c r="M455" s="7" t="s">
        <v>1478</v>
      </c>
      <c r="N455" s="15"/>
      <c r="O455" s="15"/>
      <c r="P455" s="7"/>
    </row>
    <row r="456" spans="1:16" s="3" customFormat="1" ht="54.95" customHeight="1" thickBot="1">
      <c r="A456" s="6" t="s">
        <v>1496</v>
      </c>
      <c r="B456" s="5" t="s">
        <v>1473</v>
      </c>
      <c r="C456" s="5" t="s">
        <v>35</v>
      </c>
      <c r="D456" s="18"/>
      <c r="E456" s="30" t="s">
        <v>171</v>
      </c>
      <c r="F456" s="24" t="s">
        <v>1497</v>
      </c>
      <c r="G456" s="6" t="s">
        <v>38</v>
      </c>
      <c r="H456" s="6" t="s">
        <v>38</v>
      </c>
      <c r="I456" s="6" t="s">
        <v>148</v>
      </c>
      <c r="J456" s="6" t="s">
        <v>40</v>
      </c>
      <c r="K456" s="6" t="s">
        <v>1481</v>
      </c>
      <c r="L456" s="8">
        <v>44632</v>
      </c>
      <c r="M456" s="7" t="s">
        <v>1478</v>
      </c>
      <c r="N456" s="15"/>
      <c r="O456" s="15"/>
      <c r="P456" s="7"/>
    </row>
    <row r="457" spans="1:16" s="3" customFormat="1" ht="54.95" customHeight="1" thickBot="1">
      <c r="A457" s="6" t="s">
        <v>1498</v>
      </c>
      <c r="B457" s="5" t="s">
        <v>1473</v>
      </c>
      <c r="C457" s="5" t="s">
        <v>35</v>
      </c>
      <c r="D457" s="18"/>
      <c r="E457" s="30" t="s">
        <v>171</v>
      </c>
      <c r="F457" s="24" t="s">
        <v>1497</v>
      </c>
      <c r="G457" s="6" t="s">
        <v>38</v>
      </c>
      <c r="H457" s="6" t="s">
        <v>38</v>
      </c>
      <c r="I457" s="6" t="s">
        <v>148</v>
      </c>
      <c r="J457" s="6" t="s">
        <v>40</v>
      </c>
      <c r="K457" s="6" t="s">
        <v>1481</v>
      </c>
      <c r="L457" s="8">
        <v>44691</v>
      </c>
      <c r="M457" s="7" t="s">
        <v>1478</v>
      </c>
      <c r="N457" s="15"/>
      <c r="O457" s="15"/>
      <c r="P457" s="7"/>
    </row>
    <row r="458" spans="1:16" s="3" customFormat="1" ht="54.95" customHeight="1" thickBot="1">
      <c r="A458" s="6" t="s">
        <v>1499</v>
      </c>
      <c r="B458" s="5" t="s">
        <v>1473</v>
      </c>
      <c r="C458" s="5" t="s">
        <v>110</v>
      </c>
      <c r="D458" s="18" t="s">
        <v>1500</v>
      </c>
      <c r="E458" s="30" t="s">
        <v>171</v>
      </c>
      <c r="F458" s="24" t="s">
        <v>1501</v>
      </c>
      <c r="G458" s="6" t="s">
        <v>113</v>
      </c>
      <c r="H458" s="6" t="s">
        <v>114</v>
      </c>
      <c r="I458" s="6" t="s">
        <v>115</v>
      </c>
      <c r="J458" s="6" t="s">
        <v>40</v>
      </c>
      <c r="K458" s="6" t="s">
        <v>116</v>
      </c>
      <c r="L458" s="8">
        <v>44727</v>
      </c>
      <c r="M458" s="7" t="s">
        <v>1502</v>
      </c>
      <c r="N458" s="15">
        <v>12566616.439999999</v>
      </c>
      <c r="O458" s="15">
        <v>12566616.439999999</v>
      </c>
      <c r="P458" s="7">
        <v>1</v>
      </c>
    </row>
    <row r="459" spans="1:16" s="3" customFormat="1" ht="54.95" customHeight="1" thickBot="1">
      <c r="A459" s="6" t="s">
        <v>1503</v>
      </c>
      <c r="B459" s="5" t="s">
        <v>1473</v>
      </c>
      <c r="C459" s="5" t="s">
        <v>110</v>
      </c>
      <c r="D459" s="18" t="s">
        <v>1504</v>
      </c>
      <c r="E459" s="30" t="s">
        <v>171</v>
      </c>
      <c r="F459" s="24" t="s">
        <v>1505</v>
      </c>
      <c r="G459" s="6" t="s">
        <v>113</v>
      </c>
      <c r="H459" s="6" t="s">
        <v>114</v>
      </c>
      <c r="I459" s="6" t="s">
        <v>115</v>
      </c>
      <c r="J459" s="6" t="s">
        <v>40</v>
      </c>
      <c r="K459" s="6" t="s">
        <v>116</v>
      </c>
      <c r="L459" s="8">
        <v>44701</v>
      </c>
      <c r="M459" s="7" t="s">
        <v>1502</v>
      </c>
      <c r="N459" s="15"/>
      <c r="O459" s="15"/>
      <c r="P459" s="7"/>
    </row>
    <row r="460" spans="1:16" s="3" customFormat="1" ht="54.95" customHeight="1" thickBot="1">
      <c r="A460" s="6" t="s">
        <v>1506</v>
      </c>
      <c r="B460" s="5" t="s">
        <v>1473</v>
      </c>
      <c r="C460" s="5" t="s">
        <v>90</v>
      </c>
      <c r="D460" s="18" t="s">
        <v>1507</v>
      </c>
      <c r="E460" s="30" t="s">
        <v>171</v>
      </c>
      <c r="F460" s="24" t="s">
        <v>1508</v>
      </c>
      <c r="G460" s="6" t="s">
        <v>23</v>
      </c>
      <c r="H460" s="6" t="s">
        <v>23</v>
      </c>
      <c r="I460" s="6" t="s">
        <v>24</v>
      </c>
      <c r="J460" s="6" t="s">
        <v>40</v>
      </c>
      <c r="K460" s="6" t="s">
        <v>1509</v>
      </c>
      <c r="L460" s="8">
        <v>44685</v>
      </c>
      <c r="M460" s="7" t="s">
        <v>638</v>
      </c>
      <c r="N460" s="15">
        <v>900000</v>
      </c>
      <c r="O460" s="15">
        <v>900000</v>
      </c>
      <c r="P460" s="7">
        <v>1</v>
      </c>
    </row>
    <row r="461" spans="1:16" s="3" customFormat="1" ht="54.95" customHeight="1" thickBot="1">
      <c r="A461" s="6" t="s">
        <v>1510</v>
      </c>
      <c r="B461" s="5" t="s">
        <v>1473</v>
      </c>
      <c r="C461" s="5" t="s">
        <v>90</v>
      </c>
      <c r="D461" s="18" t="s">
        <v>1511</v>
      </c>
      <c r="E461" s="30" t="s">
        <v>171</v>
      </c>
      <c r="F461" s="24" t="s">
        <v>1512</v>
      </c>
      <c r="G461" s="6" t="s">
        <v>23</v>
      </c>
      <c r="H461" s="6" t="s">
        <v>23</v>
      </c>
      <c r="I461" s="6" t="s">
        <v>24</v>
      </c>
      <c r="J461" s="6" t="s">
        <v>40</v>
      </c>
      <c r="K461" s="6" t="s">
        <v>1509</v>
      </c>
      <c r="L461" s="8">
        <v>44685</v>
      </c>
      <c r="M461" s="7" t="s">
        <v>638</v>
      </c>
      <c r="N461" s="15">
        <v>900000</v>
      </c>
      <c r="O461" s="15">
        <v>900000</v>
      </c>
      <c r="P461" s="7">
        <v>1</v>
      </c>
    </row>
    <row r="462" spans="1:16" s="3" customFormat="1" ht="54.95" customHeight="1" thickBot="1">
      <c r="A462" s="6" t="s">
        <v>1513</v>
      </c>
      <c r="B462" s="5" t="s">
        <v>1473</v>
      </c>
      <c r="C462" s="5" t="s">
        <v>90</v>
      </c>
      <c r="D462" s="18" t="s">
        <v>1514</v>
      </c>
      <c r="E462" s="30" t="s">
        <v>171</v>
      </c>
      <c r="F462" s="24" t="s">
        <v>1515</v>
      </c>
      <c r="G462" s="6" t="s">
        <v>23</v>
      </c>
      <c r="H462" s="6" t="s">
        <v>23</v>
      </c>
      <c r="I462" s="6" t="s">
        <v>24</v>
      </c>
      <c r="J462" s="6" t="s">
        <v>40</v>
      </c>
      <c r="K462" s="6" t="s">
        <v>1509</v>
      </c>
      <c r="L462" s="8">
        <v>44652</v>
      </c>
      <c r="M462" s="7" t="s">
        <v>638</v>
      </c>
      <c r="N462" s="15">
        <v>200000</v>
      </c>
      <c r="O462" s="15">
        <v>200000</v>
      </c>
      <c r="P462" s="7">
        <v>1</v>
      </c>
    </row>
    <row r="463" spans="1:16" s="3" customFormat="1" ht="54.95" customHeight="1" thickBot="1">
      <c r="A463" s="6" t="s">
        <v>1516</v>
      </c>
      <c r="B463" s="5" t="s">
        <v>1473</v>
      </c>
      <c r="C463" s="5" t="s">
        <v>90</v>
      </c>
      <c r="D463" s="18" t="s">
        <v>1517</v>
      </c>
      <c r="E463" s="30" t="s">
        <v>171</v>
      </c>
      <c r="F463" s="24" t="s">
        <v>1518</v>
      </c>
      <c r="G463" s="6" t="s">
        <v>23</v>
      </c>
      <c r="H463" s="6" t="s">
        <v>23</v>
      </c>
      <c r="I463" s="6" t="s">
        <v>24</v>
      </c>
      <c r="J463" s="6" t="s">
        <v>40</v>
      </c>
      <c r="K463" s="6" t="s">
        <v>1509</v>
      </c>
      <c r="L463" s="8">
        <v>44698</v>
      </c>
      <c r="M463" s="7" t="s">
        <v>638</v>
      </c>
      <c r="N463" s="15">
        <v>320000</v>
      </c>
      <c r="O463" s="15">
        <v>320000</v>
      </c>
      <c r="P463" s="7">
        <v>1</v>
      </c>
    </row>
    <row r="464" spans="1:16" s="3" customFormat="1" ht="54.95" customHeight="1" thickBot="1">
      <c r="A464" s="6" t="s">
        <v>1519</v>
      </c>
      <c r="B464" s="5" t="s">
        <v>1473</v>
      </c>
      <c r="C464" s="5" t="s">
        <v>74</v>
      </c>
      <c r="D464" s="18"/>
      <c r="E464" s="30" t="s">
        <v>171</v>
      </c>
      <c r="F464" s="24" t="s">
        <v>1520</v>
      </c>
      <c r="G464" s="6" t="s">
        <v>119</v>
      </c>
      <c r="H464" s="6" t="s">
        <v>119</v>
      </c>
      <c r="I464" s="6" t="s">
        <v>120</v>
      </c>
      <c r="J464" s="6" t="s">
        <v>40</v>
      </c>
      <c r="K464" s="6" t="s">
        <v>121</v>
      </c>
      <c r="L464" s="8">
        <v>44742</v>
      </c>
      <c r="M464" s="7" t="s">
        <v>1478</v>
      </c>
      <c r="N464" s="15">
        <v>47333.69</v>
      </c>
      <c r="O464" s="15">
        <v>47333.69</v>
      </c>
      <c r="P464" s="7">
        <v>1</v>
      </c>
    </row>
    <row r="465" spans="1:16" s="3" customFormat="1" ht="54.95" customHeight="1" thickBot="1">
      <c r="A465" s="6" t="s">
        <v>1521</v>
      </c>
      <c r="B465" s="5" t="s">
        <v>1473</v>
      </c>
      <c r="C465" s="5" t="s">
        <v>18</v>
      </c>
      <c r="D465" s="18"/>
      <c r="E465" s="30" t="s">
        <v>171</v>
      </c>
      <c r="F465" s="24" t="s">
        <v>1522</v>
      </c>
      <c r="G465" s="6" t="s">
        <v>22</v>
      </c>
      <c r="H465" s="6" t="s">
        <v>31</v>
      </c>
      <c r="I465" s="6" t="s">
        <v>50</v>
      </c>
      <c r="J465" s="6" t="s">
        <v>40</v>
      </c>
      <c r="K465" s="6" t="s">
        <v>1523</v>
      </c>
      <c r="L465" s="8">
        <v>44742</v>
      </c>
      <c r="M465" s="7" t="s">
        <v>1478</v>
      </c>
      <c r="N465" s="15">
        <v>908126</v>
      </c>
      <c r="O465" s="15">
        <v>908126</v>
      </c>
      <c r="P465" s="7">
        <v>1</v>
      </c>
    </row>
    <row r="466" spans="1:16" s="3" customFormat="1" ht="54.95" customHeight="1" thickBot="1">
      <c r="A466" s="6" t="s">
        <v>1524</v>
      </c>
      <c r="B466" s="5" t="s">
        <v>1473</v>
      </c>
      <c r="C466" s="5" t="s">
        <v>18</v>
      </c>
      <c r="D466" s="18"/>
      <c r="E466" s="30" t="s">
        <v>171</v>
      </c>
      <c r="F466" s="24" t="s">
        <v>1525</v>
      </c>
      <c r="G466" s="6" t="s">
        <v>22</v>
      </c>
      <c r="H466" s="6" t="s">
        <v>23</v>
      </c>
      <c r="I466" s="6" t="s">
        <v>24</v>
      </c>
      <c r="J466" s="6" t="s">
        <v>25</v>
      </c>
      <c r="K466" s="6" t="s">
        <v>1526</v>
      </c>
      <c r="L466" s="8">
        <v>44742</v>
      </c>
      <c r="M466" s="7" t="s">
        <v>1478</v>
      </c>
      <c r="N466" s="15">
        <v>340628.41</v>
      </c>
      <c r="O466" s="15">
        <v>340628.41</v>
      </c>
      <c r="P466" s="7">
        <v>1</v>
      </c>
    </row>
    <row r="467" spans="1:16" s="3" customFormat="1" ht="54.95" customHeight="1" thickBot="1">
      <c r="A467" s="6" t="s">
        <v>1527</v>
      </c>
      <c r="B467" s="5" t="s">
        <v>1473</v>
      </c>
      <c r="C467" s="5" t="s">
        <v>515</v>
      </c>
      <c r="D467" s="18"/>
      <c r="E467" s="30" t="s">
        <v>171</v>
      </c>
      <c r="F467" s="24" t="s">
        <v>1528</v>
      </c>
      <c r="G467" s="6" t="s">
        <v>518</v>
      </c>
      <c r="H467" s="6" t="s">
        <v>519</v>
      </c>
      <c r="I467" s="6" t="s">
        <v>520</v>
      </c>
      <c r="J467" s="6" t="s">
        <v>33</v>
      </c>
      <c r="K467" s="6" t="s">
        <v>1529</v>
      </c>
      <c r="L467" s="8">
        <v>44726</v>
      </c>
      <c r="M467" s="7" t="s">
        <v>1478</v>
      </c>
      <c r="N467" s="15">
        <v>105073.01</v>
      </c>
      <c r="O467" s="15">
        <v>105073.01</v>
      </c>
      <c r="P467" s="7">
        <v>1</v>
      </c>
    </row>
    <row r="468" spans="1:16" s="3" customFormat="1" ht="54.95" customHeight="1" thickBot="1">
      <c r="A468" s="6" t="s">
        <v>1530</v>
      </c>
      <c r="B468" s="5" t="s">
        <v>1473</v>
      </c>
      <c r="C468" s="5" t="s">
        <v>74</v>
      </c>
      <c r="D468" s="18" t="s">
        <v>1531</v>
      </c>
      <c r="E468" s="30" t="s">
        <v>171</v>
      </c>
      <c r="F468" s="24" t="s">
        <v>1532</v>
      </c>
      <c r="G468" s="6" t="s">
        <v>76</v>
      </c>
      <c r="H468" s="6" t="s">
        <v>76</v>
      </c>
      <c r="I468" s="6" t="s">
        <v>77</v>
      </c>
      <c r="J468" s="6" t="s">
        <v>33</v>
      </c>
      <c r="K468" s="6" t="s">
        <v>1533</v>
      </c>
      <c r="L468" s="8">
        <v>44656</v>
      </c>
      <c r="M468" s="7" t="s">
        <v>1478</v>
      </c>
      <c r="N468" s="15">
        <v>11616</v>
      </c>
      <c r="O468" s="15">
        <v>11616</v>
      </c>
      <c r="P468" s="7">
        <v>1</v>
      </c>
    </row>
    <row r="469" spans="1:16" s="3" customFormat="1" ht="54.95" customHeight="1" thickBot="1">
      <c r="A469" s="6" t="s">
        <v>1534</v>
      </c>
      <c r="B469" s="5" t="s">
        <v>1473</v>
      </c>
      <c r="C469" s="5" t="s">
        <v>74</v>
      </c>
      <c r="D469" s="18" t="s">
        <v>1535</v>
      </c>
      <c r="E469" s="30" t="s">
        <v>171</v>
      </c>
      <c r="F469" s="24" t="s">
        <v>1536</v>
      </c>
      <c r="G469" s="6" t="s">
        <v>76</v>
      </c>
      <c r="H469" s="6" t="s">
        <v>76</v>
      </c>
      <c r="I469" s="6" t="s">
        <v>77</v>
      </c>
      <c r="J469" s="6" t="s">
        <v>25</v>
      </c>
      <c r="K469" s="6" t="s">
        <v>1537</v>
      </c>
      <c r="L469" s="8">
        <v>44742</v>
      </c>
      <c r="M469" s="7" t="s">
        <v>1478</v>
      </c>
      <c r="N469" s="15">
        <v>84874</v>
      </c>
      <c r="O469" s="15">
        <v>84874</v>
      </c>
      <c r="P469" s="7">
        <v>1</v>
      </c>
    </row>
    <row r="470" spans="1:16" s="3" customFormat="1" ht="54.95" customHeight="1" thickBot="1">
      <c r="A470" s="6" t="s">
        <v>1538</v>
      </c>
      <c r="B470" s="5" t="s">
        <v>1473</v>
      </c>
      <c r="C470" s="5" t="s">
        <v>74</v>
      </c>
      <c r="D470" s="18" t="s">
        <v>1539</v>
      </c>
      <c r="E470" s="30" t="s">
        <v>171</v>
      </c>
      <c r="F470" s="24" t="s">
        <v>1540</v>
      </c>
      <c r="G470" s="6" t="s">
        <v>76</v>
      </c>
      <c r="H470" s="6" t="s">
        <v>76</v>
      </c>
      <c r="I470" s="6" t="s">
        <v>77</v>
      </c>
      <c r="J470" s="6" t="s">
        <v>33</v>
      </c>
      <c r="K470" s="6" t="s">
        <v>1533</v>
      </c>
      <c r="L470" s="8">
        <v>44650</v>
      </c>
      <c r="M470" s="7" t="s">
        <v>1478</v>
      </c>
      <c r="N470" s="15">
        <v>75600</v>
      </c>
      <c r="O470" s="15">
        <v>75600</v>
      </c>
      <c r="P470" s="7">
        <v>1</v>
      </c>
    </row>
    <row r="471" spans="1:16" s="3" customFormat="1" ht="54.95" customHeight="1" thickBot="1">
      <c r="A471" s="6" t="s">
        <v>1541</v>
      </c>
      <c r="B471" s="5" t="s">
        <v>1473</v>
      </c>
      <c r="C471" s="5" t="s">
        <v>74</v>
      </c>
      <c r="D471" s="18" t="s">
        <v>1542</v>
      </c>
      <c r="E471" s="30" t="s">
        <v>171</v>
      </c>
      <c r="F471" s="24" t="s">
        <v>1543</v>
      </c>
      <c r="G471" s="6" t="s">
        <v>76</v>
      </c>
      <c r="H471" s="6" t="s">
        <v>76</v>
      </c>
      <c r="I471" s="6" t="s">
        <v>77</v>
      </c>
      <c r="J471" s="6" t="s">
        <v>33</v>
      </c>
      <c r="K471" s="6" t="s">
        <v>1533</v>
      </c>
      <c r="L471" s="8">
        <v>44656</v>
      </c>
      <c r="M471" s="7" t="s">
        <v>1478</v>
      </c>
      <c r="N471" s="15">
        <v>43706</v>
      </c>
      <c r="O471" s="15">
        <v>43706</v>
      </c>
      <c r="P471" s="7">
        <v>1</v>
      </c>
    </row>
    <row r="472" spans="1:16" s="3" customFormat="1" ht="54.95" customHeight="1" thickBot="1">
      <c r="A472" s="6" t="s">
        <v>1544</v>
      </c>
      <c r="B472" s="5" t="s">
        <v>1473</v>
      </c>
      <c r="C472" s="5" t="s">
        <v>74</v>
      </c>
      <c r="D472" s="18" t="s">
        <v>1545</v>
      </c>
      <c r="E472" s="30" t="s">
        <v>171</v>
      </c>
      <c r="F472" s="24" t="s">
        <v>1546</v>
      </c>
      <c r="G472" s="6" t="s">
        <v>76</v>
      </c>
      <c r="H472" s="6" t="s">
        <v>76</v>
      </c>
      <c r="I472" s="6" t="s">
        <v>77</v>
      </c>
      <c r="J472" s="6" t="s">
        <v>25</v>
      </c>
      <c r="K472" s="6" t="s">
        <v>1537</v>
      </c>
      <c r="L472" s="8">
        <v>44656</v>
      </c>
      <c r="M472" s="7" t="s">
        <v>1478</v>
      </c>
      <c r="N472" s="15">
        <v>356076.7</v>
      </c>
      <c r="O472" s="15">
        <v>356076.7</v>
      </c>
      <c r="P472" s="7">
        <v>1</v>
      </c>
    </row>
    <row r="473" spans="1:16" s="3" customFormat="1" ht="54.95" customHeight="1" thickBot="1">
      <c r="A473" s="6" t="s">
        <v>1547</v>
      </c>
      <c r="B473" s="5" t="s">
        <v>1473</v>
      </c>
      <c r="C473" s="5" t="s">
        <v>74</v>
      </c>
      <c r="D473" s="18" t="s">
        <v>1548</v>
      </c>
      <c r="E473" s="30" t="s">
        <v>171</v>
      </c>
      <c r="F473" s="24" t="s">
        <v>1549</v>
      </c>
      <c r="G473" s="6" t="s">
        <v>76</v>
      </c>
      <c r="H473" s="6" t="s">
        <v>76</v>
      </c>
      <c r="I473" s="6" t="s">
        <v>77</v>
      </c>
      <c r="J473" s="6" t="s">
        <v>25</v>
      </c>
      <c r="K473" s="6" t="s">
        <v>689</v>
      </c>
      <c r="L473" s="8">
        <v>44656</v>
      </c>
      <c r="M473" s="7" t="s">
        <v>1478</v>
      </c>
      <c r="N473" s="15">
        <v>152894.95000000001</v>
      </c>
      <c r="O473" s="15">
        <v>152894.95000000001</v>
      </c>
      <c r="P473" s="7">
        <v>1</v>
      </c>
    </row>
    <row r="474" spans="1:16" s="3" customFormat="1" ht="54.95" customHeight="1" thickBot="1">
      <c r="A474" s="6" t="s">
        <v>1550</v>
      </c>
      <c r="B474" s="5" t="s">
        <v>1473</v>
      </c>
      <c r="C474" s="5" t="s">
        <v>74</v>
      </c>
      <c r="D474" s="18" t="s">
        <v>1551</v>
      </c>
      <c r="E474" s="30" t="s">
        <v>171</v>
      </c>
      <c r="F474" s="24" t="s">
        <v>1552</v>
      </c>
      <c r="G474" s="6" t="s">
        <v>76</v>
      </c>
      <c r="H474" s="6" t="s">
        <v>76</v>
      </c>
      <c r="I474" s="6" t="s">
        <v>77</v>
      </c>
      <c r="J474" s="6" t="s">
        <v>33</v>
      </c>
      <c r="K474" s="6" t="s">
        <v>1533</v>
      </c>
      <c r="L474" s="8">
        <v>44657</v>
      </c>
      <c r="M474" s="7" t="s">
        <v>1478</v>
      </c>
      <c r="N474" s="15">
        <v>49078</v>
      </c>
      <c r="O474" s="15">
        <v>49078</v>
      </c>
      <c r="P474" s="7">
        <v>1</v>
      </c>
    </row>
    <row r="475" spans="1:16" s="3" customFormat="1" ht="54.95" customHeight="1" thickBot="1">
      <c r="A475" s="6" t="s">
        <v>1553</v>
      </c>
      <c r="B475" s="5" t="s">
        <v>1473</v>
      </c>
      <c r="C475" s="5" t="s">
        <v>74</v>
      </c>
      <c r="D475" s="18" t="s">
        <v>1554</v>
      </c>
      <c r="E475" s="30" t="s">
        <v>171</v>
      </c>
      <c r="F475" s="24" t="s">
        <v>1555</v>
      </c>
      <c r="G475" s="6" t="s">
        <v>76</v>
      </c>
      <c r="H475" s="6" t="s">
        <v>76</v>
      </c>
      <c r="I475" s="6" t="s">
        <v>77</v>
      </c>
      <c r="J475" s="6" t="s">
        <v>25</v>
      </c>
      <c r="K475" s="6" t="s">
        <v>1537</v>
      </c>
      <c r="L475" s="8">
        <v>44656</v>
      </c>
      <c r="M475" s="7" t="s">
        <v>1478</v>
      </c>
      <c r="N475" s="15">
        <v>100345.3</v>
      </c>
      <c r="O475" s="15">
        <v>100345.3</v>
      </c>
      <c r="P475" s="7">
        <v>1</v>
      </c>
    </row>
    <row r="476" spans="1:16" s="3" customFormat="1" ht="54.95" customHeight="1" thickBot="1">
      <c r="A476" s="6" t="s">
        <v>1556</v>
      </c>
      <c r="B476" s="5" t="s">
        <v>1473</v>
      </c>
      <c r="C476" s="5" t="s">
        <v>74</v>
      </c>
      <c r="D476" s="18" t="s">
        <v>1557</v>
      </c>
      <c r="E476" s="30" t="s">
        <v>171</v>
      </c>
      <c r="F476" s="24" t="s">
        <v>1558</v>
      </c>
      <c r="G476" s="6" t="s">
        <v>76</v>
      </c>
      <c r="H476" s="6" t="s">
        <v>76</v>
      </c>
      <c r="I476" s="6" t="s">
        <v>77</v>
      </c>
      <c r="J476" s="6" t="s">
        <v>25</v>
      </c>
      <c r="K476" s="6" t="s">
        <v>689</v>
      </c>
      <c r="L476" s="8">
        <v>44628</v>
      </c>
      <c r="M476" s="7" t="s">
        <v>1478</v>
      </c>
      <c r="N476" s="15">
        <v>45222.45</v>
      </c>
      <c r="O476" s="15">
        <v>45222.45</v>
      </c>
      <c r="P476" s="7">
        <v>1</v>
      </c>
    </row>
    <row r="477" spans="1:16" s="3" customFormat="1" ht="54.95" customHeight="1" thickBot="1">
      <c r="A477" s="6" t="s">
        <v>1559</v>
      </c>
      <c r="B477" s="5" t="s">
        <v>1473</v>
      </c>
      <c r="C477" s="5" t="s">
        <v>35</v>
      </c>
      <c r="D477" s="18"/>
      <c r="E477" s="30" t="s">
        <v>20</v>
      </c>
      <c r="F477" s="24" t="s">
        <v>1497</v>
      </c>
      <c r="G477" s="6" t="s">
        <v>38</v>
      </c>
      <c r="H477" s="6" t="s">
        <v>38</v>
      </c>
      <c r="I477" s="6" t="s">
        <v>148</v>
      </c>
      <c r="J477" s="6" t="s">
        <v>40</v>
      </c>
      <c r="K477" s="6" t="s">
        <v>1481</v>
      </c>
      <c r="L477" s="8">
        <v>44721</v>
      </c>
      <c r="M477" s="7" t="s">
        <v>1478</v>
      </c>
      <c r="N477" s="15"/>
      <c r="O477" s="15"/>
      <c r="P477" s="7"/>
    </row>
    <row r="478" spans="1:16" s="3" customFormat="1" ht="54.95" customHeight="1" thickBot="1">
      <c r="A478" s="6" t="s">
        <v>1560</v>
      </c>
      <c r="B478" s="5" t="s">
        <v>1473</v>
      </c>
      <c r="C478" s="5" t="s">
        <v>18</v>
      </c>
      <c r="D478" s="18"/>
      <c r="E478" s="30" t="s">
        <v>171</v>
      </c>
      <c r="F478" s="24" t="s">
        <v>1561</v>
      </c>
      <c r="G478" s="6" t="s">
        <v>98</v>
      </c>
      <c r="H478" s="6" t="s">
        <v>99</v>
      </c>
      <c r="I478" s="6" t="s">
        <v>100</v>
      </c>
      <c r="J478" s="6" t="s">
        <v>33</v>
      </c>
      <c r="K478" s="6" t="s">
        <v>101</v>
      </c>
      <c r="L478" s="8">
        <v>44926</v>
      </c>
      <c r="M478" s="7" t="s">
        <v>1478</v>
      </c>
      <c r="N478" s="15">
        <v>484792.22</v>
      </c>
      <c r="O478" s="15">
        <v>484792.22</v>
      </c>
      <c r="P478" s="7">
        <v>1</v>
      </c>
    </row>
    <row r="479" spans="1:16" s="3" customFormat="1" ht="54.95" customHeight="1" thickBot="1">
      <c r="A479" s="6" t="s">
        <v>1562</v>
      </c>
      <c r="B479" s="5" t="s">
        <v>1473</v>
      </c>
      <c r="C479" s="5" t="s">
        <v>35</v>
      </c>
      <c r="D479" s="18"/>
      <c r="E479" s="30" t="s">
        <v>171</v>
      </c>
      <c r="F479" s="24" t="s">
        <v>1563</v>
      </c>
      <c r="G479" s="6" t="s">
        <v>38</v>
      </c>
      <c r="H479" s="6" t="s">
        <v>38</v>
      </c>
      <c r="I479" s="6" t="s">
        <v>148</v>
      </c>
      <c r="J479" s="6" t="s">
        <v>25</v>
      </c>
      <c r="K479" s="6" t="s">
        <v>1564</v>
      </c>
      <c r="L479" s="8">
        <v>44926</v>
      </c>
      <c r="M479" s="7" t="s">
        <v>1478</v>
      </c>
      <c r="N479" s="15">
        <v>70352.240000000005</v>
      </c>
      <c r="O479" s="15">
        <v>70352.240000000005</v>
      </c>
      <c r="P479" s="7">
        <v>1</v>
      </c>
    </row>
    <row r="480" spans="1:16" s="3" customFormat="1" ht="54.95" customHeight="1" thickBot="1">
      <c r="A480" s="6" t="s">
        <v>1565</v>
      </c>
      <c r="B480" s="5" t="s">
        <v>1473</v>
      </c>
      <c r="C480" s="5" t="s">
        <v>35</v>
      </c>
      <c r="D480" s="18"/>
      <c r="E480" s="30" t="s">
        <v>171</v>
      </c>
      <c r="F480" s="24" t="s">
        <v>1566</v>
      </c>
      <c r="G480" s="6" t="s">
        <v>38</v>
      </c>
      <c r="H480" s="6" t="s">
        <v>38</v>
      </c>
      <c r="I480" s="6" t="s">
        <v>148</v>
      </c>
      <c r="J480" s="6" t="s">
        <v>25</v>
      </c>
      <c r="K480" s="6" t="s">
        <v>461</v>
      </c>
      <c r="L480" s="8">
        <v>44926</v>
      </c>
      <c r="M480" s="7" t="s">
        <v>1478</v>
      </c>
      <c r="N480" s="15">
        <v>435000</v>
      </c>
      <c r="O480" s="15">
        <v>435000</v>
      </c>
      <c r="P480" s="7">
        <v>1</v>
      </c>
    </row>
    <row r="481" spans="1:16" s="3" customFormat="1" ht="54.95" customHeight="1" thickBot="1">
      <c r="A481" s="6" t="s">
        <v>1567</v>
      </c>
      <c r="B481" s="5" t="s">
        <v>1473</v>
      </c>
      <c r="C481" s="5" t="s">
        <v>35</v>
      </c>
      <c r="D481" s="18"/>
      <c r="E481" s="30" t="s">
        <v>171</v>
      </c>
      <c r="F481" s="24" t="s">
        <v>1568</v>
      </c>
      <c r="G481" s="6" t="s">
        <v>38</v>
      </c>
      <c r="H481" s="6" t="s">
        <v>38</v>
      </c>
      <c r="I481" s="6" t="s">
        <v>148</v>
      </c>
      <c r="J481" s="6" t="s">
        <v>33</v>
      </c>
      <c r="K481" s="6" t="s">
        <v>1569</v>
      </c>
      <c r="L481" s="8">
        <v>44926</v>
      </c>
      <c r="M481" s="7" t="s">
        <v>1478</v>
      </c>
      <c r="N481" s="15">
        <v>7669338.7400000002</v>
      </c>
      <c r="O481" s="15">
        <v>7669338.7400000002</v>
      </c>
      <c r="P481" s="7">
        <v>1</v>
      </c>
    </row>
    <row r="482" spans="1:16" s="3" customFormat="1" ht="54.95" customHeight="1" thickBot="1">
      <c r="A482" s="6" t="s">
        <v>1570</v>
      </c>
      <c r="B482" s="5" t="s">
        <v>1473</v>
      </c>
      <c r="C482" s="5" t="s">
        <v>35</v>
      </c>
      <c r="D482" s="18"/>
      <c r="E482" s="30" t="s">
        <v>171</v>
      </c>
      <c r="F482" s="24" t="s">
        <v>1571</v>
      </c>
      <c r="G482" s="6" t="s">
        <v>38</v>
      </c>
      <c r="H482" s="6" t="s">
        <v>38</v>
      </c>
      <c r="I482" s="6" t="s">
        <v>148</v>
      </c>
      <c r="J482" s="6" t="s">
        <v>25</v>
      </c>
      <c r="K482" s="6" t="s">
        <v>616</v>
      </c>
      <c r="L482" s="8">
        <v>44926</v>
      </c>
      <c r="M482" s="7" t="s">
        <v>1478</v>
      </c>
      <c r="N482" s="15">
        <v>926214.01</v>
      </c>
      <c r="O482" s="15">
        <v>926214.01</v>
      </c>
      <c r="P482" s="7">
        <v>1</v>
      </c>
    </row>
    <row r="483" spans="1:16" s="3" customFormat="1" ht="54.95" customHeight="1" thickBot="1">
      <c r="A483" s="6" t="s">
        <v>1572</v>
      </c>
      <c r="B483" s="5" t="s">
        <v>1473</v>
      </c>
      <c r="C483" s="5" t="s">
        <v>35</v>
      </c>
      <c r="D483" s="18"/>
      <c r="E483" s="30" t="s">
        <v>171</v>
      </c>
      <c r="F483" s="24" t="s">
        <v>1573</v>
      </c>
      <c r="G483" s="6" t="s">
        <v>38</v>
      </c>
      <c r="H483" s="6" t="s">
        <v>38</v>
      </c>
      <c r="I483" s="6" t="s">
        <v>148</v>
      </c>
      <c r="J483" s="6" t="s">
        <v>33</v>
      </c>
      <c r="K483" s="6" t="s">
        <v>149</v>
      </c>
      <c r="L483" s="8">
        <v>44926</v>
      </c>
      <c r="M483" s="7" t="s">
        <v>1478</v>
      </c>
      <c r="N483" s="15">
        <v>9337932.6400000006</v>
      </c>
      <c r="O483" s="15">
        <v>9337932.6400000006</v>
      </c>
      <c r="P483" s="7">
        <v>1</v>
      </c>
    </row>
    <row r="484" spans="1:16" s="3" customFormat="1" ht="54.95" customHeight="1" thickBot="1">
      <c r="A484" s="6" t="s">
        <v>1574</v>
      </c>
      <c r="B484" s="5" t="s">
        <v>1473</v>
      </c>
      <c r="C484" s="5" t="s">
        <v>35</v>
      </c>
      <c r="D484" s="18"/>
      <c r="E484" s="30" t="s">
        <v>171</v>
      </c>
      <c r="F484" s="24" t="s">
        <v>1575</v>
      </c>
      <c r="G484" s="6" t="s">
        <v>38</v>
      </c>
      <c r="H484" s="6" t="s">
        <v>38</v>
      </c>
      <c r="I484" s="6" t="s">
        <v>39</v>
      </c>
      <c r="J484" s="6" t="s">
        <v>25</v>
      </c>
      <c r="K484" s="6" t="s">
        <v>1194</v>
      </c>
      <c r="L484" s="8">
        <v>44926</v>
      </c>
      <c r="M484" s="7" t="s">
        <v>1478</v>
      </c>
      <c r="N484" s="15">
        <v>10411815.529999999</v>
      </c>
      <c r="O484" s="15">
        <v>10411815.529999999</v>
      </c>
      <c r="P484" s="7">
        <v>1</v>
      </c>
    </row>
    <row r="485" spans="1:16" s="3" customFormat="1" ht="54.95" customHeight="1" thickBot="1">
      <c r="A485" s="6" t="s">
        <v>1576</v>
      </c>
      <c r="B485" s="5" t="s">
        <v>1473</v>
      </c>
      <c r="C485" s="5" t="s">
        <v>35</v>
      </c>
      <c r="D485" s="18"/>
      <c r="E485" s="30" t="s">
        <v>171</v>
      </c>
      <c r="F485" s="24" t="s">
        <v>1577</v>
      </c>
      <c r="G485" s="6" t="s">
        <v>38</v>
      </c>
      <c r="H485" s="6" t="s">
        <v>38</v>
      </c>
      <c r="I485" s="6" t="s">
        <v>39</v>
      </c>
      <c r="J485" s="6" t="s">
        <v>33</v>
      </c>
      <c r="K485" s="6" t="s">
        <v>1578</v>
      </c>
      <c r="L485" s="8">
        <v>44926</v>
      </c>
      <c r="M485" s="7" t="s">
        <v>1478</v>
      </c>
      <c r="N485" s="15">
        <v>3504930.5300000003</v>
      </c>
      <c r="O485" s="15">
        <v>3504930.5300000003</v>
      </c>
      <c r="P485" s="7">
        <v>1</v>
      </c>
    </row>
    <row r="486" spans="1:16" ht="44.25" customHeight="1" thickBot="1">
      <c r="A486" s="6" t="s">
        <v>1579</v>
      </c>
      <c r="B486" s="5" t="s">
        <v>1473</v>
      </c>
      <c r="C486" s="5" t="s">
        <v>103</v>
      </c>
      <c r="D486" s="18"/>
      <c r="E486" s="30" t="s">
        <v>171</v>
      </c>
      <c r="F486" s="23" t="s">
        <v>1580</v>
      </c>
      <c r="G486" s="6" t="s">
        <v>98</v>
      </c>
      <c r="H486" s="5" t="s">
        <v>106</v>
      </c>
      <c r="I486" s="6" t="s">
        <v>107</v>
      </c>
      <c r="J486" s="6" t="s">
        <v>40</v>
      </c>
      <c r="K486" s="5" t="s">
        <v>108</v>
      </c>
      <c r="L486" s="8">
        <v>44926</v>
      </c>
      <c r="M486" s="7" t="s">
        <v>1478</v>
      </c>
      <c r="N486" s="15">
        <v>71579.83</v>
      </c>
      <c r="O486" s="15">
        <v>71579.83</v>
      </c>
      <c r="P486" s="7">
        <v>1</v>
      </c>
    </row>
    <row r="487" spans="1:16" ht="45" customHeight="1" thickBot="1">
      <c r="A487" s="6" t="s">
        <v>1581</v>
      </c>
      <c r="B487" s="5" t="s">
        <v>1473</v>
      </c>
      <c r="C487" s="5" t="s">
        <v>90</v>
      </c>
      <c r="D487" s="18"/>
      <c r="E487" s="30" t="s">
        <v>171</v>
      </c>
      <c r="F487" s="23" t="s">
        <v>1582</v>
      </c>
      <c r="G487" s="5" t="s">
        <v>227</v>
      </c>
      <c r="H487" s="6" t="s">
        <v>654</v>
      </c>
      <c r="I487" s="6" t="s">
        <v>32</v>
      </c>
      <c r="J487" s="6" t="s">
        <v>528</v>
      </c>
      <c r="K487" s="5" t="s">
        <v>655</v>
      </c>
      <c r="L487" s="8">
        <v>44830</v>
      </c>
      <c r="M487" s="7" t="s">
        <v>1502</v>
      </c>
      <c r="N487" s="15">
        <v>12274077.02</v>
      </c>
      <c r="O487" s="15">
        <v>12274077.02</v>
      </c>
      <c r="P487" s="7">
        <v>1</v>
      </c>
    </row>
    <row r="488" spans="1:16" ht="50.25" customHeight="1" thickBot="1">
      <c r="A488" s="6" t="s">
        <v>1583</v>
      </c>
      <c r="B488" s="5" t="s">
        <v>1473</v>
      </c>
      <c r="C488" s="5" t="s">
        <v>18</v>
      </c>
      <c r="D488" s="18"/>
      <c r="E488" s="30" t="s">
        <v>171</v>
      </c>
      <c r="F488" s="23" t="s">
        <v>1584</v>
      </c>
      <c r="G488" s="5" t="s">
        <v>67</v>
      </c>
      <c r="H488" s="6" t="s">
        <v>67</v>
      </c>
      <c r="I488" s="6" t="s">
        <v>68</v>
      </c>
      <c r="J488" s="6" t="s">
        <v>528</v>
      </c>
      <c r="K488" s="5" t="s">
        <v>69</v>
      </c>
      <c r="L488" s="8">
        <v>44926</v>
      </c>
      <c r="M488" s="7" t="s">
        <v>1502</v>
      </c>
      <c r="N488" s="15">
        <v>14433.31</v>
      </c>
      <c r="O488" s="15">
        <v>14433.31</v>
      </c>
      <c r="P488" s="7">
        <v>1</v>
      </c>
    </row>
    <row r="489" spans="1:16" ht="48" customHeight="1" thickBot="1">
      <c r="A489" s="6" t="s">
        <v>1585</v>
      </c>
      <c r="B489" s="5" t="s">
        <v>1473</v>
      </c>
      <c r="C489" s="5" t="s">
        <v>18</v>
      </c>
      <c r="D489" s="18"/>
      <c r="E489" s="30" t="s">
        <v>171</v>
      </c>
      <c r="F489" s="23" t="s">
        <v>1586</v>
      </c>
      <c r="G489" s="5" t="s">
        <v>67</v>
      </c>
      <c r="H489" s="6" t="s">
        <v>67</v>
      </c>
      <c r="I489" s="6" t="s">
        <v>68</v>
      </c>
      <c r="J489" s="6" t="s">
        <v>528</v>
      </c>
      <c r="K489" s="5" t="s">
        <v>553</v>
      </c>
      <c r="L489" s="8">
        <v>44926</v>
      </c>
      <c r="M489" s="7" t="s">
        <v>1478</v>
      </c>
      <c r="N489" s="15">
        <v>79821.62</v>
      </c>
      <c r="O489" s="15">
        <v>79821.62</v>
      </c>
      <c r="P489" s="7">
        <v>1</v>
      </c>
    </row>
    <row r="490" spans="1:16" ht="72" thickBot="1">
      <c r="A490" s="6" t="s">
        <v>1587</v>
      </c>
      <c r="B490" s="5" t="s">
        <v>1473</v>
      </c>
      <c r="C490" s="5" t="s">
        <v>18</v>
      </c>
      <c r="D490" s="18"/>
      <c r="E490" s="30" t="s">
        <v>171</v>
      </c>
      <c r="F490" s="23" t="s">
        <v>1588</v>
      </c>
      <c r="G490" s="5" t="s">
        <v>67</v>
      </c>
      <c r="H490" s="5" t="s">
        <v>67</v>
      </c>
      <c r="I490" s="6" t="s">
        <v>148</v>
      </c>
      <c r="J490" s="6" t="s">
        <v>40</v>
      </c>
      <c r="K490" s="5" t="s">
        <v>1589</v>
      </c>
      <c r="L490" s="8">
        <v>44882</v>
      </c>
      <c r="M490" s="7" t="s">
        <v>1478</v>
      </c>
      <c r="N490" s="15">
        <v>953624.92999999993</v>
      </c>
      <c r="O490" s="15">
        <v>953624.92999999993</v>
      </c>
      <c r="P490" s="7">
        <v>1</v>
      </c>
    </row>
    <row r="491" spans="1:16" ht="43.5" thickBot="1">
      <c r="A491" s="6" t="s">
        <v>1590</v>
      </c>
      <c r="B491" s="5" t="s">
        <v>1473</v>
      </c>
      <c r="C491" s="5" t="s">
        <v>35</v>
      </c>
      <c r="D491" s="18"/>
      <c r="E491" s="30" t="s">
        <v>171</v>
      </c>
      <c r="F491" s="23" t="s">
        <v>1591</v>
      </c>
      <c r="G491" s="5" t="s">
        <v>38</v>
      </c>
      <c r="H491" s="6" t="s">
        <v>38</v>
      </c>
      <c r="I491" s="6" t="s">
        <v>148</v>
      </c>
      <c r="J491" s="6" t="s">
        <v>40</v>
      </c>
      <c r="K491" s="5" t="s">
        <v>1481</v>
      </c>
      <c r="L491" s="8">
        <v>44859</v>
      </c>
      <c r="M491" s="7" t="s">
        <v>1478</v>
      </c>
      <c r="N491" s="15"/>
      <c r="O491" s="15"/>
      <c r="P491" s="7"/>
    </row>
    <row r="492" spans="1:16" ht="43.5" thickBot="1">
      <c r="A492" s="6" t="s">
        <v>1592</v>
      </c>
      <c r="B492" s="5" t="s">
        <v>1473</v>
      </c>
      <c r="C492" s="5" t="s">
        <v>35</v>
      </c>
      <c r="D492" s="18"/>
      <c r="E492" s="30" t="s">
        <v>171</v>
      </c>
      <c r="F492" s="23" t="s">
        <v>1591</v>
      </c>
      <c r="G492" s="5" t="s">
        <v>38</v>
      </c>
      <c r="H492" s="6" t="s">
        <v>38</v>
      </c>
      <c r="I492" s="6" t="s">
        <v>148</v>
      </c>
      <c r="J492" s="6" t="s">
        <v>40</v>
      </c>
      <c r="K492" s="5" t="s">
        <v>1481</v>
      </c>
      <c r="L492" s="8">
        <v>44908</v>
      </c>
      <c r="M492" s="7" t="s">
        <v>1478</v>
      </c>
      <c r="N492" s="15"/>
      <c r="O492" s="15"/>
      <c r="P492" s="7"/>
    </row>
    <row r="493" spans="1:16" ht="43.5" thickBot="1">
      <c r="A493" s="6" t="s">
        <v>1593</v>
      </c>
      <c r="B493" s="5" t="s">
        <v>1473</v>
      </c>
      <c r="C493" s="5" t="s">
        <v>90</v>
      </c>
      <c r="D493" s="18" t="s">
        <v>1594</v>
      </c>
      <c r="E493" s="30" t="s">
        <v>171</v>
      </c>
      <c r="F493" s="23" t="s">
        <v>1595</v>
      </c>
      <c r="G493" s="5" t="s">
        <v>227</v>
      </c>
      <c r="H493" s="6" t="s">
        <v>227</v>
      </c>
      <c r="I493" s="6" t="s">
        <v>32</v>
      </c>
      <c r="J493" s="6" t="s">
        <v>40</v>
      </c>
      <c r="K493" s="5" t="s">
        <v>228</v>
      </c>
      <c r="L493" s="8">
        <v>44918</v>
      </c>
      <c r="M493" s="7" t="s">
        <v>1502</v>
      </c>
      <c r="N493" s="15">
        <v>161896</v>
      </c>
      <c r="O493" s="15">
        <v>161896</v>
      </c>
      <c r="P493" s="7">
        <v>1</v>
      </c>
    </row>
    <row r="494" spans="1:16" ht="43.5" thickBot="1">
      <c r="A494" s="6" t="s">
        <v>1596</v>
      </c>
      <c r="B494" s="5" t="s">
        <v>1473</v>
      </c>
      <c r="C494" s="5" t="s">
        <v>90</v>
      </c>
      <c r="D494" s="18" t="s">
        <v>1597</v>
      </c>
      <c r="E494" s="30" t="s">
        <v>171</v>
      </c>
      <c r="F494" s="23" t="s">
        <v>1598</v>
      </c>
      <c r="G494" s="5" t="s">
        <v>227</v>
      </c>
      <c r="H494" s="6" t="s">
        <v>227</v>
      </c>
      <c r="I494" s="6" t="s">
        <v>32</v>
      </c>
      <c r="J494" s="6" t="s">
        <v>40</v>
      </c>
      <c r="K494" s="5" t="s">
        <v>228</v>
      </c>
      <c r="L494" s="8">
        <v>44917</v>
      </c>
      <c r="M494" s="7" t="s">
        <v>1502</v>
      </c>
      <c r="N494" s="15">
        <v>88833</v>
      </c>
      <c r="O494" s="15">
        <v>88833</v>
      </c>
      <c r="P494" s="7">
        <v>1</v>
      </c>
    </row>
    <row r="495" spans="1:16" ht="43.5" thickBot="1">
      <c r="A495" s="6" t="s">
        <v>1599</v>
      </c>
      <c r="B495" s="5" t="s">
        <v>1473</v>
      </c>
      <c r="C495" s="5" t="s">
        <v>90</v>
      </c>
      <c r="D495" s="18" t="s">
        <v>1600</v>
      </c>
      <c r="E495" s="30" t="s">
        <v>171</v>
      </c>
      <c r="F495" s="23" t="s">
        <v>1601</v>
      </c>
      <c r="G495" s="5" t="s">
        <v>227</v>
      </c>
      <c r="H495" s="6" t="s">
        <v>227</v>
      </c>
      <c r="I495" s="6" t="s">
        <v>32</v>
      </c>
      <c r="J495" s="6" t="s">
        <v>40</v>
      </c>
      <c r="K495" s="5" t="s">
        <v>228</v>
      </c>
      <c r="L495" s="8">
        <v>44918</v>
      </c>
      <c r="M495" s="7" t="s">
        <v>1502</v>
      </c>
      <c r="N495" s="15">
        <v>192582</v>
      </c>
      <c r="O495" s="15">
        <v>192582</v>
      </c>
      <c r="P495" s="7">
        <v>1</v>
      </c>
    </row>
    <row r="496" spans="1:16" ht="43.5" thickBot="1">
      <c r="A496" s="6" t="s">
        <v>1602</v>
      </c>
      <c r="B496" s="5" t="s">
        <v>1473</v>
      </c>
      <c r="C496" s="5" t="s">
        <v>90</v>
      </c>
      <c r="D496" s="18" t="s">
        <v>1603</v>
      </c>
      <c r="E496" s="30" t="s">
        <v>171</v>
      </c>
      <c r="F496" s="23" t="s">
        <v>1604</v>
      </c>
      <c r="G496" s="5" t="s">
        <v>227</v>
      </c>
      <c r="H496" s="6" t="s">
        <v>227</v>
      </c>
      <c r="I496" s="6" t="s">
        <v>32</v>
      </c>
      <c r="J496" s="6" t="s">
        <v>40</v>
      </c>
      <c r="K496" s="5" t="s">
        <v>228</v>
      </c>
      <c r="L496" s="8">
        <v>44918</v>
      </c>
      <c r="M496" s="7" t="s">
        <v>1502</v>
      </c>
      <c r="N496" s="15">
        <v>320735</v>
      </c>
      <c r="O496" s="15">
        <v>320735</v>
      </c>
      <c r="P496" s="7">
        <v>1</v>
      </c>
    </row>
    <row r="497" spans="1:16" ht="43.5" thickBot="1">
      <c r="A497" s="6" t="s">
        <v>1605</v>
      </c>
      <c r="B497" s="5" t="s">
        <v>1473</v>
      </c>
      <c r="C497" s="5" t="s">
        <v>90</v>
      </c>
      <c r="D497" s="18" t="s">
        <v>1606</v>
      </c>
      <c r="E497" s="30" t="s">
        <v>171</v>
      </c>
      <c r="F497" s="23" t="s">
        <v>1607</v>
      </c>
      <c r="G497" s="5" t="s">
        <v>227</v>
      </c>
      <c r="H497" s="6" t="s">
        <v>227</v>
      </c>
      <c r="I497" s="6" t="s">
        <v>32</v>
      </c>
      <c r="J497" s="6" t="s">
        <v>40</v>
      </c>
      <c r="K497" s="5" t="s">
        <v>228</v>
      </c>
      <c r="L497" s="8">
        <v>44918</v>
      </c>
      <c r="M497" s="7" t="s">
        <v>1502</v>
      </c>
      <c r="N497" s="15">
        <v>161896</v>
      </c>
      <c r="O497" s="15">
        <v>161896</v>
      </c>
      <c r="P497" s="7">
        <v>1</v>
      </c>
    </row>
    <row r="498" spans="1:16" ht="41.25" customHeight="1" thickBot="1">
      <c r="A498" s="6" t="s">
        <v>1608</v>
      </c>
      <c r="B498" s="5" t="s">
        <v>1473</v>
      </c>
      <c r="C498" s="5" t="s">
        <v>35</v>
      </c>
      <c r="D498" s="18" t="s">
        <v>1609</v>
      </c>
      <c r="E498" s="30" t="s">
        <v>171</v>
      </c>
      <c r="F498" s="23" t="s">
        <v>1610</v>
      </c>
      <c r="G498" s="5" t="s">
        <v>38</v>
      </c>
      <c r="H498" s="6" t="s">
        <v>38</v>
      </c>
      <c r="I498" s="6" t="s">
        <v>39</v>
      </c>
      <c r="J498" s="6" t="s">
        <v>40</v>
      </c>
      <c r="K498" s="5" t="s">
        <v>41</v>
      </c>
      <c r="L498" s="8">
        <v>44923</v>
      </c>
      <c r="M498" s="7" t="s">
        <v>1502</v>
      </c>
      <c r="N498" s="15">
        <v>90000</v>
      </c>
      <c r="O498" s="15">
        <v>90000</v>
      </c>
      <c r="P498" s="7">
        <v>1</v>
      </c>
    </row>
    <row r="499" spans="1:16" ht="39.75" customHeight="1" thickBot="1">
      <c r="A499" s="6" t="s">
        <v>1611</v>
      </c>
      <c r="B499" s="5" t="s">
        <v>1473</v>
      </c>
      <c r="C499" s="5" t="s">
        <v>35</v>
      </c>
      <c r="D499" s="18" t="s">
        <v>1612</v>
      </c>
      <c r="E499" s="30" t="s">
        <v>171</v>
      </c>
      <c r="F499" s="23" t="s">
        <v>1613</v>
      </c>
      <c r="G499" s="5" t="s">
        <v>38</v>
      </c>
      <c r="H499" s="6" t="s">
        <v>38</v>
      </c>
      <c r="I499" s="6" t="s">
        <v>39</v>
      </c>
      <c r="J499" s="6" t="s">
        <v>40</v>
      </c>
      <c r="K499" s="5" t="s">
        <v>41</v>
      </c>
      <c r="L499" s="8">
        <v>44923</v>
      </c>
      <c r="M499" s="7" t="s">
        <v>1502</v>
      </c>
      <c r="N499" s="15">
        <v>5000</v>
      </c>
      <c r="O499" s="15">
        <v>5000</v>
      </c>
      <c r="P499" s="7">
        <v>1</v>
      </c>
    </row>
    <row r="500" spans="1:16" ht="54" customHeight="1" thickBot="1">
      <c r="A500" s="6" t="s">
        <v>1614</v>
      </c>
      <c r="B500" s="5" t="s">
        <v>1473</v>
      </c>
      <c r="C500" s="5" t="s">
        <v>35</v>
      </c>
      <c r="D500" s="18" t="s">
        <v>1615</v>
      </c>
      <c r="E500" s="30" t="s">
        <v>171</v>
      </c>
      <c r="F500" s="23" t="s">
        <v>1616</v>
      </c>
      <c r="G500" s="5" t="s">
        <v>38</v>
      </c>
      <c r="H500" s="6" t="s">
        <v>38</v>
      </c>
      <c r="I500" s="6" t="s">
        <v>39</v>
      </c>
      <c r="J500" s="6" t="s">
        <v>40</v>
      </c>
      <c r="K500" s="5" t="s">
        <v>41</v>
      </c>
      <c r="L500" s="8">
        <v>44923</v>
      </c>
      <c r="M500" s="7" t="s">
        <v>1502</v>
      </c>
      <c r="N500" s="15">
        <v>55000</v>
      </c>
      <c r="O500" s="15">
        <v>55000</v>
      </c>
      <c r="P500" s="7">
        <v>1</v>
      </c>
    </row>
    <row r="501" spans="1:16" ht="49.5" customHeight="1" thickBot="1">
      <c r="A501" s="6" t="s">
        <v>1617</v>
      </c>
      <c r="B501" s="5" t="s">
        <v>1473</v>
      </c>
      <c r="C501" s="5" t="s">
        <v>35</v>
      </c>
      <c r="D501" s="18" t="s">
        <v>1618</v>
      </c>
      <c r="E501" s="30" t="s">
        <v>171</v>
      </c>
      <c r="F501" s="23" t="s">
        <v>1619</v>
      </c>
      <c r="G501" s="5" t="s">
        <v>38</v>
      </c>
      <c r="H501" s="6" t="s">
        <v>38</v>
      </c>
      <c r="I501" s="6" t="s">
        <v>39</v>
      </c>
      <c r="J501" s="6" t="s">
        <v>40</v>
      </c>
      <c r="K501" s="5" t="s">
        <v>41</v>
      </c>
      <c r="L501" s="8">
        <v>44923</v>
      </c>
      <c r="M501" s="7" t="s">
        <v>1502</v>
      </c>
      <c r="N501" s="15">
        <v>95000</v>
      </c>
      <c r="O501" s="15">
        <v>95000</v>
      </c>
      <c r="P501" s="7">
        <v>1</v>
      </c>
    </row>
    <row r="502" spans="1:16" ht="51" customHeight="1" thickBot="1">
      <c r="A502" s="6" t="s">
        <v>1620</v>
      </c>
      <c r="B502" s="5" t="s">
        <v>1473</v>
      </c>
      <c r="C502" s="5" t="s">
        <v>35</v>
      </c>
      <c r="D502" s="18" t="s">
        <v>1621</v>
      </c>
      <c r="E502" s="30" t="s">
        <v>171</v>
      </c>
      <c r="F502" s="23" t="s">
        <v>1622</v>
      </c>
      <c r="G502" s="5" t="s">
        <v>38</v>
      </c>
      <c r="H502" s="6" t="s">
        <v>38</v>
      </c>
      <c r="I502" s="6" t="s">
        <v>39</v>
      </c>
      <c r="J502" s="6" t="s">
        <v>40</v>
      </c>
      <c r="K502" s="5" t="s">
        <v>41</v>
      </c>
      <c r="L502" s="8">
        <v>44923</v>
      </c>
      <c r="M502" s="7" t="s">
        <v>1502</v>
      </c>
      <c r="N502" s="15">
        <v>180000</v>
      </c>
      <c r="O502" s="15">
        <v>180000</v>
      </c>
      <c r="P502" s="7">
        <v>1</v>
      </c>
    </row>
    <row r="503" spans="1:16" ht="42" customHeight="1" thickBot="1">
      <c r="A503" s="6" t="s">
        <v>1623</v>
      </c>
      <c r="B503" s="5" t="s">
        <v>1473</v>
      </c>
      <c r="C503" s="5" t="s">
        <v>35</v>
      </c>
      <c r="D503" s="18"/>
      <c r="E503" s="30" t="s">
        <v>171</v>
      </c>
      <c r="F503" s="23" t="s">
        <v>1624</v>
      </c>
      <c r="G503" s="5" t="s">
        <v>38</v>
      </c>
      <c r="H503" s="6" t="s">
        <v>38</v>
      </c>
      <c r="I503" s="6" t="s">
        <v>39</v>
      </c>
      <c r="J503" s="6" t="s">
        <v>40</v>
      </c>
      <c r="K503" s="5" t="s">
        <v>41</v>
      </c>
      <c r="L503" s="8">
        <v>44926</v>
      </c>
      <c r="M503" s="5" t="s">
        <v>1478</v>
      </c>
      <c r="N503" s="15">
        <v>534633.68999999994</v>
      </c>
      <c r="O503" s="15">
        <v>534633.68999999994</v>
      </c>
      <c r="P503" s="7">
        <v>1</v>
      </c>
    </row>
    <row r="504" spans="1:16" ht="57" customHeight="1" thickBot="1">
      <c r="A504" s="6" t="s">
        <v>1625</v>
      </c>
      <c r="B504" s="5" t="s">
        <v>1473</v>
      </c>
      <c r="C504" s="5" t="s">
        <v>515</v>
      </c>
      <c r="D504" s="18"/>
      <c r="E504" s="30" t="s">
        <v>171</v>
      </c>
      <c r="F504" s="23" t="s">
        <v>1626</v>
      </c>
      <c r="G504" s="5" t="s">
        <v>518</v>
      </c>
      <c r="H504" s="6" t="s">
        <v>519</v>
      </c>
      <c r="I504" s="6" t="s">
        <v>520</v>
      </c>
      <c r="J504" s="6" t="s">
        <v>62</v>
      </c>
      <c r="K504" s="5" t="s">
        <v>1627</v>
      </c>
      <c r="L504" s="8">
        <v>44926</v>
      </c>
      <c r="M504" s="5" t="s">
        <v>1478</v>
      </c>
      <c r="N504" s="15">
        <v>93960.83</v>
      </c>
      <c r="O504" s="15">
        <v>93960.83</v>
      </c>
      <c r="P504" s="7">
        <v>1</v>
      </c>
    </row>
    <row r="505" spans="1:16" ht="53.25" customHeight="1" thickBot="1">
      <c r="A505" s="6" t="s">
        <v>1628</v>
      </c>
      <c r="B505" s="5" t="s">
        <v>1473</v>
      </c>
      <c r="C505" s="5" t="s">
        <v>18</v>
      </c>
      <c r="D505" s="18"/>
      <c r="E505" s="30" t="s">
        <v>171</v>
      </c>
      <c r="F505" s="23" t="s">
        <v>1629</v>
      </c>
      <c r="G505" s="6" t="s">
        <v>269</v>
      </c>
      <c r="H505" s="6" t="s">
        <v>82</v>
      </c>
      <c r="I505" s="6" t="s">
        <v>270</v>
      </c>
      <c r="J505" s="6" t="s">
        <v>62</v>
      </c>
      <c r="K505" s="5" t="s">
        <v>271</v>
      </c>
      <c r="L505" s="8">
        <v>44851</v>
      </c>
      <c r="M505" s="5" t="s">
        <v>1478</v>
      </c>
      <c r="N505" s="15">
        <v>130367.01000000001</v>
      </c>
      <c r="O505" s="15">
        <v>130367.01000000001</v>
      </c>
      <c r="P505" s="7">
        <v>1</v>
      </c>
    </row>
    <row r="506" spans="1:16" ht="43.5" thickBot="1">
      <c r="A506" s="6" t="s">
        <v>1630</v>
      </c>
      <c r="B506" s="5" t="s">
        <v>1473</v>
      </c>
      <c r="C506" s="5" t="s">
        <v>110</v>
      </c>
      <c r="D506" s="18" t="s">
        <v>1631</v>
      </c>
      <c r="E506" s="30" t="s">
        <v>171</v>
      </c>
      <c r="F506" s="23" t="s">
        <v>1632</v>
      </c>
      <c r="G506" s="5" t="s">
        <v>113</v>
      </c>
      <c r="H506" s="6" t="s">
        <v>114</v>
      </c>
      <c r="I506" s="6" t="s">
        <v>115</v>
      </c>
      <c r="J506" s="6" t="s">
        <v>1633</v>
      </c>
      <c r="K506" s="5" t="s">
        <v>116</v>
      </c>
      <c r="L506" s="8">
        <v>44908</v>
      </c>
      <c r="M506" s="5" t="s">
        <v>1502</v>
      </c>
      <c r="N506" s="15"/>
      <c r="O506" s="15"/>
      <c r="P506" s="7"/>
    </row>
    <row r="507" spans="1:16" ht="52.5" customHeight="1" thickBot="1">
      <c r="A507" s="6" t="s">
        <v>1634</v>
      </c>
      <c r="B507" s="5" t="s">
        <v>1473</v>
      </c>
      <c r="C507" s="5" t="s">
        <v>35</v>
      </c>
      <c r="D507" s="18"/>
      <c r="E507" s="30" t="s">
        <v>171</v>
      </c>
      <c r="F507" s="23" t="s">
        <v>1591</v>
      </c>
      <c r="G507" s="5" t="s">
        <v>38</v>
      </c>
      <c r="H507" s="6" t="s">
        <v>38</v>
      </c>
      <c r="I507" s="6" t="s">
        <v>148</v>
      </c>
      <c r="J507" s="6" t="s">
        <v>40</v>
      </c>
      <c r="K507" s="5" t="s">
        <v>1481</v>
      </c>
      <c r="L507" s="8">
        <v>44952</v>
      </c>
      <c r="M507" s="5" t="s">
        <v>1478</v>
      </c>
      <c r="N507" s="15"/>
      <c r="O507" s="15"/>
      <c r="P507" s="7"/>
    </row>
    <row r="508" spans="1:16" ht="66" customHeight="1" thickBot="1">
      <c r="A508" s="6" t="s">
        <v>1635</v>
      </c>
      <c r="B508" s="5" t="s">
        <v>1473</v>
      </c>
      <c r="C508" s="5" t="s">
        <v>35</v>
      </c>
      <c r="D508" s="18"/>
      <c r="E508" s="30" t="s">
        <v>171</v>
      </c>
      <c r="F508" s="23" t="s">
        <v>1591</v>
      </c>
      <c r="G508" s="5" t="s">
        <v>38</v>
      </c>
      <c r="H508" s="6" t="s">
        <v>38</v>
      </c>
      <c r="I508" s="6" t="s">
        <v>148</v>
      </c>
      <c r="J508" s="6" t="s">
        <v>40</v>
      </c>
      <c r="K508" s="5" t="s">
        <v>1481</v>
      </c>
      <c r="L508" s="8">
        <v>44989</v>
      </c>
      <c r="M508" s="5" t="s">
        <v>1478</v>
      </c>
      <c r="N508" s="15"/>
      <c r="O508" s="15"/>
      <c r="P508" s="7"/>
    </row>
    <row r="509" spans="1:16" ht="86.25" thickBot="1">
      <c r="A509" s="6" t="s">
        <v>1636</v>
      </c>
      <c r="B509" s="5" t="s">
        <v>1473</v>
      </c>
      <c r="C509" s="5" t="s">
        <v>35</v>
      </c>
      <c r="D509" s="18"/>
      <c r="E509" s="30" t="s">
        <v>171</v>
      </c>
      <c r="F509" s="23" t="s">
        <v>1637</v>
      </c>
      <c r="G509" s="5" t="s">
        <v>38</v>
      </c>
      <c r="H509" s="6" t="s">
        <v>38</v>
      </c>
      <c r="I509" s="6" t="s">
        <v>39</v>
      </c>
      <c r="J509" s="6" t="s">
        <v>40</v>
      </c>
      <c r="K509" s="5" t="s">
        <v>41</v>
      </c>
      <c r="L509" s="8">
        <v>45013</v>
      </c>
      <c r="M509" s="5" t="s">
        <v>1478</v>
      </c>
      <c r="N509" s="15"/>
      <c r="O509" s="15"/>
      <c r="P509" s="7"/>
    </row>
    <row r="510" spans="1:16" ht="43.5" thickBot="1">
      <c r="A510" s="6" t="s">
        <v>1638</v>
      </c>
      <c r="B510" s="5" t="s">
        <v>1473</v>
      </c>
      <c r="C510" s="5" t="s">
        <v>35</v>
      </c>
      <c r="D510" s="18" t="s">
        <v>1639</v>
      </c>
      <c r="E510" s="30" t="s">
        <v>171</v>
      </c>
      <c r="F510" s="23" t="s">
        <v>1640</v>
      </c>
      <c r="G510" s="5" t="s">
        <v>38</v>
      </c>
      <c r="H510" s="6" t="s">
        <v>38</v>
      </c>
      <c r="I510" s="6" t="s">
        <v>148</v>
      </c>
      <c r="J510" s="6" t="s">
        <v>40</v>
      </c>
      <c r="K510" s="5" t="s">
        <v>1481</v>
      </c>
      <c r="L510" s="8">
        <v>45020</v>
      </c>
      <c r="M510" s="5" t="s">
        <v>1502</v>
      </c>
      <c r="N510" s="15">
        <v>268000</v>
      </c>
      <c r="O510" s="15">
        <v>268000</v>
      </c>
      <c r="P510" s="7">
        <v>1</v>
      </c>
    </row>
    <row r="511" spans="1:16" ht="43.5" thickBot="1">
      <c r="A511" s="6" t="s">
        <v>1641</v>
      </c>
      <c r="B511" s="5" t="s">
        <v>1473</v>
      </c>
      <c r="C511" s="5" t="s">
        <v>35</v>
      </c>
      <c r="D511" s="18" t="s">
        <v>1642</v>
      </c>
      <c r="E511" s="30" t="s">
        <v>171</v>
      </c>
      <c r="F511" s="23" t="s">
        <v>1643</v>
      </c>
      <c r="G511" s="5" t="s">
        <v>38</v>
      </c>
      <c r="H511" s="6" t="s">
        <v>38</v>
      </c>
      <c r="I511" s="6" t="s">
        <v>148</v>
      </c>
      <c r="J511" s="6" t="s">
        <v>40</v>
      </c>
      <c r="K511" s="5" t="s">
        <v>1481</v>
      </c>
      <c r="L511" s="8">
        <v>45020</v>
      </c>
      <c r="M511" s="5" t="s">
        <v>1502</v>
      </c>
      <c r="N511" s="15">
        <v>108000</v>
      </c>
      <c r="O511" s="15">
        <v>108000</v>
      </c>
      <c r="P511" s="7">
        <v>1</v>
      </c>
    </row>
    <row r="512" spans="1:16" ht="43.5" thickBot="1">
      <c r="A512" s="6" t="s">
        <v>1644</v>
      </c>
      <c r="B512" s="5" t="s">
        <v>1473</v>
      </c>
      <c r="C512" s="5" t="s">
        <v>35</v>
      </c>
      <c r="D512" s="18" t="s">
        <v>1645</v>
      </c>
      <c r="E512" s="30" t="s">
        <v>171</v>
      </c>
      <c r="F512" s="23" t="s">
        <v>1646</v>
      </c>
      <c r="G512" s="5" t="s">
        <v>38</v>
      </c>
      <c r="H512" s="6" t="s">
        <v>38</v>
      </c>
      <c r="I512" s="6" t="s">
        <v>148</v>
      </c>
      <c r="J512" s="6" t="s">
        <v>40</v>
      </c>
      <c r="K512" s="5" t="s">
        <v>1481</v>
      </c>
      <c r="L512" s="8">
        <v>45020</v>
      </c>
      <c r="M512" s="5" t="s">
        <v>1502</v>
      </c>
      <c r="N512" s="15">
        <v>188000</v>
      </c>
      <c r="O512" s="15">
        <v>188000</v>
      </c>
      <c r="P512" s="7">
        <v>1</v>
      </c>
    </row>
    <row r="513" spans="1:16" ht="43.5" thickBot="1">
      <c r="A513" s="6" t="s">
        <v>1647</v>
      </c>
      <c r="B513" s="5" t="s">
        <v>1473</v>
      </c>
      <c r="C513" s="5" t="s">
        <v>35</v>
      </c>
      <c r="D513" s="18" t="s">
        <v>1648</v>
      </c>
      <c r="E513" s="30" t="s">
        <v>171</v>
      </c>
      <c r="F513" s="23" t="s">
        <v>1649</v>
      </c>
      <c r="G513" s="5" t="s">
        <v>38</v>
      </c>
      <c r="H513" s="6" t="s">
        <v>38</v>
      </c>
      <c r="I513" s="6" t="s">
        <v>148</v>
      </c>
      <c r="J513" s="6" t="s">
        <v>40</v>
      </c>
      <c r="K513" s="5" t="s">
        <v>1481</v>
      </c>
      <c r="L513" s="8">
        <v>45020</v>
      </c>
      <c r="M513" s="5" t="s">
        <v>1502</v>
      </c>
      <c r="N513" s="15">
        <v>188000</v>
      </c>
      <c r="O513" s="15">
        <v>188000</v>
      </c>
      <c r="P513" s="7">
        <v>1</v>
      </c>
    </row>
    <row r="514" spans="1:16" ht="43.5" thickBot="1">
      <c r="A514" s="6" t="s">
        <v>1650</v>
      </c>
      <c r="B514" s="5" t="s">
        <v>1473</v>
      </c>
      <c r="C514" s="5" t="s">
        <v>35</v>
      </c>
      <c r="D514" s="18" t="s">
        <v>1651</v>
      </c>
      <c r="E514" s="30" t="s">
        <v>171</v>
      </c>
      <c r="F514" s="23" t="s">
        <v>1591</v>
      </c>
      <c r="G514" s="5" t="s">
        <v>38</v>
      </c>
      <c r="H514" s="6" t="s">
        <v>38</v>
      </c>
      <c r="I514" s="6" t="s">
        <v>148</v>
      </c>
      <c r="J514" s="6" t="s">
        <v>40</v>
      </c>
      <c r="K514" s="5" t="s">
        <v>1481</v>
      </c>
      <c r="L514" s="8">
        <v>45038</v>
      </c>
      <c r="M514" s="5" t="s">
        <v>1478</v>
      </c>
      <c r="N514" s="15"/>
      <c r="O514" s="15"/>
      <c r="P514" s="7"/>
    </row>
    <row r="515" spans="1:16" ht="47.25" customHeight="1" thickBot="1">
      <c r="A515" s="6" t="s">
        <v>1652</v>
      </c>
      <c r="B515" s="5" t="s">
        <v>1473</v>
      </c>
      <c r="C515" s="5" t="s">
        <v>74</v>
      </c>
      <c r="D515" s="18"/>
      <c r="E515" s="30" t="s">
        <v>171</v>
      </c>
      <c r="F515" s="23" t="s">
        <v>1653</v>
      </c>
      <c r="G515" s="5" t="s">
        <v>76</v>
      </c>
      <c r="H515" s="6" t="s">
        <v>76</v>
      </c>
      <c r="I515" s="6" t="s">
        <v>77</v>
      </c>
      <c r="J515" s="6" t="s">
        <v>25</v>
      </c>
      <c r="K515" s="5" t="s">
        <v>1654</v>
      </c>
      <c r="L515" s="8">
        <v>45056</v>
      </c>
      <c r="M515" s="5" t="s">
        <v>1502</v>
      </c>
      <c r="N515" s="15">
        <v>271459.92</v>
      </c>
      <c r="O515" s="15">
        <v>271459.92</v>
      </c>
      <c r="P515" s="7">
        <v>1</v>
      </c>
    </row>
    <row r="516" spans="1:16" ht="57" customHeight="1" thickBot="1">
      <c r="A516" s="6" t="s">
        <v>1655</v>
      </c>
      <c r="B516" s="5" t="s">
        <v>1473</v>
      </c>
      <c r="C516" s="5" t="s">
        <v>74</v>
      </c>
      <c r="D516" s="18" t="s">
        <v>1656</v>
      </c>
      <c r="E516" s="30" t="s">
        <v>171</v>
      </c>
      <c r="F516" s="23" t="s">
        <v>1657</v>
      </c>
      <c r="G516" s="5" t="s">
        <v>76</v>
      </c>
      <c r="H516" s="6" t="s">
        <v>76</v>
      </c>
      <c r="I516" s="6" t="s">
        <v>77</v>
      </c>
      <c r="J516" s="6" t="s">
        <v>25</v>
      </c>
      <c r="K516" s="5" t="s">
        <v>1654</v>
      </c>
      <c r="L516" s="8">
        <v>45056</v>
      </c>
      <c r="M516" s="5" t="s">
        <v>1502</v>
      </c>
      <c r="N516" s="15">
        <v>25500</v>
      </c>
      <c r="O516" s="15">
        <v>25500</v>
      </c>
      <c r="P516" s="7">
        <v>1</v>
      </c>
    </row>
    <row r="517" spans="1:16" ht="57.75" customHeight="1" thickBot="1">
      <c r="A517" s="6" t="s">
        <v>1658</v>
      </c>
      <c r="B517" s="5" t="s">
        <v>1473</v>
      </c>
      <c r="C517" s="5" t="s">
        <v>110</v>
      </c>
      <c r="D517" s="18" t="s">
        <v>1659</v>
      </c>
      <c r="E517" s="30" t="s">
        <v>171</v>
      </c>
      <c r="F517" s="23" t="s">
        <v>1660</v>
      </c>
      <c r="G517" s="5" t="s">
        <v>61</v>
      </c>
      <c r="H517" s="6" t="s">
        <v>61</v>
      </c>
      <c r="I517" s="6" t="s">
        <v>115</v>
      </c>
      <c r="J517" s="6" t="s">
        <v>62</v>
      </c>
      <c r="K517" s="5" t="s">
        <v>1661</v>
      </c>
      <c r="L517" s="8">
        <v>45090</v>
      </c>
      <c r="M517" s="5" t="s">
        <v>1502</v>
      </c>
      <c r="N517" s="15">
        <v>1000000</v>
      </c>
      <c r="O517" s="15">
        <v>1000000</v>
      </c>
      <c r="P517" s="7">
        <v>1</v>
      </c>
    </row>
    <row r="518" spans="1:16" ht="66" customHeight="1" thickBot="1">
      <c r="A518" s="6" t="s">
        <v>1662</v>
      </c>
      <c r="B518" s="5" t="s">
        <v>1473</v>
      </c>
      <c r="C518" s="5" t="s">
        <v>74</v>
      </c>
      <c r="D518" s="18" t="s">
        <v>1663</v>
      </c>
      <c r="E518" s="30" t="s">
        <v>171</v>
      </c>
      <c r="F518" s="23" t="s">
        <v>1664</v>
      </c>
      <c r="G518" s="5" t="s">
        <v>157</v>
      </c>
      <c r="H518" s="6" t="s">
        <v>157</v>
      </c>
      <c r="I518" s="6" t="s">
        <v>158</v>
      </c>
      <c r="J518" s="6" t="s">
        <v>40</v>
      </c>
      <c r="K518" s="5" t="s">
        <v>371</v>
      </c>
      <c r="L518" s="8">
        <v>45085</v>
      </c>
      <c r="M518" s="5" t="s">
        <v>1502</v>
      </c>
      <c r="N518" s="15">
        <v>59701.4</v>
      </c>
      <c r="O518" s="15">
        <v>59701.4</v>
      </c>
      <c r="P518" s="7">
        <v>1</v>
      </c>
    </row>
    <row r="519" spans="1:16" ht="63" customHeight="1" thickBot="1">
      <c r="A519" s="6" t="s">
        <v>1665</v>
      </c>
      <c r="B519" s="5" t="s">
        <v>1473</v>
      </c>
      <c r="C519" s="5" t="s">
        <v>123</v>
      </c>
      <c r="D519" s="18"/>
      <c r="E519" s="30" t="s">
        <v>171</v>
      </c>
      <c r="F519" s="23" t="s">
        <v>1666</v>
      </c>
      <c r="G519" s="5" t="s">
        <v>98</v>
      </c>
      <c r="H519" s="6" t="s">
        <v>140</v>
      </c>
      <c r="I519" s="6" t="s">
        <v>141</v>
      </c>
      <c r="J519" s="6" t="s">
        <v>25</v>
      </c>
      <c r="K519" s="5" t="s">
        <v>1169</v>
      </c>
      <c r="L519" s="8">
        <v>45107</v>
      </c>
      <c r="M519" s="5" t="s">
        <v>1478</v>
      </c>
      <c r="N519" s="15">
        <v>58067.9</v>
      </c>
      <c r="O519" s="15">
        <v>58067.9</v>
      </c>
      <c r="P519" s="7">
        <v>1</v>
      </c>
    </row>
    <row r="520" spans="1:16" ht="57.75" thickBot="1">
      <c r="A520" s="6" t="s">
        <v>1667</v>
      </c>
      <c r="B520" s="5" t="s">
        <v>1473</v>
      </c>
      <c r="C520" s="5" t="s">
        <v>35</v>
      </c>
      <c r="D520" s="18"/>
      <c r="E520" s="30" t="s">
        <v>171</v>
      </c>
      <c r="F520" s="23" t="s">
        <v>1668</v>
      </c>
      <c r="G520" s="5" t="s">
        <v>38</v>
      </c>
      <c r="H520" s="5" t="s">
        <v>38</v>
      </c>
      <c r="I520" s="6" t="s">
        <v>148</v>
      </c>
      <c r="J520" s="6" t="s">
        <v>40</v>
      </c>
      <c r="K520" s="5">
        <v>21129</v>
      </c>
      <c r="L520" s="8">
        <v>44561</v>
      </c>
      <c r="M520" s="5" t="s">
        <v>1669</v>
      </c>
      <c r="N520" s="15">
        <v>6468183.7599999998</v>
      </c>
      <c r="O520" s="15">
        <v>6468183.7599999998</v>
      </c>
      <c r="P520" s="7">
        <v>1</v>
      </c>
    </row>
    <row r="521" spans="1:16" ht="43.5" thickBot="1">
      <c r="A521" s="6" t="s">
        <v>1670</v>
      </c>
      <c r="B521" s="5" t="s">
        <v>1473</v>
      </c>
      <c r="C521" s="5" t="s">
        <v>35</v>
      </c>
      <c r="D521" s="18"/>
      <c r="E521" s="30" t="s">
        <v>171</v>
      </c>
      <c r="F521" s="23" t="s">
        <v>1591</v>
      </c>
      <c r="G521" s="5" t="s">
        <v>38</v>
      </c>
      <c r="H521" s="6" t="s">
        <v>38</v>
      </c>
      <c r="I521" s="6" t="s">
        <v>148</v>
      </c>
      <c r="J521" s="6" t="s">
        <v>40</v>
      </c>
      <c r="K521" s="5" t="s">
        <v>1481</v>
      </c>
      <c r="L521" s="8">
        <v>45204</v>
      </c>
      <c r="M521" s="5" t="s">
        <v>1478</v>
      </c>
      <c r="N521" s="15"/>
      <c r="O521" s="15"/>
      <c r="P521" s="7"/>
    </row>
    <row r="522" spans="1:16" ht="29.25" thickBot="1">
      <c r="A522" s="6" t="s">
        <v>1671</v>
      </c>
      <c r="B522" s="5" t="s">
        <v>1473</v>
      </c>
      <c r="C522" s="5" t="s">
        <v>35</v>
      </c>
      <c r="D522" s="18"/>
      <c r="E522" s="30" t="s">
        <v>171</v>
      </c>
      <c r="F522" s="23" t="s">
        <v>1672</v>
      </c>
      <c r="G522" s="5" t="s">
        <v>38</v>
      </c>
      <c r="H522" s="6" t="s">
        <v>38</v>
      </c>
      <c r="I522" s="6" t="s">
        <v>148</v>
      </c>
      <c r="J522" s="6" t="s">
        <v>25</v>
      </c>
      <c r="K522" s="5" t="s">
        <v>1019</v>
      </c>
      <c r="L522" s="8">
        <v>45278</v>
      </c>
      <c r="M522" s="5" t="s">
        <v>1478</v>
      </c>
      <c r="N522" s="15">
        <v>2250333.5</v>
      </c>
      <c r="O522" s="15">
        <v>2250333.5</v>
      </c>
      <c r="P522" s="7">
        <v>1</v>
      </c>
    </row>
    <row r="523" spans="1:16" ht="46.5" customHeight="1" thickBot="1">
      <c r="A523" s="6" t="s">
        <v>1673</v>
      </c>
      <c r="B523" s="5" t="s">
        <v>1473</v>
      </c>
      <c r="C523" s="5" t="s">
        <v>515</v>
      </c>
      <c r="D523" s="18"/>
      <c r="E523" s="30" t="s">
        <v>171</v>
      </c>
      <c r="F523" s="23" t="s">
        <v>1674</v>
      </c>
      <c r="G523" s="5" t="s">
        <v>518</v>
      </c>
      <c r="H523" s="6" t="s">
        <v>519</v>
      </c>
      <c r="I523" s="6" t="s">
        <v>520</v>
      </c>
      <c r="J523" s="6" t="s">
        <v>25</v>
      </c>
      <c r="K523" s="5" t="s">
        <v>1023</v>
      </c>
      <c r="L523" s="8">
        <v>45278</v>
      </c>
      <c r="M523" s="5" t="s">
        <v>1478</v>
      </c>
      <c r="N523" s="15">
        <v>21901</v>
      </c>
      <c r="O523" s="15">
        <v>21901</v>
      </c>
      <c r="P523" s="7">
        <v>1</v>
      </c>
    </row>
    <row r="524" spans="1:16" s="3" customFormat="1" ht="54.95" customHeight="1" thickBot="1">
      <c r="A524" s="6" t="s">
        <v>1675</v>
      </c>
      <c r="B524" s="5" t="s">
        <v>1473</v>
      </c>
      <c r="C524" s="5" t="s">
        <v>35</v>
      </c>
      <c r="D524" s="18"/>
      <c r="E524" s="30" t="s">
        <v>20</v>
      </c>
      <c r="F524" s="24" t="s">
        <v>1676</v>
      </c>
      <c r="G524" s="6" t="s">
        <v>38</v>
      </c>
      <c r="H524" s="6" t="s">
        <v>38</v>
      </c>
      <c r="I524" s="6" t="s">
        <v>148</v>
      </c>
      <c r="J524" s="6" t="s">
        <v>33</v>
      </c>
      <c r="K524" s="6" t="s">
        <v>149</v>
      </c>
      <c r="L524" s="8">
        <v>45253</v>
      </c>
      <c r="M524" s="7" t="s">
        <v>42</v>
      </c>
      <c r="N524" s="15">
        <v>1076957.8399999999</v>
      </c>
      <c r="O524" s="15">
        <v>1076957.8399999999</v>
      </c>
      <c r="P524" s="7">
        <v>1</v>
      </c>
    </row>
    <row r="525" spans="1:16" s="3" customFormat="1" ht="54.95" customHeight="1" thickBot="1">
      <c r="A525" s="6" t="s">
        <v>1677</v>
      </c>
      <c r="B525" s="5" t="s">
        <v>1473</v>
      </c>
      <c r="C525" s="5" t="s">
        <v>110</v>
      </c>
      <c r="D525" s="5"/>
      <c r="E525" s="30" t="s">
        <v>171</v>
      </c>
      <c r="F525" s="24" t="s">
        <v>1678</v>
      </c>
      <c r="G525" s="6" t="s">
        <v>61</v>
      </c>
      <c r="H525" s="6" t="s">
        <v>61</v>
      </c>
      <c r="I525" s="6" t="s">
        <v>115</v>
      </c>
      <c r="J525" s="6" t="s">
        <v>62</v>
      </c>
      <c r="K525" s="6" t="s">
        <v>1661</v>
      </c>
      <c r="L525" s="8">
        <v>45426</v>
      </c>
      <c r="M525" s="7" t="s">
        <v>1502</v>
      </c>
      <c r="N525" s="15">
        <v>400000</v>
      </c>
      <c r="O525" s="15">
        <v>400000</v>
      </c>
      <c r="P525" s="7">
        <v>1</v>
      </c>
    </row>
    <row r="526" spans="1:16" s="3" customFormat="1" ht="54.95" customHeight="1" thickBot="1">
      <c r="A526" s="6" t="s">
        <v>1679</v>
      </c>
      <c r="B526" s="5" t="s">
        <v>1473</v>
      </c>
      <c r="C526" s="5" t="s">
        <v>18</v>
      </c>
      <c r="D526" s="5"/>
      <c r="E526" s="30" t="s">
        <v>171</v>
      </c>
      <c r="F526" s="24" t="s">
        <v>1680</v>
      </c>
      <c r="G526" s="6" t="s">
        <v>22</v>
      </c>
      <c r="H526" s="6" t="s">
        <v>23</v>
      </c>
      <c r="I526" s="6" t="s">
        <v>24</v>
      </c>
      <c r="J526" s="6" t="s">
        <v>25</v>
      </c>
      <c r="K526" s="6">
        <v>20096</v>
      </c>
      <c r="L526" s="8">
        <v>45565</v>
      </c>
      <c r="M526" s="5" t="s">
        <v>1478</v>
      </c>
      <c r="N526" s="15">
        <v>59805.850000000006</v>
      </c>
      <c r="O526" s="15">
        <v>59805.850000000006</v>
      </c>
      <c r="P526" s="7">
        <v>1</v>
      </c>
    </row>
    <row r="527" spans="1:16" s="3" customFormat="1" ht="54.95" customHeight="1" thickBot="1">
      <c r="A527" s="6" t="s">
        <v>1681</v>
      </c>
      <c r="B527" s="5" t="s">
        <v>1473</v>
      </c>
      <c r="C527" s="5" t="s">
        <v>18</v>
      </c>
      <c r="D527" s="5"/>
      <c r="E527" s="30" t="s">
        <v>171</v>
      </c>
      <c r="F527" s="24" t="s">
        <v>1682</v>
      </c>
      <c r="G527" s="6" t="s">
        <v>22</v>
      </c>
      <c r="H527" s="6" t="s">
        <v>31</v>
      </c>
      <c r="I527" s="6" t="s">
        <v>206</v>
      </c>
      <c r="J527" s="6" t="s">
        <v>25</v>
      </c>
      <c r="K527" s="6" t="s">
        <v>207</v>
      </c>
      <c r="L527" s="8">
        <v>45565</v>
      </c>
      <c r="M527" s="5" t="s">
        <v>1478</v>
      </c>
      <c r="N527" s="15">
        <v>137211.63</v>
      </c>
      <c r="O527" s="15">
        <v>137211.63</v>
      </c>
      <c r="P527" s="7">
        <v>1</v>
      </c>
    </row>
    <row r="528" spans="1:16" s="3" customFormat="1" ht="54.95" customHeight="1" thickBot="1">
      <c r="A528" s="6" t="s">
        <v>1683</v>
      </c>
      <c r="B528" s="5" t="s">
        <v>1473</v>
      </c>
      <c r="C528" s="5" t="s">
        <v>90</v>
      </c>
      <c r="D528" s="5" t="s">
        <v>1684</v>
      </c>
      <c r="E528" s="30" t="s">
        <v>171</v>
      </c>
      <c r="F528" s="24" t="s">
        <v>1685</v>
      </c>
      <c r="G528" s="6" t="s">
        <v>227</v>
      </c>
      <c r="H528" s="6" t="s">
        <v>227</v>
      </c>
      <c r="I528" s="6" t="s">
        <v>32</v>
      </c>
      <c r="J528" s="6" t="s">
        <v>40</v>
      </c>
      <c r="K528" s="6" t="s">
        <v>228</v>
      </c>
      <c r="L528" s="8">
        <v>45579</v>
      </c>
      <c r="M528" s="5" t="s">
        <v>1502</v>
      </c>
      <c r="N528" s="15">
        <v>122400</v>
      </c>
      <c r="O528" s="15">
        <v>122400</v>
      </c>
      <c r="P528" s="7">
        <v>1</v>
      </c>
    </row>
    <row r="529" spans="1:16" s="3" customFormat="1" ht="54.95" customHeight="1" thickBot="1">
      <c r="A529" s="6" t="s">
        <v>1686</v>
      </c>
      <c r="B529" s="5" t="s">
        <v>1473</v>
      </c>
      <c r="C529" s="5" t="s">
        <v>90</v>
      </c>
      <c r="D529" s="5" t="s">
        <v>1687</v>
      </c>
      <c r="E529" s="30" t="s">
        <v>171</v>
      </c>
      <c r="F529" s="24" t="s">
        <v>1688</v>
      </c>
      <c r="G529" s="6" t="s">
        <v>227</v>
      </c>
      <c r="H529" s="6" t="s">
        <v>227</v>
      </c>
      <c r="I529" s="6" t="s">
        <v>32</v>
      </c>
      <c r="J529" s="6" t="s">
        <v>40</v>
      </c>
      <c r="K529" s="6" t="s">
        <v>228</v>
      </c>
      <c r="L529" s="8">
        <v>45579</v>
      </c>
      <c r="M529" s="5" t="s">
        <v>1502</v>
      </c>
      <c r="N529" s="15">
        <v>72459.89</v>
      </c>
      <c r="O529" s="15">
        <v>72459.89</v>
      </c>
      <c r="P529" s="7">
        <v>1</v>
      </c>
    </row>
    <row r="530" spans="1:16" s="3" customFormat="1" ht="54.95" customHeight="1" thickBot="1">
      <c r="A530" s="6" t="s">
        <v>1689</v>
      </c>
      <c r="B530" s="5" t="s">
        <v>1473</v>
      </c>
      <c r="C530" s="5" t="s">
        <v>90</v>
      </c>
      <c r="D530" s="5" t="s">
        <v>1690</v>
      </c>
      <c r="E530" s="30" t="s">
        <v>171</v>
      </c>
      <c r="F530" s="24" t="s">
        <v>1691</v>
      </c>
      <c r="G530" s="6" t="s">
        <v>227</v>
      </c>
      <c r="H530" s="6" t="s">
        <v>227</v>
      </c>
      <c r="I530" s="6" t="s">
        <v>32</v>
      </c>
      <c r="J530" s="6" t="s">
        <v>40</v>
      </c>
      <c r="K530" s="6" t="s">
        <v>228</v>
      </c>
      <c r="L530" s="8">
        <v>45579</v>
      </c>
      <c r="M530" s="5" t="s">
        <v>1502</v>
      </c>
      <c r="N530" s="15">
        <v>455132</v>
      </c>
      <c r="O530" s="15">
        <v>455132</v>
      </c>
      <c r="P530" s="7">
        <v>1</v>
      </c>
    </row>
    <row r="531" spans="1:16" s="3" customFormat="1" ht="54.95" customHeight="1" thickBot="1">
      <c r="A531" s="6" t="s">
        <v>1692</v>
      </c>
      <c r="B531" s="5" t="s">
        <v>1473</v>
      </c>
      <c r="C531" s="5" t="s">
        <v>90</v>
      </c>
      <c r="D531" s="5" t="s">
        <v>1693</v>
      </c>
      <c r="E531" s="30" t="s">
        <v>171</v>
      </c>
      <c r="F531" s="24" t="s">
        <v>1694</v>
      </c>
      <c r="G531" s="6" t="s">
        <v>227</v>
      </c>
      <c r="H531" s="6" t="s">
        <v>227</v>
      </c>
      <c r="I531" s="6" t="s">
        <v>32</v>
      </c>
      <c r="J531" s="6" t="s">
        <v>40</v>
      </c>
      <c r="K531" s="6" t="s">
        <v>228</v>
      </c>
      <c r="L531" s="8">
        <v>45579</v>
      </c>
      <c r="M531" s="5" t="s">
        <v>1502</v>
      </c>
      <c r="N531" s="15">
        <v>205210</v>
      </c>
      <c r="O531" s="15">
        <v>205210</v>
      </c>
      <c r="P531" s="7">
        <v>1</v>
      </c>
    </row>
    <row r="532" spans="1:16" s="3" customFormat="1" ht="54.95" customHeight="1" thickBot="1">
      <c r="A532" s="6" t="s">
        <v>1695</v>
      </c>
      <c r="B532" s="5" t="s">
        <v>1473</v>
      </c>
      <c r="C532" s="5" t="s">
        <v>90</v>
      </c>
      <c r="D532" s="5" t="s">
        <v>1696</v>
      </c>
      <c r="E532" s="30" t="s">
        <v>171</v>
      </c>
      <c r="F532" s="24" t="s">
        <v>1697</v>
      </c>
      <c r="G532" s="6" t="s">
        <v>227</v>
      </c>
      <c r="H532" s="6" t="s">
        <v>227</v>
      </c>
      <c r="I532" s="6" t="s">
        <v>32</v>
      </c>
      <c r="J532" s="6" t="s">
        <v>40</v>
      </c>
      <c r="K532" s="6" t="s">
        <v>228</v>
      </c>
      <c r="L532" s="8">
        <v>45575</v>
      </c>
      <c r="M532" s="5" t="s">
        <v>1502</v>
      </c>
      <c r="N532" s="15">
        <v>641600</v>
      </c>
      <c r="O532" s="15">
        <v>641600</v>
      </c>
      <c r="P532" s="7">
        <v>1</v>
      </c>
    </row>
    <row r="533" spans="1:16" s="3" customFormat="1" ht="54.95" customHeight="1" thickBot="1">
      <c r="A533" s="6" t="s">
        <v>1698</v>
      </c>
      <c r="B533" s="5" t="s">
        <v>1473</v>
      </c>
      <c r="C533" s="5" t="s">
        <v>169</v>
      </c>
      <c r="D533" s="5" t="s">
        <v>1699</v>
      </c>
      <c r="E533" s="30" t="s">
        <v>171</v>
      </c>
      <c r="F533" s="24" t="s">
        <v>1700</v>
      </c>
      <c r="G533" s="6" t="s">
        <v>184</v>
      </c>
      <c r="H533" s="6" t="s">
        <v>185</v>
      </c>
      <c r="I533" s="6" t="s">
        <v>796</v>
      </c>
      <c r="J533" s="6" t="s">
        <v>33</v>
      </c>
      <c r="K533" s="6" t="s">
        <v>797</v>
      </c>
      <c r="L533" s="8">
        <v>45649</v>
      </c>
      <c r="M533" s="5" t="s">
        <v>1502</v>
      </c>
      <c r="N533" s="15">
        <v>1116211.81</v>
      </c>
      <c r="O533" s="15">
        <v>1116211.81</v>
      </c>
      <c r="P533" s="7">
        <v>1</v>
      </c>
    </row>
    <row r="534" spans="1:16" ht="72" thickBot="1">
      <c r="A534" s="6" t="s">
        <v>1701</v>
      </c>
      <c r="B534" s="5" t="s">
        <v>1473</v>
      </c>
      <c r="C534" s="5" t="s">
        <v>123</v>
      </c>
      <c r="D534" s="5" t="s">
        <v>1702</v>
      </c>
      <c r="E534" s="30" t="s">
        <v>171</v>
      </c>
      <c r="F534" s="24" t="s">
        <v>1703</v>
      </c>
      <c r="G534" s="6" t="s">
        <v>98</v>
      </c>
      <c r="H534" s="6" t="s">
        <v>140</v>
      </c>
      <c r="I534" s="6" t="s">
        <v>141</v>
      </c>
      <c r="J534" s="6" t="s">
        <v>25</v>
      </c>
      <c r="K534" s="6" t="s">
        <v>546</v>
      </c>
      <c r="L534" s="8">
        <v>45070</v>
      </c>
      <c r="M534" s="5" t="s">
        <v>1502</v>
      </c>
      <c r="N534" s="15">
        <v>321860.28000000003</v>
      </c>
      <c r="O534" s="15">
        <v>321860.28000000003</v>
      </c>
      <c r="P534" s="7">
        <v>1</v>
      </c>
    </row>
    <row r="535" spans="1:16" thickBot="1">
      <c r="B535" s="10"/>
      <c r="E535" s="33"/>
      <c r="N535" s="37">
        <f>SUM(N2:N534)</f>
        <v>1101991758.7499998</v>
      </c>
      <c r="O535" s="38">
        <f t="shared" ref="O535:P535" si="0">SUM(O2:O534)</f>
        <v>795083086.27499962</v>
      </c>
      <c r="P535" s="7">
        <f t="shared" si="0"/>
        <v>24176</v>
      </c>
    </row>
    <row r="536" spans="1:16" ht="14.25">
      <c r="D536" s="3"/>
      <c r="E536" s="3"/>
    </row>
    <row r="537" spans="1:16" ht="14.25">
      <c r="E537" s="3"/>
    </row>
    <row r="538" spans="1:16" ht="14.25">
      <c r="E538" s="3"/>
      <c r="F538" s="11" t="s">
        <v>1704</v>
      </c>
    </row>
    <row r="539" spans="1:16" ht="14.25">
      <c r="E539" s="12"/>
      <c r="F539" s="10" t="s">
        <v>1705</v>
      </c>
      <c r="M539" s="3" t="s">
        <v>1706</v>
      </c>
      <c r="N539" s="16">
        <f>SUBTOTAL(9,N1:N131)</f>
        <v>757872092.33999979</v>
      </c>
      <c r="O539" s="16">
        <f>SUBTOTAL(9,O1:O131)</f>
        <v>504035079.98999995</v>
      </c>
      <c r="P539" s="39">
        <f>SUBTOTAL(9,P1:P131)</f>
        <v>23784</v>
      </c>
    </row>
    <row r="540" spans="1:16" ht="14.25">
      <c r="E540" s="12"/>
      <c r="F540" s="10" t="s">
        <v>1707</v>
      </c>
      <c r="M540" s="3" t="s">
        <v>1708</v>
      </c>
      <c r="N540" s="16">
        <f>SUM(N132:N447)</f>
        <v>238596957.42999995</v>
      </c>
      <c r="O540" s="16">
        <f>SUBTOTAL(9,O132:O447)</f>
        <v>191469991.84499997</v>
      </c>
      <c r="P540" s="39">
        <f>SUBTOTAL(9,P132:P447)</f>
        <v>318</v>
      </c>
    </row>
    <row r="541" spans="1:16" ht="14.25">
      <c r="E541" s="12"/>
      <c r="F541" s="10" t="s">
        <v>1709</v>
      </c>
      <c r="M541" s="3" t="s">
        <v>1710</v>
      </c>
      <c r="N541" s="16">
        <f>SUM(N448:N534)</f>
        <v>105522708.98000002</v>
      </c>
      <c r="O541" s="16">
        <f>SUM(O448:O534)</f>
        <v>99578014.440000027</v>
      </c>
      <c r="P541" s="39">
        <f>SUM(P448:P534)</f>
        <v>74</v>
      </c>
    </row>
    <row r="542" spans="1:16" ht="14.25">
      <c r="E542" s="12"/>
      <c r="F542" s="10" t="s">
        <v>1711</v>
      </c>
      <c r="P542" s="39"/>
    </row>
    <row r="543" spans="1:16" ht="14.25">
      <c r="E543" s="3"/>
      <c r="F543" s="10" t="s">
        <v>1712</v>
      </c>
      <c r="M543" s="3" t="s">
        <v>1706</v>
      </c>
      <c r="N543" s="16">
        <f>N539-82290332.54</f>
        <v>675581759.79999983</v>
      </c>
      <c r="O543" s="16">
        <f t="shared" ref="O543:P545" si="1">O539</f>
        <v>504035079.98999995</v>
      </c>
      <c r="P543" s="39">
        <f t="shared" si="1"/>
        <v>23784</v>
      </c>
    </row>
    <row r="544" spans="1:16" ht="14.25">
      <c r="E544" s="3"/>
      <c r="F544" s="10" t="s">
        <v>1713</v>
      </c>
      <c r="M544" s="3" t="s">
        <v>1708</v>
      </c>
      <c r="N544" s="16">
        <f>N540-7536685.94</f>
        <v>231060271.48999995</v>
      </c>
      <c r="O544" s="16">
        <f>O540-4504371.91</f>
        <v>186965619.93499997</v>
      </c>
      <c r="P544" s="39">
        <f t="shared" si="1"/>
        <v>318</v>
      </c>
    </row>
    <row r="545" spans="5:16" ht="14.25">
      <c r="E545" s="3"/>
      <c r="F545" s="3" t="s">
        <v>1714</v>
      </c>
      <c r="M545" s="3" t="s">
        <v>1473</v>
      </c>
      <c r="N545" s="16">
        <f>N541</f>
        <v>105522708.98000002</v>
      </c>
      <c r="O545" s="16">
        <f t="shared" si="1"/>
        <v>99578014.440000027</v>
      </c>
      <c r="P545" s="39">
        <f t="shared" si="1"/>
        <v>74</v>
      </c>
    </row>
    <row r="546" spans="5:16" ht="14.25">
      <c r="E546" s="3"/>
      <c r="F546" s="3" t="s">
        <v>1715</v>
      </c>
    </row>
    <row r="547" spans="5:16" ht="14.25">
      <c r="E547" s="3"/>
    </row>
    <row r="548" spans="5:16" ht="14.25">
      <c r="E548" s="3"/>
    </row>
    <row r="549" spans="5:16" ht="14.25">
      <c r="E549" s="3"/>
    </row>
    <row r="550" spans="5:16" ht="14.25">
      <c r="E550" s="3"/>
    </row>
    <row r="551" spans="5:16" ht="14.25">
      <c r="E551" s="3"/>
    </row>
    <row r="552" spans="5:16" ht="14.25">
      <c r="E552" s="3"/>
    </row>
    <row r="553" spans="5:16" ht="14.25">
      <c r="E553" s="3"/>
    </row>
    <row r="554" spans="5:16" ht="14.25">
      <c r="E554" s="3"/>
    </row>
    <row r="555" spans="5:16" ht="14.25">
      <c r="E555" s="3"/>
    </row>
    <row r="556" spans="5:16" ht="14.25">
      <c r="E556" s="3"/>
    </row>
    <row r="557" spans="5:16" ht="14.25">
      <c r="E557" s="3"/>
    </row>
    <row r="558" spans="5:16" ht="14.25">
      <c r="E558" s="3"/>
    </row>
    <row r="559" spans="5:16" ht="14.25">
      <c r="E559" s="3"/>
    </row>
    <row r="560" spans="5:16" ht="14.25">
      <c r="E560" s="3"/>
    </row>
    <row r="561" spans="5:5" ht="14.25">
      <c r="E561" s="3"/>
    </row>
    <row r="562" spans="5:5" ht="14.25">
      <c r="E562" s="3"/>
    </row>
    <row r="563" spans="5:5" ht="14.25">
      <c r="E563" s="3"/>
    </row>
    <row r="564" spans="5:5" ht="14.25">
      <c r="E564" s="3"/>
    </row>
    <row r="565" spans="5:5" ht="14.25">
      <c r="E565" s="3"/>
    </row>
    <row r="566" spans="5:5" ht="14.25">
      <c r="E566" s="3"/>
    </row>
    <row r="567" spans="5:5" ht="14.25">
      <c r="E567" s="3"/>
    </row>
    <row r="568" spans="5:5" ht="14.25">
      <c r="E568" s="3"/>
    </row>
    <row r="569" spans="5:5" ht="14.25">
      <c r="E569" s="3"/>
    </row>
    <row r="570" spans="5:5" ht="14.25">
      <c r="E570" s="3"/>
    </row>
    <row r="571" spans="5:5" ht="14.25">
      <c r="E571" s="3"/>
    </row>
    <row r="572" spans="5:5" ht="14.25">
      <c r="E572" s="3"/>
    </row>
    <row r="573" spans="5:5" ht="14.25">
      <c r="E573" s="3"/>
    </row>
    <row r="574" spans="5:5" ht="14.25">
      <c r="E574" s="3"/>
    </row>
    <row r="575" spans="5:5" ht="14.25">
      <c r="E575" s="3"/>
    </row>
    <row r="576" spans="5:5" ht="14.25">
      <c r="E576" s="3"/>
    </row>
    <row r="577" spans="5:5" ht="14.25">
      <c r="E577" s="3"/>
    </row>
    <row r="578" spans="5:5" ht="14.25">
      <c r="E578" s="3"/>
    </row>
    <row r="579" spans="5:5" ht="14.25">
      <c r="E579" s="3"/>
    </row>
    <row r="580" spans="5:5" ht="14.25">
      <c r="E580" s="3"/>
    </row>
    <row r="581" spans="5:5" ht="14.25">
      <c r="E581" s="3"/>
    </row>
    <row r="582" spans="5:5" ht="14.25">
      <c r="E582" s="3"/>
    </row>
    <row r="583" spans="5:5" ht="14.25">
      <c r="E583" s="3"/>
    </row>
    <row r="584" spans="5:5" ht="14.25">
      <c r="E584" s="3"/>
    </row>
    <row r="585" spans="5:5" ht="14.25">
      <c r="E585" s="3"/>
    </row>
    <row r="586" spans="5:5" ht="14.25">
      <c r="E586" s="3"/>
    </row>
    <row r="587" spans="5:5" ht="14.25">
      <c r="E587" s="3"/>
    </row>
    <row r="588" spans="5:5" ht="14.25">
      <c r="E588" s="3"/>
    </row>
    <row r="589" spans="5:5" ht="14.25">
      <c r="E589" s="3"/>
    </row>
    <row r="590" spans="5:5" ht="14.25">
      <c r="E590" s="3"/>
    </row>
    <row r="591" spans="5:5" ht="14.25">
      <c r="E591" s="3"/>
    </row>
    <row r="592" spans="5:5" ht="14.25">
      <c r="E592" s="3"/>
    </row>
    <row r="593" spans="5:5" ht="14.25">
      <c r="E593" s="3"/>
    </row>
    <row r="594" spans="5:5" ht="14.25">
      <c r="E594" s="3"/>
    </row>
    <row r="595" spans="5:5" ht="14.25">
      <c r="E595" s="3"/>
    </row>
    <row r="596" spans="5:5" ht="14.25">
      <c r="E596" s="3"/>
    </row>
    <row r="597" spans="5:5" ht="14.25">
      <c r="E597" s="3"/>
    </row>
    <row r="598" spans="5:5" ht="14.25">
      <c r="E598" s="3"/>
    </row>
    <row r="599" spans="5:5" ht="14.25">
      <c r="E599" s="3"/>
    </row>
    <row r="600" spans="5:5" ht="14.25">
      <c r="E600" s="3"/>
    </row>
    <row r="601" spans="5:5" ht="14.25">
      <c r="E601" s="3"/>
    </row>
    <row r="602" spans="5:5" ht="14.25">
      <c r="E602" s="3"/>
    </row>
    <row r="603" spans="5:5" ht="14.25">
      <c r="E603" s="3"/>
    </row>
    <row r="604" spans="5:5" ht="14.25">
      <c r="E604" s="3"/>
    </row>
    <row r="605" spans="5:5" ht="14.25">
      <c r="E605" s="3"/>
    </row>
    <row r="606" spans="5:5" ht="14.25">
      <c r="E606" s="3"/>
    </row>
    <row r="607" spans="5:5" ht="14.25">
      <c r="E607" s="3"/>
    </row>
    <row r="608" spans="5:5" ht="14.25">
      <c r="E608" s="3"/>
    </row>
    <row r="609" spans="5:5" ht="14.25">
      <c r="E609" s="3"/>
    </row>
    <row r="610" spans="5:5" ht="14.25">
      <c r="E610" s="3"/>
    </row>
    <row r="611" spans="5:5" ht="14.25">
      <c r="E611" s="3"/>
    </row>
    <row r="612" spans="5:5" ht="14.25">
      <c r="E612" s="3"/>
    </row>
    <row r="613" spans="5:5" ht="14.25">
      <c r="E613" s="3"/>
    </row>
    <row r="614" spans="5:5" ht="14.25">
      <c r="E614" s="3"/>
    </row>
    <row r="615" spans="5:5" ht="14.25">
      <c r="E615" s="3"/>
    </row>
    <row r="616" spans="5:5" ht="14.25">
      <c r="E616" s="3"/>
    </row>
    <row r="617" spans="5:5" ht="14.25">
      <c r="E617" s="3"/>
    </row>
    <row r="618" spans="5:5" ht="14.25">
      <c r="E618" s="3"/>
    </row>
    <row r="619" spans="5:5" ht="14.25">
      <c r="E619" s="3"/>
    </row>
    <row r="620" spans="5:5" ht="14.25">
      <c r="E620" s="3"/>
    </row>
    <row r="621" spans="5:5" ht="14.25">
      <c r="E621" s="3"/>
    </row>
    <row r="622" spans="5:5" ht="14.25">
      <c r="E622" s="3"/>
    </row>
    <row r="623" spans="5:5" ht="14.25">
      <c r="E623" s="3"/>
    </row>
    <row r="624" spans="5:5" ht="14.25">
      <c r="E624" s="3"/>
    </row>
    <row r="625" spans="5:5" ht="14.25">
      <c r="E625" s="3"/>
    </row>
    <row r="626" spans="5:5" ht="14.25">
      <c r="E626" s="3"/>
    </row>
    <row r="627" spans="5:5" ht="14.25">
      <c r="E627" s="3"/>
    </row>
    <row r="628" spans="5:5" ht="14.25">
      <c r="E628" s="3"/>
    </row>
    <row r="629" spans="5:5" ht="14.25">
      <c r="E629" s="3"/>
    </row>
    <row r="630" spans="5:5" ht="14.25">
      <c r="E630" s="3"/>
    </row>
    <row r="631" spans="5:5" ht="14.25">
      <c r="E631" s="3"/>
    </row>
    <row r="632" spans="5:5" ht="14.25">
      <c r="E632" s="3"/>
    </row>
    <row r="633" spans="5:5" ht="14.25">
      <c r="E633" s="3"/>
    </row>
    <row r="634" spans="5:5" ht="14.25">
      <c r="E634" s="3"/>
    </row>
    <row r="635" spans="5:5" ht="14.25">
      <c r="E635" s="3"/>
    </row>
    <row r="636" spans="5:5" ht="14.25">
      <c r="E636" s="3"/>
    </row>
    <row r="637" spans="5:5" ht="14.25">
      <c r="E637" s="3"/>
    </row>
    <row r="638" spans="5:5" ht="14.25">
      <c r="E638" s="3"/>
    </row>
    <row r="639" spans="5:5" ht="14.25">
      <c r="E639" s="3"/>
    </row>
    <row r="640" spans="5:5" ht="14.25">
      <c r="E640" s="3"/>
    </row>
    <row r="641" spans="5:5" ht="14.25">
      <c r="E641" s="3"/>
    </row>
    <row r="642" spans="5:5" ht="14.25">
      <c r="E642" s="3"/>
    </row>
    <row r="643" spans="5:5" ht="14.25">
      <c r="E643" s="3"/>
    </row>
    <row r="644" spans="5:5" ht="14.25">
      <c r="E644" s="3"/>
    </row>
    <row r="645" spans="5:5" ht="14.25">
      <c r="E645" s="3"/>
    </row>
    <row r="646" spans="5:5" ht="14.25">
      <c r="E646" s="3"/>
    </row>
    <row r="647" spans="5:5" ht="14.25">
      <c r="E647" s="3"/>
    </row>
    <row r="648" spans="5:5" ht="14.25">
      <c r="E648" s="3"/>
    </row>
    <row r="649" spans="5:5" ht="14.25">
      <c r="E649" s="3"/>
    </row>
    <row r="650" spans="5:5" ht="14.25">
      <c r="E650" s="3"/>
    </row>
    <row r="651" spans="5:5" ht="14.25">
      <c r="E651" s="3"/>
    </row>
    <row r="652" spans="5:5" ht="14.25">
      <c r="E652" s="3"/>
    </row>
    <row r="653" spans="5:5" ht="14.25">
      <c r="E653" s="3"/>
    </row>
    <row r="654" spans="5:5" ht="14.25">
      <c r="E654" s="3"/>
    </row>
    <row r="655" spans="5:5" ht="14.25">
      <c r="E655" s="3"/>
    </row>
    <row r="656" spans="5:5" ht="14.25">
      <c r="E656" s="3"/>
    </row>
    <row r="657" spans="5:5" ht="14.25">
      <c r="E657" s="3"/>
    </row>
    <row r="658" spans="5:5" ht="14.25">
      <c r="E658" s="3"/>
    </row>
    <row r="659" spans="5:5" ht="14.25">
      <c r="E659" s="3"/>
    </row>
    <row r="660" spans="5:5" ht="14.25">
      <c r="E660" s="3"/>
    </row>
    <row r="661" spans="5:5" ht="14.25">
      <c r="E661" s="3"/>
    </row>
    <row r="662" spans="5:5" ht="14.25">
      <c r="E662" s="3"/>
    </row>
    <row r="663" spans="5:5" ht="14.25">
      <c r="E663" s="3"/>
    </row>
    <row r="664" spans="5:5" ht="14.25">
      <c r="E664" s="3"/>
    </row>
    <row r="665" spans="5:5" ht="14.25">
      <c r="E665" s="3"/>
    </row>
    <row r="666" spans="5:5" ht="14.25">
      <c r="E666" s="3"/>
    </row>
    <row r="667" spans="5:5" ht="14.25">
      <c r="E667" s="3"/>
    </row>
    <row r="668" spans="5:5" ht="14.25">
      <c r="E668" s="3"/>
    </row>
    <row r="669" spans="5:5" ht="14.25">
      <c r="E669" s="3"/>
    </row>
    <row r="670" spans="5:5" ht="14.25">
      <c r="E670" s="3"/>
    </row>
    <row r="671" spans="5:5" ht="14.25">
      <c r="E671" s="3"/>
    </row>
    <row r="672" spans="5:5" ht="14.25">
      <c r="E672" s="3"/>
    </row>
    <row r="673" spans="5:5" ht="14.25">
      <c r="E673" s="3"/>
    </row>
    <row r="674" spans="5:5" ht="14.25">
      <c r="E674" s="3"/>
    </row>
    <row r="675" spans="5:5" ht="14.25">
      <c r="E675" s="3"/>
    </row>
    <row r="676" spans="5:5" ht="14.25">
      <c r="E676" s="3"/>
    </row>
    <row r="677" spans="5:5" ht="14.25">
      <c r="E677" s="3"/>
    </row>
    <row r="678" spans="5:5" ht="14.25">
      <c r="E678" s="3"/>
    </row>
    <row r="679" spans="5:5" ht="14.25">
      <c r="E679" s="3"/>
    </row>
    <row r="680" spans="5:5" ht="14.25">
      <c r="E680" s="3"/>
    </row>
    <row r="681" spans="5:5" ht="14.25">
      <c r="E681" s="3"/>
    </row>
    <row r="682" spans="5:5" ht="14.25">
      <c r="E682" s="3"/>
    </row>
    <row r="683" spans="5:5" ht="14.25">
      <c r="E683" s="3"/>
    </row>
    <row r="684" spans="5:5" ht="14.25">
      <c r="E684" s="3"/>
    </row>
    <row r="685" spans="5:5" ht="14.25">
      <c r="E685" s="3"/>
    </row>
    <row r="686" spans="5:5" ht="14.25">
      <c r="E686" s="3"/>
    </row>
    <row r="687" spans="5:5" ht="14.25">
      <c r="E687" s="3"/>
    </row>
    <row r="688" spans="5:5" ht="14.25">
      <c r="E688" s="3"/>
    </row>
    <row r="689" spans="5:5" ht="14.25">
      <c r="E689" s="3"/>
    </row>
    <row r="690" spans="5:5" ht="14.25">
      <c r="E690" s="3"/>
    </row>
    <row r="691" spans="5:5" ht="14.25">
      <c r="E691" s="3"/>
    </row>
    <row r="692" spans="5:5" ht="14.25">
      <c r="E692" s="3"/>
    </row>
    <row r="693" spans="5:5" ht="14.25">
      <c r="E693" s="3"/>
    </row>
    <row r="694" spans="5:5" ht="14.25">
      <c r="E694" s="3"/>
    </row>
    <row r="695" spans="5:5" ht="14.25">
      <c r="E695" s="3"/>
    </row>
    <row r="696" spans="5:5" ht="14.25">
      <c r="E696" s="3"/>
    </row>
    <row r="697" spans="5:5" ht="14.25">
      <c r="E697" s="3"/>
    </row>
    <row r="698" spans="5:5" ht="14.25">
      <c r="E698" s="3"/>
    </row>
    <row r="699" spans="5:5" ht="14.25">
      <c r="E699" s="3"/>
    </row>
    <row r="700" spans="5:5" ht="14.25">
      <c r="E700" s="3"/>
    </row>
    <row r="701" spans="5:5" ht="14.25">
      <c r="E701" s="3"/>
    </row>
    <row r="702" spans="5:5" ht="14.25">
      <c r="E702" s="3"/>
    </row>
    <row r="703" spans="5:5" ht="14.25">
      <c r="E703" s="3"/>
    </row>
    <row r="704" spans="5:5" ht="14.25">
      <c r="E704" s="3"/>
    </row>
    <row r="705" spans="5:5" ht="14.25">
      <c r="E705" s="3"/>
    </row>
    <row r="706" spans="5:5" ht="14.25">
      <c r="E706" s="3"/>
    </row>
    <row r="707" spans="5:5" ht="14.25">
      <c r="E707" s="3"/>
    </row>
    <row r="708" spans="5:5" ht="14.25">
      <c r="E708" s="3"/>
    </row>
    <row r="709" spans="5:5" ht="14.25">
      <c r="E709" s="3"/>
    </row>
    <row r="710" spans="5:5" ht="14.25">
      <c r="E710" s="3"/>
    </row>
    <row r="711" spans="5:5" ht="14.25">
      <c r="E711" s="3"/>
    </row>
    <row r="712" spans="5:5" ht="14.25">
      <c r="E712" s="3"/>
    </row>
    <row r="713" spans="5:5" ht="14.25">
      <c r="E713" s="3"/>
    </row>
    <row r="714" spans="5:5" ht="14.25">
      <c r="E714" s="3"/>
    </row>
    <row r="715" spans="5:5" ht="14.25">
      <c r="E715" s="3"/>
    </row>
    <row r="716" spans="5:5" ht="14.25">
      <c r="E716" s="3"/>
    </row>
    <row r="717" spans="5:5" ht="14.25">
      <c r="E717" s="3"/>
    </row>
    <row r="718" spans="5:5" ht="14.25">
      <c r="E718" s="3"/>
    </row>
    <row r="719" spans="5:5" ht="14.25">
      <c r="E719" s="3"/>
    </row>
    <row r="720" spans="5:5" ht="14.25">
      <c r="E720" s="3"/>
    </row>
    <row r="721" spans="5:5" ht="14.25">
      <c r="E721" s="3"/>
    </row>
    <row r="722" spans="5:5" ht="14.25">
      <c r="E722" s="3"/>
    </row>
    <row r="723" spans="5:5" ht="14.25">
      <c r="E723" s="3"/>
    </row>
    <row r="724" spans="5:5" ht="14.25">
      <c r="E724" s="3"/>
    </row>
    <row r="725" spans="5:5" ht="14.25">
      <c r="E725" s="3"/>
    </row>
    <row r="726" spans="5:5" ht="14.25">
      <c r="E726" s="3"/>
    </row>
    <row r="727" spans="5:5" ht="14.25">
      <c r="E727" s="3"/>
    </row>
    <row r="728" spans="5:5" ht="14.25">
      <c r="E728" s="3"/>
    </row>
    <row r="729" spans="5:5" ht="14.25">
      <c r="E729" s="3"/>
    </row>
    <row r="730" spans="5:5" ht="14.25">
      <c r="E730" s="3"/>
    </row>
    <row r="731" spans="5:5" ht="14.25">
      <c r="E731" s="3"/>
    </row>
    <row r="732" spans="5:5" ht="14.25">
      <c r="E732" s="3"/>
    </row>
    <row r="733" spans="5:5" ht="14.25">
      <c r="E733" s="3"/>
    </row>
    <row r="734" spans="5:5" ht="14.25">
      <c r="E734" s="3"/>
    </row>
    <row r="735" spans="5:5" ht="14.25">
      <c r="E735" s="3"/>
    </row>
    <row r="736" spans="5:5" ht="14.25">
      <c r="E736" s="3"/>
    </row>
    <row r="737" spans="5:5" ht="14.25">
      <c r="E737" s="3"/>
    </row>
    <row r="738" spans="5:5" ht="14.25">
      <c r="E738" s="3"/>
    </row>
    <row r="739" spans="5:5" ht="14.25">
      <c r="E739" s="3"/>
    </row>
    <row r="740" spans="5:5" ht="14.25">
      <c r="E740" s="3"/>
    </row>
    <row r="741" spans="5:5" ht="14.25">
      <c r="E741" s="3"/>
    </row>
    <row r="742" spans="5:5" ht="14.25">
      <c r="E742" s="3"/>
    </row>
    <row r="743" spans="5:5" ht="14.25">
      <c r="E743" s="3"/>
    </row>
    <row r="744" spans="5:5" ht="14.25">
      <c r="E744" s="3"/>
    </row>
    <row r="745" spans="5:5" ht="14.25">
      <c r="E745" s="3"/>
    </row>
    <row r="746" spans="5:5" ht="14.25">
      <c r="E746" s="3"/>
    </row>
    <row r="747" spans="5:5" ht="14.25">
      <c r="E747" s="3"/>
    </row>
    <row r="748" spans="5:5" ht="14.25">
      <c r="E748" s="3"/>
    </row>
    <row r="749" spans="5:5" ht="14.25">
      <c r="E749" s="3"/>
    </row>
    <row r="750" spans="5:5" ht="14.25">
      <c r="E750" s="3"/>
    </row>
    <row r="751" spans="5:5" ht="14.25">
      <c r="E751" s="3"/>
    </row>
    <row r="752" spans="5:5" ht="14.25">
      <c r="E752" s="3"/>
    </row>
    <row r="753" spans="5:5" ht="14.25">
      <c r="E753" s="3"/>
    </row>
    <row r="754" spans="5:5" ht="14.25">
      <c r="E754" s="3"/>
    </row>
    <row r="755" spans="5:5" ht="14.25">
      <c r="E755" s="3"/>
    </row>
    <row r="756" spans="5:5" ht="14.25">
      <c r="E756" s="3"/>
    </row>
    <row r="757" spans="5:5" ht="14.25">
      <c r="E757" s="3"/>
    </row>
    <row r="758" spans="5:5" ht="14.25">
      <c r="E758" s="3"/>
    </row>
    <row r="759" spans="5:5" ht="14.25">
      <c r="E759" s="3"/>
    </row>
    <row r="760" spans="5:5" ht="14.25">
      <c r="E760" s="3"/>
    </row>
    <row r="761" spans="5:5" ht="14.25">
      <c r="E761" s="3"/>
    </row>
    <row r="762" spans="5:5" ht="14.25">
      <c r="E762" s="3"/>
    </row>
    <row r="763" spans="5:5" ht="14.25">
      <c r="E763" s="3"/>
    </row>
    <row r="764" spans="5:5" ht="14.25">
      <c r="E764" s="3"/>
    </row>
    <row r="765" spans="5:5" ht="14.25">
      <c r="E765" s="3"/>
    </row>
    <row r="766" spans="5:5" ht="14.25">
      <c r="E766" s="3"/>
    </row>
    <row r="767" spans="5:5" ht="14.25">
      <c r="E767" s="3"/>
    </row>
    <row r="768" spans="5:5" ht="14.25">
      <c r="E768" s="3"/>
    </row>
    <row r="769" spans="5:5" ht="14.25">
      <c r="E769" s="3"/>
    </row>
    <row r="770" spans="5:5" ht="14.25">
      <c r="E770" s="3"/>
    </row>
    <row r="771" spans="5:5" ht="14.25">
      <c r="E771" s="3"/>
    </row>
    <row r="772" spans="5:5" ht="14.25">
      <c r="E772" s="3"/>
    </row>
    <row r="773" spans="5:5" ht="14.25">
      <c r="E773" s="3"/>
    </row>
    <row r="774" spans="5:5" ht="14.25">
      <c r="E774" s="3"/>
    </row>
    <row r="775" spans="5:5" ht="14.25">
      <c r="E775" s="3"/>
    </row>
    <row r="776" spans="5:5" ht="14.25">
      <c r="E776" s="3"/>
    </row>
    <row r="777" spans="5:5" ht="14.25">
      <c r="E777" s="3"/>
    </row>
    <row r="778" spans="5:5" ht="14.25">
      <c r="E778" s="3"/>
    </row>
    <row r="779" spans="5:5" ht="14.25">
      <c r="E779" s="3"/>
    </row>
    <row r="780" spans="5:5" ht="14.25">
      <c r="E780" s="3"/>
    </row>
    <row r="781" spans="5:5" ht="14.25">
      <c r="E781" s="3"/>
    </row>
    <row r="782" spans="5:5" ht="14.25">
      <c r="E782" s="3"/>
    </row>
    <row r="783" spans="5:5" ht="14.25">
      <c r="E783" s="3"/>
    </row>
    <row r="784" spans="5:5" ht="14.25">
      <c r="E784" s="3"/>
    </row>
    <row r="785" spans="5:5" ht="14.25">
      <c r="E785" s="3"/>
    </row>
    <row r="786" spans="5:5" ht="14.25">
      <c r="E786" s="3"/>
    </row>
    <row r="787" spans="5:5" ht="14.25">
      <c r="E787" s="3"/>
    </row>
    <row r="788" spans="5:5" ht="14.25">
      <c r="E788" s="3"/>
    </row>
    <row r="789" spans="5:5" ht="14.25">
      <c r="E789" s="3"/>
    </row>
    <row r="790" spans="5:5" ht="14.25">
      <c r="E790" s="3"/>
    </row>
    <row r="791" spans="5:5" ht="14.25">
      <c r="E791" s="3"/>
    </row>
    <row r="792" spans="5:5" ht="14.25">
      <c r="E792" s="3"/>
    </row>
    <row r="793" spans="5:5" ht="14.25">
      <c r="E793" s="3"/>
    </row>
    <row r="794" spans="5:5" ht="14.25">
      <c r="E794" s="3"/>
    </row>
    <row r="795" spans="5:5" ht="14.25">
      <c r="E795" s="3"/>
    </row>
    <row r="796" spans="5:5" ht="14.25">
      <c r="E796" s="3"/>
    </row>
    <row r="797" spans="5:5" ht="14.25">
      <c r="E797" s="3"/>
    </row>
    <row r="798" spans="5:5" ht="14.25">
      <c r="E798" s="3"/>
    </row>
    <row r="799" spans="5:5" ht="14.25">
      <c r="E799" s="3"/>
    </row>
    <row r="800" spans="5:5" ht="14.25">
      <c r="E800" s="3"/>
    </row>
    <row r="801" spans="5:5" ht="14.25">
      <c r="E801" s="3"/>
    </row>
    <row r="802" spans="5:5" ht="14.25">
      <c r="E802" s="3"/>
    </row>
    <row r="803" spans="5:5" ht="14.25">
      <c r="E803" s="3"/>
    </row>
    <row r="804" spans="5:5" ht="14.25">
      <c r="E804" s="3"/>
    </row>
    <row r="805" spans="5:5" ht="14.25">
      <c r="E805" s="3"/>
    </row>
    <row r="806" spans="5:5" ht="14.25">
      <c r="E806" s="3"/>
    </row>
    <row r="807" spans="5:5" ht="14.25">
      <c r="E807" s="3"/>
    </row>
    <row r="808" spans="5:5" ht="14.25">
      <c r="E808" s="3"/>
    </row>
    <row r="809" spans="5:5" ht="14.25">
      <c r="E809" s="3"/>
    </row>
    <row r="810" spans="5:5" ht="14.25">
      <c r="E810" s="3"/>
    </row>
    <row r="811" spans="5:5" ht="14.25">
      <c r="E811" s="3"/>
    </row>
    <row r="812" spans="5:5" ht="14.25">
      <c r="E812" s="3"/>
    </row>
    <row r="813" spans="5:5" ht="14.25">
      <c r="E813" s="3"/>
    </row>
    <row r="814" spans="5:5" ht="14.25">
      <c r="E814" s="3"/>
    </row>
    <row r="815" spans="5:5" ht="14.25">
      <c r="E815" s="3"/>
    </row>
    <row r="816" spans="5:5" ht="14.25">
      <c r="E816" s="3"/>
    </row>
    <row r="817" spans="5:5" ht="14.25">
      <c r="E817" s="3"/>
    </row>
    <row r="818" spans="5:5" ht="14.25">
      <c r="E818" s="3"/>
    </row>
    <row r="819" spans="5:5" ht="14.25">
      <c r="E819" s="3"/>
    </row>
    <row r="820" spans="5:5" ht="14.25">
      <c r="E820" s="3"/>
    </row>
    <row r="821" spans="5:5" ht="14.25">
      <c r="E821" s="3"/>
    </row>
    <row r="822" spans="5:5" ht="14.25">
      <c r="E822" s="3"/>
    </row>
    <row r="823" spans="5:5" ht="14.25">
      <c r="E823" s="3"/>
    </row>
    <row r="824" spans="5:5" ht="14.25">
      <c r="E824" s="3"/>
    </row>
    <row r="825" spans="5:5" ht="14.25">
      <c r="E825" s="3"/>
    </row>
    <row r="826" spans="5:5" ht="14.25">
      <c r="E826" s="3"/>
    </row>
    <row r="827" spans="5:5" ht="14.25">
      <c r="E827" s="3"/>
    </row>
    <row r="828" spans="5:5" ht="14.25">
      <c r="E828" s="3"/>
    </row>
    <row r="829" spans="5:5" ht="14.25">
      <c r="E829" s="3"/>
    </row>
    <row r="830" spans="5:5" ht="14.25">
      <c r="E830" s="3"/>
    </row>
    <row r="831" spans="5:5" ht="14.25">
      <c r="E831" s="3"/>
    </row>
    <row r="832" spans="5:5" ht="14.25">
      <c r="E832" s="3"/>
    </row>
    <row r="833" spans="5:5" ht="14.25">
      <c r="E833" s="3"/>
    </row>
    <row r="834" spans="5:5" ht="14.25">
      <c r="E834" s="3"/>
    </row>
    <row r="835" spans="5:5" ht="14.25">
      <c r="E835" s="3"/>
    </row>
    <row r="836" spans="5:5" ht="14.25">
      <c r="E836" s="3"/>
    </row>
    <row r="837" spans="5:5" ht="14.25">
      <c r="E837" s="3"/>
    </row>
    <row r="838" spans="5:5" ht="14.25">
      <c r="E838" s="3"/>
    </row>
    <row r="839" spans="5:5" ht="14.25">
      <c r="E839" s="3"/>
    </row>
    <row r="840" spans="5:5" ht="14.25">
      <c r="E840" s="3"/>
    </row>
    <row r="841" spans="5:5" ht="14.25">
      <c r="E841" s="3"/>
    </row>
    <row r="842" spans="5:5" ht="14.25">
      <c r="E842" s="3"/>
    </row>
    <row r="843" spans="5:5" ht="14.25">
      <c r="E843" s="3"/>
    </row>
    <row r="844" spans="5:5" ht="14.25">
      <c r="E844" s="3"/>
    </row>
    <row r="845" spans="5:5" ht="14.25">
      <c r="E845" s="3"/>
    </row>
    <row r="846" spans="5:5" ht="14.25">
      <c r="E846" s="3"/>
    </row>
    <row r="847" spans="5:5" ht="14.25">
      <c r="E847" s="3"/>
    </row>
    <row r="848" spans="5:5" ht="14.25">
      <c r="E848" s="3"/>
    </row>
    <row r="849" spans="5:5" ht="14.25">
      <c r="E849" s="3"/>
    </row>
    <row r="850" spans="5:5" ht="14.25">
      <c r="E850" s="3"/>
    </row>
    <row r="851" spans="5:5" ht="14.25">
      <c r="E851" s="3"/>
    </row>
    <row r="852" spans="5:5" ht="14.25">
      <c r="E852" s="3"/>
    </row>
    <row r="853" spans="5:5" ht="14.25">
      <c r="E853" s="3"/>
    </row>
    <row r="854" spans="5:5" ht="14.25">
      <c r="E854" s="3"/>
    </row>
    <row r="855" spans="5:5" ht="14.25">
      <c r="E855" s="3"/>
    </row>
    <row r="856" spans="5:5" ht="14.25">
      <c r="E856" s="3"/>
    </row>
    <row r="857" spans="5:5" ht="14.25">
      <c r="E857" s="3"/>
    </row>
    <row r="858" spans="5:5" ht="14.25">
      <c r="E858" s="3"/>
    </row>
    <row r="859" spans="5:5" ht="14.25">
      <c r="E859" s="3"/>
    </row>
    <row r="860" spans="5:5" ht="14.25">
      <c r="E860" s="3"/>
    </row>
    <row r="861" spans="5:5" ht="14.25">
      <c r="E861" s="3"/>
    </row>
    <row r="862" spans="5:5" ht="14.25">
      <c r="E862" s="3"/>
    </row>
    <row r="863" spans="5:5" ht="14.25">
      <c r="E863" s="3"/>
    </row>
    <row r="864" spans="5:5" ht="14.25">
      <c r="E864" s="3"/>
    </row>
    <row r="865" spans="5:5" ht="14.25">
      <c r="E865" s="3"/>
    </row>
    <row r="866" spans="5:5" ht="14.25">
      <c r="E866" s="3"/>
    </row>
    <row r="867" spans="5:5" ht="14.25">
      <c r="E867" s="3"/>
    </row>
    <row r="868" spans="5:5" ht="14.25">
      <c r="E868" s="3"/>
    </row>
    <row r="869" spans="5:5" ht="14.25">
      <c r="E869" s="3"/>
    </row>
    <row r="870" spans="5:5" ht="14.25">
      <c r="E870" s="3"/>
    </row>
    <row r="871" spans="5:5" ht="14.25">
      <c r="E871" s="3"/>
    </row>
    <row r="872" spans="5:5" ht="14.25">
      <c r="E872" s="3"/>
    </row>
    <row r="873" spans="5:5" ht="14.25">
      <c r="E873" s="3"/>
    </row>
    <row r="874" spans="5:5" ht="14.25">
      <c r="E874" s="3"/>
    </row>
    <row r="875" spans="5:5" ht="14.25">
      <c r="E875" s="3"/>
    </row>
    <row r="876" spans="5:5" ht="14.25">
      <c r="E876" s="3"/>
    </row>
    <row r="877" spans="5:5" ht="14.25">
      <c r="E877" s="3"/>
    </row>
    <row r="878" spans="5:5" ht="14.25">
      <c r="E878" s="3"/>
    </row>
    <row r="879" spans="5:5" ht="14.25">
      <c r="E879" s="3"/>
    </row>
    <row r="880" spans="5:5" ht="14.25">
      <c r="E880" s="3"/>
    </row>
    <row r="881" spans="5:5" ht="14.25">
      <c r="E881" s="3"/>
    </row>
    <row r="882" spans="5:5" ht="14.25">
      <c r="E882" s="3"/>
    </row>
    <row r="883" spans="5:5" ht="14.25">
      <c r="E883" s="3"/>
    </row>
    <row r="884" spans="5:5" ht="14.25">
      <c r="E884" s="3"/>
    </row>
    <row r="885" spans="5:5" ht="14.25">
      <c r="E885" s="3"/>
    </row>
    <row r="886" spans="5:5" ht="14.25">
      <c r="E886" s="3"/>
    </row>
    <row r="887" spans="5:5" ht="14.25">
      <c r="E887" s="3"/>
    </row>
    <row r="888" spans="5:5" ht="14.25">
      <c r="E888" s="3"/>
    </row>
    <row r="889" spans="5:5" ht="14.25">
      <c r="E889" s="3"/>
    </row>
    <row r="890" spans="5:5" ht="14.25">
      <c r="E890" s="3"/>
    </row>
    <row r="891" spans="5:5" ht="14.25">
      <c r="E891" s="3"/>
    </row>
    <row r="892" spans="5:5" ht="14.25">
      <c r="E892" s="3"/>
    </row>
    <row r="893" spans="5:5" ht="14.25">
      <c r="E893" s="3"/>
    </row>
    <row r="894" spans="5:5" ht="14.25">
      <c r="E894" s="3"/>
    </row>
    <row r="895" spans="5:5" ht="14.25">
      <c r="E895" s="3"/>
    </row>
    <row r="896" spans="5:5" ht="14.25">
      <c r="E896" s="3"/>
    </row>
    <row r="897" spans="5:5" ht="14.25">
      <c r="E897" s="3"/>
    </row>
    <row r="898" spans="5:5" ht="14.25">
      <c r="E898" s="3"/>
    </row>
    <row r="899" spans="5:5" ht="14.25">
      <c r="E899" s="3"/>
    </row>
    <row r="900" spans="5:5" ht="14.25">
      <c r="E900" s="3"/>
    </row>
    <row r="901" spans="5:5" ht="14.25">
      <c r="E901" s="3"/>
    </row>
    <row r="902" spans="5:5" ht="14.25">
      <c r="E902" s="3"/>
    </row>
    <row r="903" spans="5:5" ht="14.25">
      <c r="E903" s="3"/>
    </row>
    <row r="904" spans="5:5" ht="14.25">
      <c r="E904" s="3"/>
    </row>
    <row r="905" spans="5:5" ht="14.25">
      <c r="E905" s="3"/>
    </row>
    <row r="906" spans="5:5" ht="14.25">
      <c r="E906" s="3"/>
    </row>
    <row r="907" spans="5:5" ht="14.25">
      <c r="E907" s="3"/>
    </row>
    <row r="908" spans="5:5" ht="14.25">
      <c r="E908" s="3"/>
    </row>
    <row r="909" spans="5:5" ht="14.25">
      <c r="E909" s="3"/>
    </row>
    <row r="910" spans="5:5" ht="14.25">
      <c r="E910" s="3"/>
    </row>
    <row r="911" spans="5:5" ht="14.25">
      <c r="E911" s="3"/>
    </row>
    <row r="912" spans="5:5" ht="14.25">
      <c r="E912" s="3"/>
    </row>
    <row r="913" spans="5:5" ht="14.25">
      <c r="E913" s="3"/>
    </row>
    <row r="914" spans="5:5" ht="14.25">
      <c r="E914" s="3"/>
    </row>
    <row r="915" spans="5:5" ht="14.25">
      <c r="E915" s="3"/>
    </row>
    <row r="916" spans="5:5" ht="14.25">
      <c r="E916" s="3"/>
    </row>
    <row r="917" spans="5:5" ht="14.25">
      <c r="E917" s="3"/>
    </row>
    <row r="918" spans="5:5" ht="14.25">
      <c r="E918" s="3"/>
    </row>
    <row r="919" spans="5:5" ht="14.25">
      <c r="E919" s="3"/>
    </row>
    <row r="920" spans="5:5" ht="14.25">
      <c r="E920" s="3"/>
    </row>
    <row r="921" spans="5:5" ht="14.25">
      <c r="E921" s="3"/>
    </row>
    <row r="922" spans="5:5" ht="14.25">
      <c r="E922" s="3"/>
    </row>
    <row r="923" spans="5:5" ht="14.25">
      <c r="E923" s="3"/>
    </row>
    <row r="924" spans="5:5" ht="14.25">
      <c r="E924" s="3"/>
    </row>
    <row r="925" spans="5:5" ht="14.25">
      <c r="E925" s="3"/>
    </row>
    <row r="926" spans="5:5" ht="14.25">
      <c r="E926" s="3"/>
    </row>
    <row r="927" spans="5:5" ht="14.25">
      <c r="E927" s="3"/>
    </row>
    <row r="928" spans="5:5" ht="14.25">
      <c r="E928" s="3"/>
    </row>
    <row r="929" spans="5:5" ht="14.25">
      <c r="E929" s="3"/>
    </row>
    <row r="930" spans="5:5" ht="14.25">
      <c r="E930" s="3"/>
    </row>
    <row r="931" spans="5:5" ht="14.25">
      <c r="E931" s="3"/>
    </row>
    <row r="932" spans="5:5" ht="14.25">
      <c r="E932" s="3"/>
    </row>
    <row r="933" spans="5:5" ht="14.25">
      <c r="E933" s="3"/>
    </row>
    <row r="934" spans="5:5" ht="14.25">
      <c r="E934" s="3"/>
    </row>
    <row r="935" spans="5:5" ht="14.25">
      <c r="E935" s="3"/>
    </row>
    <row r="936" spans="5:5" ht="14.25">
      <c r="E936" s="3"/>
    </row>
    <row r="937" spans="5:5" ht="14.25">
      <c r="E937" s="3"/>
    </row>
    <row r="938" spans="5:5" ht="14.25">
      <c r="E938" s="3"/>
    </row>
    <row r="939" spans="5:5" ht="14.25">
      <c r="E939" s="3"/>
    </row>
    <row r="940" spans="5:5" ht="14.25">
      <c r="E940" s="3"/>
    </row>
    <row r="941" spans="5:5" ht="14.25">
      <c r="E941" s="3"/>
    </row>
    <row r="942" spans="5:5" ht="14.25">
      <c r="E942" s="3"/>
    </row>
    <row r="943" spans="5:5" ht="14.25">
      <c r="E943" s="3"/>
    </row>
    <row r="944" spans="5:5" ht="14.25">
      <c r="E944" s="3"/>
    </row>
    <row r="945" spans="5:5" ht="14.25">
      <c r="E945" s="3"/>
    </row>
    <row r="946" spans="5:5" ht="14.25">
      <c r="E946" s="3"/>
    </row>
    <row r="947" spans="5:5" ht="14.25">
      <c r="E947" s="3"/>
    </row>
    <row r="948" spans="5:5" ht="14.25">
      <c r="E948" s="3"/>
    </row>
    <row r="949" spans="5:5" ht="14.25">
      <c r="E949" s="3"/>
    </row>
    <row r="950" spans="5:5" ht="14.25">
      <c r="E950" s="3"/>
    </row>
    <row r="951" spans="5:5" ht="14.25">
      <c r="E951" s="3"/>
    </row>
    <row r="952" spans="5:5" ht="14.25">
      <c r="E952" s="3"/>
    </row>
    <row r="953" spans="5:5" ht="14.25">
      <c r="E953" s="3"/>
    </row>
    <row r="954" spans="5:5" ht="14.25">
      <c r="E954" s="3"/>
    </row>
    <row r="955" spans="5:5" ht="14.25">
      <c r="E955" s="3"/>
    </row>
    <row r="956" spans="5:5" ht="14.25">
      <c r="E956" s="3"/>
    </row>
    <row r="957" spans="5:5" ht="14.25">
      <c r="E957" s="3"/>
    </row>
    <row r="958" spans="5:5" ht="14.25">
      <c r="E958" s="3"/>
    </row>
    <row r="959" spans="5:5" ht="14.25">
      <c r="E959" s="3"/>
    </row>
    <row r="960" spans="5:5" ht="14.25">
      <c r="E960" s="3"/>
    </row>
    <row r="961" spans="5:5" ht="14.25">
      <c r="E961" s="3"/>
    </row>
    <row r="962" spans="5:5" ht="14.25">
      <c r="E962" s="3"/>
    </row>
    <row r="963" spans="5:5" ht="14.25">
      <c r="E963" s="3"/>
    </row>
    <row r="964" spans="5:5" ht="14.25">
      <c r="E964" s="3"/>
    </row>
    <row r="965" spans="5:5" ht="14.25">
      <c r="E965" s="3"/>
    </row>
    <row r="966" spans="5:5" ht="14.25">
      <c r="E966" s="3"/>
    </row>
    <row r="967" spans="5:5" ht="14.25">
      <c r="E967" s="3"/>
    </row>
    <row r="968" spans="5:5" ht="14.25">
      <c r="E968" s="3"/>
    </row>
    <row r="969" spans="5:5" ht="14.25">
      <c r="E969" s="3"/>
    </row>
    <row r="970" spans="5:5" ht="14.25">
      <c r="E970" s="3"/>
    </row>
    <row r="971" spans="5:5" ht="14.25">
      <c r="E971" s="3"/>
    </row>
    <row r="972" spans="5:5" ht="14.25">
      <c r="E972" s="3"/>
    </row>
    <row r="973" spans="5:5" ht="14.25">
      <c r="E973" s="3"/>
    </row>
    <row r="974" spans="5:5" ht="14.25">
      <c r="E974" s="3"/>
    </row>
    <row r="975" spans="5:5" ht="14.25">
      <c r="E975" s="3"/>
    </row>
    <row r="976" spans="5:5" ht="14.25">
      <c r="E976" s="3"/>
    </row>
    <row r="977" spans="5:5" ht="14.25">
      <c r="E977" s="3"/>
    </row>
    <row r="978" spans="5:5" ht="14.25">
      <c r="E978" s="3"/>
    </row>
    <row r="979" spans="5:5" ht="14.25">
      <c r="E979" s="3"/>
    </row>
    <row r="980" spans="5:5" ht="14.25">
      <c r="E980" s="3"/>
    </row>
    <row r="981" spans="5:5" ht="14.25">
      <c r="E981" s="3"/>
    </row>
    <row r="982" spans="5:5" ht="14.25">
      <c r="E982" s="3"/>
    </row>
    <row r="983" spans="5:5" ht="14.25">
      <c r="E983" s="3"/>
    </row>
    <row r="984" spans="5:5" ht="14.25">
      <c r="E984" s="3"/>
    </row>
    <row r="985" spans="5:5" ht="14.25">
      <c r="E985" s="3"/>
    </row>
    <row r="986" spans="5:5" ht="14.25">
      <c r="E986" s="3"/>
    </row>
    <row r="987" spans="5:5" ht="14.25">
      <c r="E987" s="3"/>
    </row>
    <row r="988" spans="5:5" ht="14.25">
      <c r="E988" s="3"/>
    </row>
    <row r="989" spans="5:5" ht="14.25">
      <c r="E989" s="3"/>
    </row>
    <row r="990" spans="5:5" ht="14.25">
      <c r="E990" s="3"/>
    </row>
    <row r="991" spans="5:5" ht="14.25">
      <c r="E991" s="3"/>
    </row>
    <row r="992" spans="5:5" ht="14.25">
      <c r="E992" s="3"/>
    </row>
    <row r="993" spans="5:5" ht="14.25">
      <c r="E993" s="3"/>
    </row>
    <row r="994" spans="5:5" ht="14.25">
      <c r="E994" s="3"/>
    </row>
    <row r="995" spans="5:5" ht="14.25">
      <c r="E995" s="3"/>
    </row>
    <row r="996" spans="5:5" ht="14.25">
      <c r="E996" s="3"/>
    </row>
    <row r="997" spans="5:5" ht="14.25">
      <c r="E997" s="3"/>
    </row>
    <row r="998" spans="5:5" ht="14.25">
      <c r="E998" s="3"/>
    </row>
    <row r="999" spans="5:5" ht="14.25">
      <c r="E999" s="3"/>
    </row>
    <row r="1000" spans="5:5" ht="14.25">
      <c r="E1000" s="3"/>
    </row>
    <row r="1001" spans="5:5" ht="14.25">
      <c r="E1001" s="3"/>
    </row>
    <row r="1002" spans="5:5" ht="14.25">
      <c r="E1002" s="3"/>
    </row>
    <row r="1003" spans="5:5" ht="14.25">
      <c r="E1003" s="3"/>
    </row>
    <row r="1004" spans="5:5" ht="14.25">
      <c r="E1004" s="3"/>
    </row>
    <row r="1005" spans="5:5" ht="14.25">
      <c r="E1005" s="3"/>
    </row>
    <row r="1006" spans="5:5" ht="14.25">
      <c r="E1006" s="3"/>
    </row>
    <row r="1007" spans="5:5" ht="14.25">
      <c r="E1007" s="3"/>
    </row>
    <row r="1008" spans="5:5" ht="14.25">
      <c r="E1008" s="3"/>
    </row>
    <row r="1009" spans="5:5" ht="14.25">
      <c r="E1009" s="3"/>
    </row>
    <row r="1010" spans="5:5" ht="14.25">
      <c r="E1010" s="3"/>
    </row>
    <row r="1011" spans="5:5" ht="14.25">
      <c r="E1011" s="3"/>
    </row>
    <row r="1012" spans="5:5" ht="14.25">
      <c r="E1012" s="3"/>
    </row>
    <row r="1013" spans="5:5" ht="14.25">
      <c r="E1013" s="3"/>
    </row>
    <row r="1014" spans="5:5" ht="14.25">
      <c r="E1014" s="3"/>
    </row>
    <row r="1015" spans="5:5" ht="14.25">
      <c r="E1015" s="3"/>
    </row>
    <row r="1016" spans="5:5" ht="14.25">
      <c r="E1016" s="3"/>
    </row>
    <row r="1017" spans="5:5" ht="14.25">
      <c r="E1017" s="3"/>
    </row>
    <row r="1018" spans="5:5" ht="14.25">
      <c r="E1018" s="3"/>
    </row>
    <row r="1019" spans="5:5" ht="14.25">
      <c r="E1019" s="3"/>
    </row>
    <row r="1020" spans="5:5" ht="14.25">
      <c r="E1020" s="3"/>
    </row>
    <row r="1021" spans="5:5" ht="14.25">
      <c r="E1021" s="3"/>
    </row>
    <row r="1022" spans="5:5" ht="14.25">
      <c r="E1022" s="3"/>
    </row>
    <row r="1023" spans="5:5" ht="14.25">
      <c r="E1023" s="3"/>
    </row>
    <row r="1024" spans="5:5" ht="14.25">
      <c r="E1024" s="3"/>
    </row>
    <row r="1025" spans="5:5" ht="14.25">
      <c r="E1025" s="3"/>
    </row>
    <row r="1026" spans="5:5" ht="14.25">
      <c r="E1026" s="3"/>
    </row>
    <row r="1027" spans="5:5" ht="14.25">
      <c r="E1027" s="3"/>
    </row>
    <row r="1028" spans="5:5" ht="14.25">
      <c r="E1028" s="3"/>
    </row>
    <row r="1029" spans="5:5" ht="14.25">
      <c r="E1029" s="3"/>
    </row>
    <row r="1030" spans="5:5" ht="14.25">
      <c r="E1030" s="3"/>
    </row>
    <row r="1031" spans="5:5" ht="14.25">
      <c r="E1031" s="3"/>
    </row>
    <row r="1032" spans="5:5" ht="14.25">
      <c r="E1032" s="3"/>
    </row>
    <row r="1033" spans="5:5" ht="14.25">
      <c r="E1033" s="3"/>
    </row>
    <row r="1034" spans="5:5" ht="14.25">
      <c r="E1034" s="3"/>
    </row>
    <row r="1035" spans="5:5" ht="14.25">
      <c r="E1035" s="3"/>
    </row>
    <row r="1036" spans="5:5" ht="14.25">
      <c r="E1036" s="3"/>
    </row>
    <row r="1037" spans="5:5" ht="14.25">
      <c r="E1037" s="3"/>
    </row>
    <row r="1038" spans="5:5" ht="14.25">
      <c r="E1038" s="3"/>
    </row>
    <row r="1039" spans="5:5" ht="14.25">
      <c r="E1039" s="3"/>
    </row>
    <row r="1040" spans="5:5" ht="14.25">
      <c r="E1040" s="3"/>
    </row>
    <row r="1041" spans="5:5" ht="14.25">
      <c r="E1041" s="3"/>
    </row>
    <row r="1042" spans="5:5" ht="14.25">
      <c r="E1042" s="3"/>
    </row>
    <row r="1043" spans="5:5" ht="14.25">
      <c r="E1043" s="3"/>
    </row>
    <row r="1044" spans="5:5" ht="14.25">
      <c r="E1044" s="3"/>
    </row>
    <row r="1045" spans="5:5" ht="14.25">
      <c r="E1045" s="3"/>
    </row>
    <row r="1046" spans="5:5" ht="14.25">
      <c r="E1046" s="3"/>
    </row>
    <row r="1047" spans="5:5" ht="14.25">
      <c r="E1047" s="3"/>
    </row>
    <row r="1048" spans="5:5" ht="14.25">
      <c r="E1048" s="3"/>
    </row>
    <row r="1049" spans="5:5" ht="14.25">
      <c r="E1049" s="3"/>
    </row>
    <row r="1050" spans="5:5" ht="14.25">
      <c r="E1050" s="3"/>
    </row>
    <row r="1051" spans="5:5" ht="14.25">
      <c r="E1051" s="3"/>
    </row>
    <row r="1052" spans="5:5" ht="14.25">
      <c r="E1052" s="3"/>
    </row>
    <row r="1053" spans="5:5" ht="14.25">
      <c r="E1053" s="3"/>
    </row>
    <row r="1054" spans="5:5" ht="14.25">
      <c r="E1054" s="3"/>
    </row>
    <row r="1055" spans="5:5" ht="14.25">
      <c r="E1055" s="3"/>
    </row>
    <row r="1056" spans="5:5" ht="14.25">
      <c r="E1056" s="3"/>
    </row>
    <row r="1057" spans="5:5" ht="14.25">
      <c r="E1057" s="3"/>
    </row>
    <row r="1058" spans="5:5" ht="14.25">
      <c r="E1058" s="3"/>
    </row>
    <row r="1059" spans="5:5" ht="14.25">
      <c r="E1059" s="3"/>
    </row>
    <row r="1060" spans="5:5" ht="14.25">
      <c r="E1060" s="3"/>
    </row>
    <row r="1061" spans="5:5" ht="14.25">
      <c r="E1061" s="3"/>
    </row>
    <row r="1062" spans="5:5" ht="14.25">
      <c r="E1062" s="3"/>
    </row>
    <row r="1063" spans="5:5" ht="14.25">
      <c r="E1063" s="3"/>
    </row>
    <row r="1064" spans="5:5" ht="14.25">
      <c r="E1064" s="3"/>
    </row>
    <row r="1065" spans="5:5" ht="14.25">
      <c r="E1065" s="3"/>
    </row>
    <row r="1066" spans="5:5" ht="14.25">
      <c r="E1066" s="3"/>
    </row>
    <row r="1067" spans="5:5" ht="14.25">
      <c r="E1067" s="3"/>
    </row>
    <row r="1068" spans="5:5" ht="14.25">
      <c r="E1068" s="3"/>
    </row>
    <row r="1069" spans="5:5" ht="14.25">
      <c r="E1069" s="3"/>
    </row>
    <row r="1070" spans="5:5" ht="14.25">
      <c r="E1070" s="3"/>
    </row>
    <row r="1071" spans="5:5" ht="14.25">
      <c r="E1071" s="3"/>
    </row>
    <row r="1072" spans="5:5" ht="14.25">
      <c r="E1072" s="3"/>
    </row>
    <row r="1073" spans="5:5" ht="14.25">
      <c r="E1073" s="3"/>
    </row>
    <row r="1074" spans="5:5" ht="14.25">
      <c r="E1074" s="3"/>
    </row>
    <row r="1075" spans="5:5" ht="14.25">
      <c r="E1075" s="3"/>
    </row>
    <row r="1076" spans="5:5" ht="14.25">
      <c r="E1076" s="3"/>
    </row>
    <row r="1077" spans="5:5" ht="14.25">
      <c r="E1077" s="3"/>
    </row>
    <row r="1078" spans="5:5" ht="14.25">
      <c r="E1078" s="3"/>
    </row>
    <row r="1079" spans="5:5" ht="14.25">
      <c r="E1079" s="3"/>
    </row>
    <row r="1080" spans="5:5" ht="14.25">
      <c r="E1080" s="3"/>
    </row>
    <row r="1081" spans="5:5" ht="14.25">
      <c r="E1081" s="3"/>
    </row>
    <row r="1082" spans="5:5" ht="14.25">
      <c r="E1082" s="3"/>
    </row>
    <row r="1083" spans="5:5" ht="14.25">
      <c r="E1083" s="3"/>
    </row>
    <row r="1084" spans="5:5" ht="14.25">
      <c r="E1084" s="3"/>
    </row>
    <row r="1085" spans="5:5" ht="14.25">
      <c r="E1085" s="3"/>
    </row>
    <row r="1086" spans="5:5" ht="14.25">
      <c r="E1086" s="3"/>
    </row>
    <row r="1087" spans="5:5" ht="14.25">
      <c r="E1087" s="3"/>
    </row>
    <row r="1088" spans="5:5" ht="14.25">
      <c r="E1088" s="3"/>
    </row>
    <row r="1089" spans="5:5" ht="14.25">
      <c r="E1089" s="3"/>
    </row>
    <row r="1090" spans="5:5" ht="14.25">
      <c r="E1090" s="3"/>
    </row>
    <row r="1091" spans="5:5" ht="14.25">
      <c r="E1091" s="3"/>
    </row>
    <row r="1092" spans="5:5" ht="14.25">
      <c r="E1092" s="3"/>
    </row>
    <row r="1093" spans="5:5" ht="14.25">
      <c r="E1093" s="3"/>
    </row>
    <row r="1094" spans="5:5" ht="14.25">
      <c r="E1094" s="3"/>
    </row>
    <row r="1095" spans="5:5" ht="14.25">
      <c r="E1095" s="3"/>
    </row>
    <row r="1096" spans="5:5" ht="14.25">
      <c r="E1096" s="3"/>
    </row>
    <row r="1097" spans="5:5" ht="14.25">
      <c r="E1097" s="3"/>
    </row>
    <row r="1098" spans="5:5" ht="14.25">
      <c r="E1098" s="3"/>
    </row>
    <row r="1099" spans="5:5" ht="14.25">
      <c r="E1099" s="3"/>
    </row>
    <row r="1100" spans="5:5" ht="14.25">
      <c r="E1100" s="3"/>
    </row>
    <row r="1101" spans="5:5" ht="14.25">
      <c r="E1101" s="3"/>
    </row>
    <row r="1102" spans="5:5" ht="14.25">
      <c r="E1102" s="3"/>
    </row>
    <row r="1103" spans="5:5" ht="14.25">
      <c r="E1103" s="3"/>
    </row>
    <row r="1104" spans="5:5" ht="14.25">
      <c r="E1104" s="3"/>
    </row>
    <row r="1105" spans="5:5" ht="14.25">
      <c r="E1105" s="3"/>
    </row>
    <row r="1106" spans="5:5" ht="14.25">
      <c r="E1106" s="3"/>
    </row>
    <row r="1107" spans="5:5" ht="14.25">
      <c r="E1107" s="3"/>
    </row>
    <row r="1108" spans="5:5" ht="14.25">
      <c r="E1108" s="3"/>
    </row>
    <row r="1109" spans="5:5" ht="14.25">
      <c r="E1109" s="3"/>
    </row>
    <row r="1110" spans="5:5" ht="14.25">
      <c r="E1110" s="3"/>
    </row>
    <row r="1111" spans="5:5" ht="14.25">
      <c r="E1111" s="3"/>
    </row>
    <row r="1112" spans="5:5" ht="14.25">
      <c r="E1112" s="3"/>
    </row>
    <row r="1113" spans="5:5" ht="14.25">
      <c r="E1113" s="3"/>
    </row>
    <row r="1114" spans="5:5" ht="14.25">
      <c r="E1114" s="3"/>
    </row>
    <row r="1115" spans="5:5" ht="14.25">
      <c r="E1115" s="3"/>
    </row>
    <row r="1116" spans="5:5" ht="14.25">
      <c r="E1116" s="3"/>
    </row>
    <row r="1117" spans="5:5" ht="14.25">
      <c r="E1117" s="3"/>
    </row>
    <row r="1118" spans="5:5" ht="14.25">
      <c r="E1118" s="3"/>
    </row>
    <row r="1119" spans="5:5" ht="14.25">
      <c r="E1119" s="3"/>
    </row>
    <row r="1120" spans="5:5" ht="14.25">
      <c r="E1120" s="3"/>
    </row>
    <row r="1121" spans="5:5" ht="14.25">
      <c r="E1121" s="3"/>
    </row>
    <row r="1122" spans="5:5" ht="14.25">
      <c r="E1122" s="3"/>
    </row>
    <row r="1123" spans="5:5" ht="14.25">
      <c r="E1123" s="3"/>
    </row>
    <row r="1124" spans="5:5" ht="14.25">
      <c r="E1124" s="3"/>
    </row>
    <row r="1125" spans="5:5" ht="14.25">
      <c r="E1125" s="3"/>
    </row>
    <row r="1126" spans="5:5" ht="14.25">
      <c r="E1126" s="3"/>
    </row>
    <row r="1127" spans="5:5" ht="14.25">
      <c r="E1127" s="3"/>
    </row>
    <row r="1128" spans="5:5" ht="14.25">
      <c r="E1128" s="3"/>
    </row>
    <row r="1129" spans="5:5" ht="14.25">
      <c r="E1129" s="3"/>
    </row>
    <row r="1130" spans="5:5" ht="14.25">
      <c r="E1130" s="3"/>
    </row>
    <row r="1131" spans="5:5" ht="14.25">
      <c r="E1131" s="3"/>
    </row>
    <row r="1132" spans="5:5" ht="14.25">
      <c r="E1132" s="3"/>
    </row>
    <row r="1133" spans="5:5" ht="14.25">
      <c r="E1133" s="3"/>
    </row>
    <row r="1134" spans="5:5" ht="14.25">
      <c r="E1134" s="3"/>
    </row>
    <row r="1135" spans="5:5" ht="14.25">
      <c r="E1135" s="3"/>
    </row>
    <row r="1136" spans="5:5" ht="14.25">
      <c r="E1136" s="3"/>
    </row>
    <row r="1137" spans="5:5" ht="14.25">
      <c r="E1137" s="3"/>
    </row>
    <row r="1138" spans="5:5" ht="14.25">
      <c r="E1138" s="3"/>
    </row>
    <row r="1139" spans="5:5" ht="14.25">
      <c r="E1139" s="3"/>
    </row>
    <row r="1140" spans="5:5" ht="14.25">
      <c r="E1140" s="3"/>
    </row>
    <row r="1141" spans="5:5" ht="14.25">
      <c r="E1141" s="3"/>
    </row>
    <row r="1142" spans="5:5" ht="14.25">
      <c r="E1142" s="3"/>
    </row>
    <row r="1143" spans="5:5" ht="14.25">
      <c r="E1143" s="3"/>
    </row>
    <row r="1144" spans="5:5" ht="14.25">
      <c r="E1144" s="3"/>
    </row>
    <row r="1145" spans="5:5" ht="14.25">
      <c r="E1145" s="3"/>
    </row>
    <row r="1146" spans="5:5" ht="14.25">
      <c r="E1146" s="3"/>
    </row>
    <row r="1147" spans="5:5" ht="14.25">
      <c r="E1147" s="3"/>
    </row>
    <row r="1148" spans="5:5" ht="14.25">
      <c r="E1148" s="3"/>
    </row>
    <row r="1149" spans="5:5" ht="14.25">
      <c r="E1149" s="3"/>
    </row>
    <row r="1150" spans="5:5" ht="14.25">
      <c r="E1150" s="3"/>
    </row>
    <row r="1151" spans="5:5" ht="14.25">
      <c r="E1151" s="3"/>
    </row>
    <row r="1152" spans="5:5" ht="14.25">
      <c r="E1152" s="3"/>
    </row>
    <row r="1153" spans="5:5" ht="14.25">
      <c r="E1153" s="3"/>
    </row>
    <row r="1154" spans="5:5" ht="14.25">
      <c r="E1154" s="3"/>
    </row>
    <row r="1155" spans="5:5" ht="14.25">
      <c r="E1155" s="3"/>
    </row>
    <row r="1156" spans="5:5" ht="14.25">
      <c r="E1156" s="3"/>
    </row>
    <row r="1157" spans="5:5" ht="14.25">
      <c r="E1157" s="3"/>
    </row>
    <row r="1158" spans="5:5" ht="14.25">
      <c r="E1158" s="3"/>
    </row>
    <row r="1159" spans="5:5" ht="14.25">
      <c r="E1159" s="3"/>
    </row>
    <row r="1160" spans="5:5" ht="14.25">
      <c r="E1160" s="3"/>
    </row>
    <row r="1161" spans="5:5" ht="14.25">
      <c r="E1161" s="3"/>
    </row>
    <row r="1162" spans="5:5" ht="14.25">
      <c r="E1162" s="3"/>
    </row>
    <row r="1163" spans="5:5" ht="14.25">
      <c r="E1163" s="3"/>
    </row>
    <row r="1164" spans="5:5" ht="14.25">
      <c r="E1164" s="3"/>
    </row>
    <row r="1165" spans="5:5" ht="14.25">
      <c r="E1165" s="3"/>
    </row>
    <row r="1166" spans="5:5" ht="14.25">
      <c r="E1166" s="3"/>
    </row>
    <row r="1167" spans="5:5" ht="14.25">
      <c r="E1167" s="3"/>
    </row>
    <row r="1168" spans="5:5" ht="14.25">
      <c r="E1168" s="3"/>
    </row>
    <row r="1169" spans="5:5" ht="14.25">
      <c r="E1169" s="3"/>
    </row>
    <row r="1170" spans="5:5" ht="14.25">
      <c r="E1170" s="3"/>
    </row>
    <row r="1171" spans="5:5" ht="14.25">
      <c r="E1171" s="3"/>
    </row>
    <row r="1172" spans="5:5" ht="14.25">
      <c r="E1172" s="3"/>
    </row>
    <row r="1173" spans="5:5" ht="14.25">
      <c r="E1173" s="3"/>
    </row>
    <row r="1174" spans="5:5" ht="14.25">
      <c r="E1174" s="3"/>
    </row>
    <row r="1175" spans="5:5" ht="14.25">
      <c r="E1175" s="3"/>
    </row>
    <row r="1176" spans="5:5" ht="14.25">
      <c r="E1176" s="3"/>
    </row>
    <row r="1177" spans="5:5" ht="14.25">
      <c r="E1177" s="3"/>
    </row>
    <row r="1178" spans="5:5" ht="14.25">
      <c r="E1178" s="3"/>
    </row>
    <row r="1179" spans="5:5" ht="14.25">
      <c r="E1179" s="3"/>
    </row>
    <row r="1180" spans="5:5" ht="14.25">
      <c r="E1180" s="3"/>
    </row>
    <row r="1181" spans="5:5" ht="14.25">
      <c r="E1181" s="3"/>
    </row>
    <row r="1182" spans="5:5" ht="14.25">
      <c r="E1182" s="3"/>
    </row>
    <row r="1183" spans="5:5" ht="14.25">
      <c r="E1183" s="3"/>
    </row>
    <row r="1184" spans="5:5" ht="14.25">
      <c r="E1184" s="3"/>
    </row>
    <row r="1185" spans="5:5" ht="14.25">
      <c r="E1185" s="3"/>
    </row>
    <row r="1186" spans="5:5" ht="14.25">
      <c r="E1186" s="3"/>
    </row>
    <row r="1187" spans="5:5" ht="14.25">
      <c r="E1187" s="3"/>
    </row>
    <row r="1188" spans="5:5" ht="14.25">
      <c r="E1188" s="3"/>
    </row>
    <row r="1189" spans="5:5" ht="14.25">
      <c r="E1189" s="3"/>
    </row>
    <row r="1190" spans="5:5" ht="14.25">
      <c r="E1190" s="3"/>
    </row>
    <row r="1191" spans="5:5" ht="14.25">
      <c r="E1191" s="3"/>
    </row>
    <row r="1192" spans="5:5" ht="14.25">
      <c r="E1192" s="3"/>
    </row>
    <row r="1193" spans="5:5" ht="14.25">
      <c r="E1193" s="3"/>
    </row>
    <row r="1194" spans="5:5" ht="14.25">
      <c r="E1194" s="3"/>
    </row>
    <row r="1195" spans="5:5" ht="14.25">
      <c r="E1195" s="3"/>
    </row>
    <row r="1196" spans="5:5" ht="14.25">
      <c r="E1196" s="3"/>
    </row>
    <row r="1197" spans="5:5" ht="14.25">
      <c r="E1197" s="3"/>
    </row>
    <row r="1198" spans="5:5" ht="14.25">
      <c r="E1198" s="3"/>
    </row>
    <row r="1199" spans="5:5" ht="14.25">
      <c r="E1199" s="3"/>
    </row>
    <row r="1200" spans="5:5" ht="14.25">
      <c r="E1200" s="3"/>
    </row>
    <row r="1201" spans="5:5" ht="14.25">
      <c r="E1201" s="3"/>
    </row>
    <row r="1202" spans="5:5" ht="14.25">
      <c r="E1202" s="3"/>
    </row>
    <row r="1203" spans="5:5" ht="14.25">
      <c r="E1203" s="3"/>
    </row>
    <row r="1204" spans="5:5" ht="14.25">
      <c r="E1204" s="3"/>
    </row>
    <row r="1205" spans="5:5" ht="14.25">
      <c r="E1205" s="3"/>
    </row>
    <row r="1206" spans="5:5" ht="14.25">
      <c r="E1206" s="3"/>
    </row>
    <row r="1207" spans="5:5" ht="14.25">
      <c r="E1207" s="3"/>
    </row>
    <row r="1208" spans="5:5" ht="14.25">
      <c r="E1208" s="3"/>
    </row>
    <row r="1209" spans="5:5" ht="14.25">
      <c r="E1209" s="3"/>
    </row>
    <row r="1210" spans="5:5" ht="14.25">
      <c r="E1210" s="3"/>
    </row>
    <row r="1211" spans="5:5" ht="14.25">
      <c r="E1211" s="3"/>
    </row>
    <row r="1212" spans="5:5" ht="14.25">
      <c r="E1212" s="3"/>
    </row>
    <row r="1213" spans="5:5" ht="14.25">
      <c r="E1213" s="3"/>
    </row>
    <row r="1214" spans="5:5" ht="14.25">
      <c r="E1214" s="3"/>
    </row>
    <row r="1215" spans="5:5" ht="14.25">
      <c r="E1215" s="3"/>
    </row>
    <row r="1216" spans="5:5" ht="14.25">
      <c r="E1216" s="3"/>
    </row>
    <row r="1217" spans="5:5" ht="14.25">
      <c r="E1217" s="3"/>
    </row>
    <row r="1218" spans="5:5" ht="14.25">
      <c r="E1218" s="3"/>
    </row>
    <row r="1219" spans="5:5" ht="14.25">
      <c r="E1219" s="3"/>
    </row>
    <row r="1220" spans="5:5" ht="14.25">
      <c r="E1220" s="3"/>
    </row>
    <row r="1221" spans="5:5" ht="14.25">
      <c r="E1221" s="3"/>
    </row>
    <row r="1222" spans="5:5" ht="14.25">
      <c r="E1222" s="3"/>
    </row>
    <row r="1223" spans="5:5" ht="14.25">
      <c r="E1223" s="3"/>
    </row>
    <row r="1224" spans="5:5" ht="14.25">
      <c r="E1224" s="3"/>
    </row>
    <row r="1225" spans="5:5" ht="14.25">
      <c r="E1225" s="3"/>
    </row>
    <row r="1226" spans="5:5" ht="14.25">
      <c r="E1226" s="3"/>
    </row>
    <row r="1227" spans="5:5" ht="14.25">
      <c r="E1227" s="3"/>
    </row>
    <row r="1228" spans="5:5" ht="14.25">
      <c r="E1228" s="3"/>
    </row>
    <row r="1229" spans="5:5" ht="14.25">
      <c r="E1229" s="3"/>
    </row>
    <row r="1230" spans="5:5" ht="14.25">
      <c r="E1230" s="3"/>
    </row>
    <row r="1231" spans="5:5" ht="14.25">
      <c r="E1231" s="3"/>
    </row>
    <row r="1232" spans="5:5" ht="14.25">
      <c r="E1232" s="3"/>
    </row>
    <row r="1233" spans="5:5" ht="14.25">
      <c r="E1233" s="3"/>
    </row>
    <row r="1234" spans="5:5" ht="14.25">
      <c r="E1234" s="3"/>
    </row>
    <row r="1235" spans="5:5" ht="14.25">
      <c r="E1235" s="3"/>
    </row>
    <row r="1236" spans="5:5" ht="14.25">
      <c r="E1236" s="3"/>
    </row>
    <row r="1237" spans="5:5" ht="14.25">
      <c r="E1237" s="3"/>
    </row>
    <row r="1238" spans="5:5" ht="14.25">
      <c r="E1238" s="3"/>
    </row>
    <row r="1239" spans="5:5" ht="14.25">
      <c r="E1239" s="3"/>
    </row>
    <row r="1240" spans="5:5" ht="14.25">
      <c r="E1240" s="3"/>
    </row>
    <row r="1241" spans="5:5" ht="14.25">
      <c r="E1241" s="3"/>
    </row>
    <row r="1242" spans="5:5" ht="14.25">
      <c r="E1242" s="3"/>
    </row>
    <row r="1243" spans="5:5" ht="14.25">
      <c r="E1243" s="3"/>
    </row>
    <row r="1244" spans="5:5" ht="14.25">
      <c r="E1244" s="3"/>
    </row>
    <row r="1245" spans="5:5" ht="14.25">
      <c r="E1245" s="3"/>
    </row>
    <row r="1246" spans="5:5" ht="14.25">
      <c r="E1246" s="3"/>
    </row>
    <row r="1247" spans="5:5" ht="14.25">
      <c r="E1247" s="3"/>
    </row>
    <row r="1248" spans="5:5" ht="14.25">
      <c r="E1248" s="3"/>
    </row>
    <row r="1249" spans="5:5" ht="14.25">
      <c r="E1249" s="3"/>
    </row>
    <row r="1250" spans="5:5" ht="14.25">
      <c r="E1250" s="3"/>
    </row>
    <row r="1251" spans="5:5" ht="14.25">
      <c r="E1251" s="3"/>
    </row>
    <row r="1252" spans="5:5" ht="14.25">
      <c r="E1252" s="3"/>
    </row>
    <row r="1253" spans="5:5" ht="14.25">
      <c r="E1253" s="3"/>
    </row>
    <row r="1254" spans="5:5" ht="14.25">
      <c r="E1254" s="3"/>
    </row>
    <row r="1255" spans="5:5" ht="14.25">
      <c r="E1255" s="3"/>
    </row>
    <row r="1256" spans="5:5" ht="14.25">
      <c r="E1256" s="3"/>
    </row>
    <row r="1257" spans="5:5" ht="14.25">
      <c r="E1257" s="3"/>
    </row>
    <row r="1258" spans="5:5" ht="14.25">
      <c r="E1258" s="3"/>
    </row>
    <row r="1259" spans="5:5" ht="14.25">
      <c r="E1259" s="3"/>
    </row>
    <row r="1260" spans="5:5" ht="14.25">
      <c r="E1260" s="3"/>
    </row>
    <row r="1261" spans="5:5" ht="14.25">
      <c r="E1261" s="3"/>
    </row>
    <row r="1262" spans="5:5" ht="14.25">
      <c r="E1262" s="3"/>
    </row>
    <row r="1263" spans="5:5" ht="14.25">
      <c r="E1263" s="3"/>
    </row>
    <row r="1264" spans="5:5" ht="14.25">
      <c r="E1264" s="3"/>
    </row>
    <row r="1265" spans="5:5" ht="14.25">
      <c r="E1265" s="3"/>
    </row>
    <row r="1266" spans="5:5" ht="14.25">
      <c r="E1266" s="3"/>
    </row>
    <row r="1267" spans="5:5" ht="14.25">
      <c r="E1267" s="3"/>
    </row>
    <row r="1268" spans="5:5" ht="14.25">
      <c r="E1268" s="3"/>
    </row>
    <row r="1269" spans="5:5" ht="14.25">
      <c r="E1269" s="3"/>
    </row>
    <row r="1270" spans="5:5" ht="14.25">
      <c r="E1270" s="3"/>
    </row>
    <row r="1271" spans="5:5" ht="14.25">
      <c r="E1271" s="3"/>
    </row>
    <row r="1272" spans="5:5" ht="14.25">
      <c r="E1272" s="3"/>
    </row>
    <row r="1273" spans="5:5" ht="14.25">
      <c r="E1273" s="3"/>
    </row>
    <row r="1274" spans="5:5" ht="14.25">
      <c r="E1274" s="3"/>
    </row>
    <row r="1275" spans="5:5" ht="14.25">
      <c r="E1275" s="3"/>
    </row>
    <row r="1276" spans="5:5" ht="14.25">
      <c r="E1276" s="3"/>
    </row>
    <row r="1277" spans="5:5" ht="14.25">
      <c r="E1277" s="3"/>
    </row>
    <row r="1278" spans="5:5" ht="14.25">
      <c r="E1278" s="3"/>
    </row>
    <row r="1279" spans="5:5" ht="14.25">
      <c r="E1279" s="3"/>
    </row>
    <row r="1280" spans="5:5" ht="14.25">
      <c r="E1280" s="3"/>
    </row>
    <row r="1281" spans="5:5" ht="14.25">
      <c r="E1281" s="3"/>
    </row>
    <row r="1282" spans="5:5" ht="14.25">
      <c r="E1282" s="3"/>
    </row>
    <row r="1283" spans="5:5" ht="14.25">
      <c r="E1283" s="3"/>
    </row>
    <row r="1284" spans="5:5" ht="14.25">
      <c r="E1284" s="3"/>
    </row>
    <row r="1285" spans="5:5" ht="14.25">
      <c r="E1285" s="3"/>
    </row>
    <row r="1286" spans="5:5" ht="14.25">
      <c r="E1286" s="3"/>
    </row>
    <row r="1287" spans="5:5" ht="14.25">
      <c r="E1287" s="3"/>
    </row>
    <row r="1288" spans="5:5" ht="14.25">
      <c r="E1288" s="3"/>
    </row>
    <row r="1289" spans="5:5" ht="14.25">
      <c r="E1289" s="3"/>
    </row>
    <row r="1290" spans="5:5" ht="14.25">
      <c r="E1290" s="3"/>
    </row>
    <row r="1291" spans="5:5" ht="14.25">
      <c r="E1291" s="3"/>
    </row>
    <row r="1292" spans="5:5" ht="14.25">
      <c r="E1292" s="3"/>
    </row>
    <row r="1293" spans="5:5" ht="14.25">
      <c r="E1293" s="3"/>
    </row>
    <row r="1294" spans="5:5" ht="14.25">
      <c r="E1294" s="3"/>
    </row>
    <row r="1295" spans="5:5" ht="14.25">
      <c r="E1295" s="3"/>
    </row>
    <row r="1296" spans="5:5" ht="14.25">
      <c r="E1296" s="3"/>
    </row>
    <row r="1297" spans="5:5" ht="14.25">
      <c r="E1297" s="3"/>
    </row>
    <row r="1298" spans="5:5" ht="14.25">
      <c r="E1298" s="3"/>
    </row>
    <row r="1299" spans="5:5" ht="14.25">
      <c r="E1299" s="3"/>
    </row>
    <row r="1300" spans="5:5" ht="14.25">
      <c r="E1300" s="3"/>
    </row>
    <row r="1301" spans="5:5" ht="14.25">
      <c r="E1301" s="3"/>
    </row>
    <row r="1302" spans="5:5" ht="14.25">
      <c r="E1302" s="3"/>
    </row>
    <row r="1303" spans="5:5" ht="14.25">
      <c r="E1303" s="3"/>
    </row>
    <row r="1304" spans="5:5" ht="14.25">
      <c r="E1304" s="3"/>
    </row>
    <row r="1305" spans="5:5" ht="14.25">
      <c r="E1305" s="3"/>
    </row>
    <row r="1306" spans="5:5" ht="14.25">
      <c r="E1306" s="3"/>
    </row>
    <row r="1307" spans="5:5" ht="14.25">
      <c r="E1307" s="3"/>
    </row>
    <row r="1308" spans="5:5" ht="14.25">
      <c r="E1308" s="3"/>
    </row>
    <row r="1309" spans="5:5" ht="14.25">
      <c r="E1309" s="3"/>
    </row>
    <row r="1310" spans="5:5" ht="14.25">
      <c r="E1310" s="3"/>
    </row>
    <row r="1311" spans="5:5" ht="14.25">
      <c r="E1311" s="3"/>
    </row>
    <row r="1312" spans="5:5" ht="14.25">
      <c r="E1312" s="3"/>
    </row>
    <row r="1313" spans="5:5" ht="14.25">
      <c r="E1313" s="3"/>
    </row>
    <row r="1314" spans="5:5" ht="14.25">
      <c r="E1314" s="3"/>
    </row>
    <row r="1315" spans="5:5" ht="14.25">
      <c r="E1315" s="3"/>
    </row>
    <row r="1316" spans="5:5" ht="14.25">
      <c r="E1316" s="3"/>
    </row>
    <row r="1317" spans="5:5" ht="14.25">
      <c r="E1317" s="3"/>
    </row>
    <row r="1318" spans="5:5" ht="14.25">
      <c r="E1318" s="3"/>
    </row>
    <row r="1319" spans="5:5" ht="14.25">
      <c r="E1319" s="3"/>
    </row>
    <row r="1320" spans="5:5" ht="14.25">
      <c r="E1320" s="3"/>
    </row>
    <row r="1321" spans="5:5" ht="14.25">
      <c r="E1321" s="3"/>
    </row>
    <row r="1322" spans="5:5" ht="14.25">
      <c r="E1322" s="3"/>
    </row>
    <row r="1323" spans="5:5" ht="14.25">
      <c r="E1323" s="3"/>
    </row>
    <row r="1324" spans="5:5" ht="14.25">
      <c r="E1324" s="3"/>
    </row>
    <row r="1325" spans="5:5" ht="14.25">
      <c r="E1325" s="3"/>
    </row>
    <row r="1326" spans="5:5" ht="14.25">
      <c r="E1326" s="3"/>
    </row>
    <row r="1327" spans="5:5" ht="14.25">
      <c r="E1327" s="3"/>
    </row>
    <row r="1328" spans="5:5" ht="14.25">
      <c r="E1328" s="3"/>
    </row>
    <row r="1329" spans="5:5" ht="14.25">
      <c r="E1329" s="3"/>
    </row>
    <row r="1330" spans="5:5" ht="14.25">
      <c r="E1330" s="3"/>
    </row>
    <row r="1331" spans="5:5" ht="14.25">
      <c r="E1331" s="3"/>
    </row>
    <row r="1332" spans="5:5" ht="14.25">
      <c r="E1332" s="3"/>
    </row>
    <row r="1333" spans="5:5" ht="14.25">
      <c r="E1333" s="3"/>
    </row>
    <row r="1334" spans="5:5" ht="14.25">
      <c r="E1334" s="3"/>
    </row>
    <row r="1335" spans="5:5" ht="14.25">
      <c r="E1335" s="3"/>
    </row>
    <row r="1336" spans="5:5" ht="14.25">
      <c r="E1336" s="3"/>
    </row>
    <row r="1337" spans="5:5" ht="14.25">
      <c r="E1337" s="3"/>
    </row>
    <row r="1338" spans="5:5" ht="14.25">
      <c r="E1338" s="3"/>
    </row>
    <row r="1339" spans="5:5" ht="14.25">
      <c r="E1339" s="3"/>
    </row>
    <row r="1340" spans="5:5" ht="14.25">
      <c r="E1340" s="3"/>
    </row>
    <row r="1341" spans="5:5" ht="14.25">
      <c r="E1341" s="3"/>
    </row>
    <row r="1342" spans="5:5" ht="14.25">
      <c r="E1342" s="3"/>
    </row>
    <row r="1343" spans="5:5" ht="14.25">
      <c r="E1343" s="3"/>
    </row>
    <row r="1344" spans="5:5" ht="14.25">
      <c r="E1344" s="3"/>
    </row>
    <row r="1345" spans="5:5" ht="14.25">
      <c r="E1345" s="3"/>
    </row>
    <row r="1346" spans="5:5" ht="14.25">
      <c r="E1346" s="3"/>
    </row>
    <row r="1347" spans="5:5" ht="14.25">
      <c r="E1347" s="3"/>
    </row>
    <row r="1348" spans="5:5" ht="14.25">
      <c r="E1348" s="3"/>
    </row>
    <row r="1349" spans="5:5" ht="14.25">
      <c r="E1349" s="3"/>
    </row>
    <row r="1350" spans="5:5" ht="14.25">
      <c r="E1350" s="3"/>
    </row>
    <row r="1351" spans="5:5" ht="14.25">
      <c r="E1351" s="3"/>
    </row>
    <row r="1352" spans="5:5" ht="14.25">
      <c r="E1352" s="3"/>
    </row>
    <row r="1353" spans="5:5" ht="14.25">
      <c r="E1353" s="3"/>
    </row>
    <row r="1354" spans="5:5" ht="14.25">
      <c r="E1354" s="3"/>
    </row>
    <row r="1355" spans="5:5" ht="14.25">
      <c r="E1355" s="3"/>
    </row>
    <row r="1356" spans="5:5" ht="14.25">
      <c r="E1356" s="3"/>
    </row>
    <row r="1357" spans="5:5" ht="14.25">
      <c r="E1357" s="3"/>
    </row>
    <row r="1358" spans="5:5" ht="14.25">
      <c r="E1358" s="3"/>
    </row>
    <row r="1359" spans="5:5" ht="14.25">
      <c r="E1359" s="3"/>
    </row>
    <row r="1360" spans="5:5" ht="14.25">
      <c r="E1360" s="3"/>
    </row>
    <row r="1361" spans="5:5" ht="14.25">
      <c r="E1361" s="3"/>
    </row>
    <row r="1362" spans="5:5" ht="14.25">
      <c r="E1362" s="3"/>
    </row>
    <row r="1363" spans="5:5" ht="14.25">
      <c r="E1363" s="3"/>
    </row>
    <row r="1364" spans="5:5" ht="14.25">
      <c r="E1364" s="3"/>
    </row>
    <row r="1365" spans="5:5" ht="14.25">
      <c r="E1365" s="3"/>
    </row>
    <row r="1366" spans="5:5" ht="14.25">
      <c r="E1366" s="3"/>
    </row>
    <row r="1367" spans="5:5" ht="14.25">
      <c r="E1367" s="3"/>
    </row>
    <row r="1368" spans="5:5" ht="14.25">
      <c r="E1368" s="3"/>
    </row>
    <row r="1369" spans="5:5" ht="14.25">
      <c r="E1369" s="3"/>
    </row>
    <row r="1370" spans="5:5" ht="14.25">
      <c r="E1370" s="3"/>
    </row>
    <row r="1371" spans="5:5" ht="14.25">
      <c r="E1371" s="3"/>
    </row>
    <row r="1372" spans="5:5" ht="14.25">
      <c r="E1372" s="3"/>
    </row>
    <row r="1373" spans="5:5" ht="14.25">
      <c r="E1373" s="3"/>
    </row>
    <row r="1374" spans="5:5" ht="14.25">
      <c r="E1374" s="3"/>
    </row>
    <row r="1375" spans="5:5" ht="14.25">
      <c r="E1375" s="3"/>
    </row>
    <row r="1376" spans="5:5" ht="14.25">
      <c r="E1376" s="3"/>
    </row>
    <row r="1377" spans="5:5" ht="14.25">
      <c r="E1377" s="3"/>
    </row>
    <row r="1378" spans="5:5" ht="14.25">
      <c r="E1378" s="3"/>
    </row>
    <row r="1379" spans="5:5" ht="14.25">
      <c r="E1379" s="3"/>
    </row>
    <row r="1380" spans="5:5" ht="14.25">
      <c r="E1380" s="3"/>
    </row>
    <row r="1381" spans="5:5" ht="14.25">
      <c r="E1381" s="3"/>
    </row>
    <row r="1382" spans="5:5" ht="14.25">
      <c r="E1382" s="3"/>
    </row>
    <row r="1383" spans="5:5" ht="14.25">
      <c r="E1383" s="3"/>
    </row>
    <row r="1384" spans="5:5" ht="14.25">
      <c r="E1384" s="3"/>
    </row>
    <row r="1385" spans="5:5" ht="14.25">
      <c r="E1385" s="3"/>
    </row>
    <row r="1386" spans="5:5" ht="14.25">
      <c r="E1386" s="3"/>
    </row>
    <row r="1387" spans="5:5" ht="14.25">
      <c r="E1387" s="3"/>
    </row>
    <row r="1388" spans="5:5" ht="14.25">
      <c r="E1388" s="3"/>
    </row>
    <row r="1389" spans="5:5" ht="14.25">
      <c r="E1389" s="3"/>
    </row>
    <row r="1390" spans="5:5" ht="14.25">
      <c r="E1390" s="3"/>
    </row>
    <row r="1391" spans="5:5" ht="14.25">
      <c r="E1391" s="3"/>
    </row>
    <row r="1392" spans="5:5" ht="14.25">
      <c r="E1392" s="3"/>
    </row>
    <row r="1393" spans="5:5" ht="14.25">
      <c r="E1393" s="3"/>
    </row>
    <row r="1394" spans="5:5" ht="14.25">
      <c r="E1394" s="3"/>
    </row>
    <row r="1395" spans="5:5" ht="14.25">
      <c r="E1395" s="3"/>
    </row>
    <row r="1396" spans="5:5" ht="14.25">
      <c r="E1396" s="3"/>
    </row>
    <row r="1397" spans="5:5" ht="14.25">
      <c r="E1397" s="3"/>
    </row>
    <row r="1398" spans="5:5" ht="14.25">
      <c r="E1398" s="3"/>
    </row>
    <row r="1399" spans="5:5" ht="14.25">
      <c r="E1399" s="3"/>
    </row>
    <row r="1400" spans="5:5" ht="14.25">
      <c r="E1400" s="3"/>
    </row>
    <row r="1401" spans="5:5" ht="14.25">
      <c r="E1401" s="3"/>
    </row>
    <row r="1402" spans="5:5" ht="14.25">
      <c r="E1402" s="3"/>
    </row>
    <row r="1403" spans="5:5" ht="14.25">
      <c r="E1403" s="3"/>
    </row>
    <row r="1404" spans="5:5" ht="14.25">
      <c r="E1404" s="3"/>
    </row>
    <row r="1405" spans="5:5" ht="14.25">
      <c r="E1405" s="3"/>
    </row>
    <row r="1406" spans="5:5" ht="14.25">
      <c r="E1406" s="3"/>
    </row>
    <row r="1407" spans="5:5" ht="14.25">
      <c r="E1407" s="3"/>
    </row>
    <row r="1408" spans="5:5" ht="14.25">
      <c r="E1408" s="3"/>
    </row>
    <row r="1409" spans="5:5" ht="14.25">
      <c r="E1409" s="3"/>
    </row>
    <row r="1410" spans="5:5" ht="14.25">
      <c r="E1410" s="3"/>
    </row>
    <row r="1411" spans="5:5" ht="14.25">
      <c r="E1411" s="3"/>
    </row>
    <row r="1412" spans="5:5" ht="14.25">
      <c r="E1412" s="3"/>
    </row>
    <row r="1413" spans="5:5" ht="14.25">
      <c r="E1413" s="3"/>
    </row>
    <row r="1414" spans="5:5" ht="14.25">
      <c r="E1414" s="3"/>
    </row>
    <row r="1415" spans="5:5" ht="14.25">
      <c r="E1415" s="3"/>
    </row>
    <row r="1416" spans="5:5" ht="14.25">
      <c r="E1416" s="3"/>
    </row>
    <row r="1417" spans="5:5" ht="14.25">
      <c r="E1417" s="3"/>
    </row>
    <row r="1418" spans="5:5" ht="14.25">
      <c r="E1418" s="3"/>
    </row>
    <row r="1419" spans="5:5" ht="14.25">
      <c r="E1419" s="3"/>
    </row>
    <row r="1420" spans="5:5" ht="14.25">
      <c r="E1420" s="3"/>
    </row>
    <row r="1421" spans="5:5" ht="14.25">
      <c r="E1421" s="3"/>
    </row>
    <row r="1422" spans="5:5" ht="14.25">
      <c r="E1422" s="3"/>
    </row>
    <row r="1423" spans="5:5" ht="14.25">
      <c r="E1423" s="3"/>
    </row>
    <row r="1424" spans="5:5" ht="14.25">
      <c r="E1424" s="3"/>
    </row>
    <row r="1425" spans="5:5" ht="14.25">
      <c r="E1425" s="3"/>
    </row>
    <row r="1426" spans="5:5" ht="14.25">
      <c r="E1426" s="3"/>
    </row>
    <row r="1427" spans="5:5" ht="14.25">
      <c r="E1427" s="3"/>
    </row>
    <row r="1428" spans="5:5" ht="14.25">
      <c r="E1428" s="3"/>
    </row>
    <row r="1429" spans="5:5" ht="14.25">
      <c r="E1429" s="3"/>
    </row>
    <row r="1430" spans="5:5" ht="14.25">
      <c r="E1430" s="3"/>
    </row>
    <row r="1431" spans="5:5" ht="14.25">
      <c r="E1431" s="3"/>
    </row>
    <row r="1432" spans="5:5" ht="14.25">
      <c r="E1432" s="3"/>
    </row>
    <row r="1433" spans="5:5" ht="14.25">
      <c r="E1433" s="3"/>
    </row>
    <row r="1434" spans="5:5" ht="14.25">
      <c r="E1434" s="3"/>
    </row>
    <row r="1435" spans="5:5" ht="14.25">
      <c r="E1435" s="3"/>
    </row>
    <row r="1436" spans="5:5" ht="14.25">
      <c r="E1436" s="3"/>
    </row>
    <row r="1437" spans="5:5" ht="14.25">
      <c r="E1437" s="3"/>
    </row>
    <row r="1438" spans="5:5" ht="14.25">
      <c r="E1438" s="3"/>
    </row>
    <row r="1439" spans="5:5" ht="14.25">
      <c r="E1439" s="3"/>
    </row>
    <row r="1440" spans="5:5" ht="14.25">
      <c r="E1440" s="3"/>
    </row>
    <row r="1441" spans="5:5" ht="14.25">
      <c r="E1441" s="3"/>
    </row>
    <row r="1442" spans="5:5" ht="14.25">
      <c r="E1442" s="3"/>
    </row>
    <row r="1443" spans="5:5" ht="14.25">
      <c r="E1443" s="3"/>
    </row>
    <row r="1444" spans="5:5" ht="14.25">
      <c r="E1444" s="3"/>
    </row>
    <row r="1445" spans="5:5" ht="14.25">
      <c r="E1445" s="3"/>
    </row>
    <row r="1446" spans="5:5" ht="14.25">
      <c r="E1446" s="3"/>
    </row>
    <row r="1447" spans="5:5" ht="14.25">
      <c r="E1447" s="3"/>
    </row>
    <row r="1448" spans="5:5" ht="14.25">
      <c r="E1448" s="3"/>
    </row>
    <row r="1449" spans="5:5" ht="14.25">
      <c r="E1449" s="3"/>
    </row>
    <row r="1450" spans="5:5" ht="14.25">
      <c r="E1450" s="3"/>
    </row>
    <row r="1451" spans="5:5" ht="14.25">
      <c r="E1451" s="3"/>
    </row>
    <row r="1452" spans="5:5" ht="14.25">
      <c r="E1452" s="3"/>
    </row>
    <row r="1453" spans="5:5" ht="14.25">
      <c r="E1453" s="3"/>
    </row>
    <row r="1454" spans="5:5" ht="14.25">
      <c r="E1454" s="3"/>
    </row>
    <row r="1455" spans="5:5" ht="14.25">
      <c r="E1455" s="3"/>
    </row>
    <row r="1456" spans="5:5" ht="14.25">
      <c r="E1456" s="3"/>
    </row>
    <row r="1457" spans="5:5" ht="14.25">
      <c r="E1457" s="3"/>
    </row>
    <row r="1458" spans="5:5" ht="14.25">
      <c r="E1458" s="3"/>
    </row>
    <row r="1459" spans="5:5" ht="14.25">
      <c r="E1459" s="3"/>
    </row>
    <row r="1460" spans="5:5" ht="14.25">
      <c r="E1460" s="3"/>
    </row>
    <row r="1461" spans="5:5" ht="14.25">
      <c r="E1461" s="3"/>
    </row>
    <row r="1462" spans="5:5" ht="14.25">
      <c r="E1462" s="3"/>
    </row>
    <row r="1463" spans="5:5" ht="14.25">
      <c r="E1463" s="3"/>
    </row>
    <row r="1464" spans="5:5" ht="14.25">
      <c r="E1464" s="3"/>
    </row>
    <row r="1465" spans="5:5" ht="14.25">
      <c r="E1465" s="3"/>
    </row>
    <row r="1466" spans="5:5" ht="14.25">
      <c r="E1466" s="3"/>
    </row>
    <row r="1467" spans="5:5" ht="14.25">
      <c r="E1467" s="3"/>
    </row>
    <row r="1468" spans="5:5" ht="14.25">
      <c r="E1468" s="3"/>
    </row>
    <row r="1469" spans="5:5" ht="14.25">
      <c r="E1469" s="3"/>
    </row>
    <row r="1470" spans="5:5" ht="14.25">
      <c r="E1470" s="3"/>
    </row>
    <row r="1471" spans="5:5" ht="14.25">
      <c r="E1471" s="3"/>
    </row>
    <row r="1472" spans="5:5" ht="14.25">
      <c r="E1472" s="3"/>
    </row>
    <row r="1473" spans="5:5" ht="14.25">
      <c r="E1473" s="3"/>
    </row>
    <row r="1474" spans="5:5" ht="14.25">
      <c r="E1474" s="3"/>
    </row>
    <row r="1475" spans="5:5" ht="14.25">
      <c r="E1475" s="3"/>
    </row>
    <row r="1476" spans="5:5" ht="14.25">
      <c r="E1476" s="3"/>
    </row>
    <row r="1477" spans="5:5" ht="14.25">
      <c r="E1477" s="3"/>
    </row>
    <row r="1478" spans="5:5" ht="14.25">
      <c r="E1478" s="3"/>
    </row>
    <row r="1479" spans="5:5" ht="14.25">
      <c r="E1479" s="3"/>
    </row>
    <row r="1480" spans="5:5" ht="14.25">
      <c r="E1480" s="3"/>
    </row>
    <row r="1481" spans="5:5" ht="14.25">
      <c r="E1481" s="3"/>
    </row>
    <row r="1482" spans="5:5" ht="14.25">
      <c r="E1482" s="3"/>
    </row>
    <row r="1483" spans="5:5" ht="14.25">
      <c r="E1483" s="3"/>
    </row>
    <row r="1484" spans="5:5" ht="14.25">
      <c r="E1484" s="3"/>
    </row>
    <row r="1485" spans="5:5" ht="14.25">
      <c r="E1485" s="3"/>
    </row>
    <row r="1486" spans="5:5" ht="14.25">
      <c r="E1486" s="3"/>
    </row>
    <row r="1487" spans="5:5" ht="14.25">
      <c r="E1487" s="3"/>
    </row>
    <row r="1488" spans="5:5" ht="14.25">
      <c r="E1488" s="3"/>
    </row>
    <row r="1489" spans="5:5" ht="14.25">
      <c r="E1489" s="3"/>
    </row>
    <row r="1490" spans="5:5" ht="14.25">
      <c r="E1490" s="3"/>
    </row>
    <row r="1491" spans="5:5" ht="14.25">
      <c r="E1491" s="3"/>
    </row>
    <row r="1492" spans="5:5" ht="14.25">
      <c r="E1492" s="3"/>
    </row>
    <row r="1493" spans="5:5" ht="14.25">
      <c r="E1493" s="3"/>
    </row>
    <row r="1494" spans="5:5" ht="14.25">
      <c r="E1494" s="3"/>
    </row>
    <row r="1495" spans="5:5" ht="14.25">
      <c r="E1495" s="3"/>
    </row>
    <row r="1496" spans="5:5" ht="14.25">
      <c r="E1496" s="3"/>
    </row>
    <row r="1497" spans="5:5" ht="14.25">
      <c r="E1497" s="3"/>
    </row>
    <row r="1498" spans="5:5" ht="14.25">
      <c r="E1498" s="3"/>
    </row>
    <row r="1499" spans="5:5" ht="14.25">
      <c r="E1499" s="3"/>
    </row>
    <row r="1500" spans="5:5" ht="14.25">
      <c r="E1500" s="3"/>
    </row>
    <row r="1501" spans="5:5" ht="14.25">
      <c r="E1501" s="3"/>
    </row>
    <row r="1502" spans="5:5" ht="14.25">
      <c r="E1502" s="3"/>
    </row>
    <row r="1503" spans="5:5" ht="14.25">
      <c r="E1503" s="3"/>
    </row>
    <row r="1504" spans="5:5" ht="14.25">
      <c r="E1504" s="3"/>
    </row>
    <row r="1505" spans="5:5" ht="14.25">
      <c r="E1505" s="3"/>
    </row>
    <row r="1506" spans="5:5" ht="14.25">
      <c r="E1506" s="3"/>
    </row>
    <row r="1507" spans="5:5" ht="14.25">
      <c r="E1507" s="3"/>
    </row>
    <row r="1508" spans="5:5" ht="14.25">
      <c r="E1508" s="3"/>
    </row>
    <row r="1509" spans="5:5" ht="14.25">
      <c r="E1509" s="3"/>
    </row>
    <row r="1510" spans="5:5" ht="14.25">
      <c r="E1510" s="3"/>
    </row>
    <row r="1511" spans="5:5" ht="14.25">
      <c r="E1511" s="3"/>
    </row>
    <row r="1512" spans="5:5" ht="14.25">
      <c r="E1512" s="3"/>
    </row>
    <row r="1513" spans="5:5" ht="14.25">
      <c r="E1513" s="3"/>
    </row>
    <row r="1514" spans="5:5" ht="14.25">
      <c r="E1514" s="3"/>
    </row>
    <row r="1515" spans="5:5" ht="14.25">
      <c r="E1515" s="3"/>
    </row>
    <row r="1516" spans="5:5" ht="14.25">
      <c r="E1516" s="3"/>
    </row>
    <row r="1517" spans="5:5" ht="14.25">
      <c r="E1517" s="3"/>
    </row>
    <row r="1518" spans="5:5" ht="14.25">
      <c r="E1518" s="3"/>
    </row>
    <row r="1519" spans="5:5" ht="14.25">
      <c r="E1519" s="3"/>
    </row>
    <row r="1520" spans="5:5" ht="14.25">
      <c r="E1520" s="3"/>
    </row>
    <row r="1521" spans="5:5" ht="14.25">
      <c r="E1521" s="3"/>
    </row>
    <row r="1522" spans="5:5" ht="14.25">
      <c r="E1522" s="3"/>
    </row>
    <row r="1523" spans="5:5" ht="14.25">
      <c r="E1523" s="3"/>
    </row>
    <row r="1524" spans="5:5" ht="14.25">
      <c r="E1524" s="3"/>
    </row>
    <row r="1525" spans="5:5" ht="14.25">
      <c r="E1525" s="3"/>
    </row>
    <row r="1526" spans="5:5" ht="14.25">
      <c r="E1526" s="3"/>
    </row>
    <row r="1527" spans="5:5" ht="14.25">
      <c r="E1527" s="3"/>
    </row>
    <row r="1528" spans="5:5" ht="14.25">
      <c r="E1528" s="3"/>
    </row>
    <row r="1529" spans="5:5" ht="14.25">
      <c r="E1529" s="3"/>
    </row>
    <row r="1530" spans="5:5" ht="14.25">
      <c r="E1530" s="3"/>
    </row>
    <row r="1531" spans="5:5" ht="14.25">
      <c r="E1531" s="3"/>
    </row>
    <row r="1532" spans="5:5" ht="14.25">
      <c r="E1532" s="3"/>
    </row>
    <row r="1533" spans="5:5" ht="14.25">
      <c r="E1533" s="3"/>
    </row>
    <row r="1534" spans="5:5" ht="14.25">
      <c r="E1534" s="3"/>
    </row>
    <row r="1535" spans="5:5" ht="14.25">
      <c r="E1535" s="3"/>
    </row>
    <row r="1536" spans="5:5" ht="14.25">
      <c r="E1536" s="3"/>
    </row>
    <row r="1537" spans="5:5" ht="14.25">
      <c r="E1537" s="3"/>
    </row>
    <row r="1538" spans="5:5" ht="14.25">
      <c r="E1538" s="3"/>
    </row>
    <row r="1539" spans="5:5" ht="14.25">
      <c r="E1539" s="3"/>
    </row>
    <row r="1540" spans="5:5" ht="14.25">
      <c r="E1540" s="3"/>
    </row>
    <row r="1541" spans="5:5" ht="14.25">
      <c r="E1541" s="3"/>
    </row>
    <row r="1542" spans="5:5" ht="14.25">
      <c r="E1542" s="3"/>
    </row>
    <row r="1543" spans="5:5" ht="14.25">
      <c r="E1543" s="3"/>
    </row>
    <row r="1544" spans="5:5" ht="14.25">
      <c r="E1544" s="3"/>
    </row>
    <row r="1545" spans="5:5" ht="14.25">
      <c r="E1545" s="3"/>
    </row>
    <row r="1546" spans="5:5" ht="14.25">
      <c r="E1546" s="3"/>
    </row>
    <row r="1547" spans="5:5" ht="14.25">
      <c r="E1547" s="3"/>
    </row>
    <row r="1548" spans="5:5" ht="14.25">
      <c r="E1548" s="3"/>
    </row>
    <row r="1549" spans="5:5" ht="14.25">
      <c r="E1549" s="3"/>
    </row>
    <row r="1550" spans="5:5" ht="14.25">
      <c r="E1550" s="3"/>
    </row>
    <row r="1551" spans="5:5" ht="14.25">
      <c r="E1551" s="3"/>
    </row>
    <row r="1552" spans="5:5" ht="14.25">
      <c r="E1552" s="3"/>
    </row>
    <row r="1553" spans="5:5" ht="14.25">
      <c r="E1553" s="3"/>
    </row>
    <row r="1554" spans="5:5" ht="14.25">
      <c r="E1554" s="3"/>
    </row>
    <row r="1555" spans="5:5" ht="14.25">
      <c r="E1555" s="3"/>
    </row>
    <row r="1556" spans="5:5" ht="14.25">
      <c r="E1556" s="3"/>
    </row>
    <row r="1557" spans="5:5" ht="14.25">
      <c r="E1557" s="3"/>
    </row>
    <row r="1558" spans="5:5" ht="14.25">
      <c r="E1558" s="3"/>
    </row>
    <row r="1559" spans="5:5" ht="14.25">
      <c r="E1559" s="3"/>
    </row>
    <row r="1560" spans="5:5" ht="14.25">
      <c r="E1560" s="3"/>
    </row>
    <row r="1561" spans="5:5" ht="14.25">
      <c r="E1561" s="3"/>
    </row>
    <row r="1562" spans="5:5" ht="14.25">
      <c r="E1562" s="3"/>
    </row>
    <row r="1563" spans="5:5" ht="14.25">
      <c r="E1563" s="3"/>
    </row>
    <row r="1564" spans="5:5" ht="14.25">
      <c r="E1564" s="3"/>
    </row>
    <row r="1565" spans="5:5" ht="14.25">
      <c r="E1565" s="3"/>
    </row>
    <row r="1566" spans="5:5" ht="14.25">
      <c r="E1566" s="3"/>
    </row>
    <row r="1567" spans="5:5" ht="14.25">
      <c r="E1567" s="3"/>
    </row>
    <row r="1568" spans="5:5" ht="14.25">
      <c r="E1568" s="3"/>
    </row>
    <row r="1569" spans="5:5" ht="14.25">
      <c r="E1569" s="3"/>
    </row>
    <row r="1570" spans="5:5" ht="14.25">
      <c r="E1570" s="3"/>
    </row>
    <row r="1571" spans="5:5" ht="14.25">
      <c r="E1571" s="3"/>
    </row>
    <row r="1572" spans="5:5" ht="14.25">
      <c r="E1572" s="3"/>
    </row>
    <row r="1573" spans="5:5" ht="14.25">
      <c r="E1573" s="3"/>
    </row>
    <row r="1574" spans="5:5" ht="14.25">
      <c r="E1574" s="3"/>
    </row>
    <row r="1575" spans="5:5" ht="14.25">
      <c r="E1575" s="3"/>
    </row>
    <row r="1576" spans="5:5" ht="14.25">
      <c r="E1576" s="3"/>
    </row>
    <row r="1577" spans="5:5" ht="14.25">
      <c r="E1577" s="3"/>
    </row>
    <row r="1578" spans="5:5" ht="14.25">
      <c r="E1578" s="3"/>
    </row>
    <row r="1579" spans="5:5" ht="14.25">
      <c r="E1579" s="3"/>
    </row>
    <row r="1580" spans="5:5" ht="14.25">
      <c r="E1580" s="3"/>
    </row>
    <row r="1581" spans="5:5" ht="14.25">
      <c r="E1581" s="3"/>
    </row>
    <row r="1582" spans="5:5" ht="14.25">
      <c r="E1582" s="3"/>
    </row>
    <row r="1583" spans="5:5" ht="14.25">
      <c r="E1583" s="3"/>
    </row>
    <row r="1584" spans="5:5" ht="14.25">
      <c r="E1584" s="3"/>
    </row>
    <row r="1585" spans="5:5" ht="14.25">
      <c r="E1585" s="3"/>
    </row>
    <row r="1586" spans="5:5" ht="14.25">
      <c r="E1586" s="3"/>
    </row>
    <row r="1587" spans="5:5" ht="14.25">
      <c r="E1587" s="3"/>
    </row>
    <row r="1588" spans="5:5" ht="14.25">
      <c r="E1588" s="3"/>
    </row>
    <row r="1589" spans="5:5" ht="14.25">
      <c r="E1589" s="3"/>
    </row>
    <row r="1590" spans="5:5" ht="14.25">
      <c r="E1590" s="3"/>
    </row>
    <row r="1591" spans="5:5" ht="14.25">
      <c r="E1591" s="3"/>
    </row>
    <row r="1592" spans="5:5" ht="14.25">
      <c r="E1592" s="3"/>
    </row>
    <row r="1593" spans="5:5" ht="14.25">
      <c r="E1593" s="3"/>
    </row>
    <row r="1594" spans="5:5" ht="14.25">
      <c r="E1594" s="3"/>
    </row>
    <row r="1595" spans="5:5" ht="14.25">
      <c r="E1595" s="3"/>
    </row>
    <row r="1596" spans="5:5" ht="14.25">
      <c r="E1596" s="3"/>
    </row>
    <row r="1597" spans="5:5" ht="14.25">
      <c r="E1597" s="3"/>
    </row>
    <row r="1598" spans="5:5" ht="14.25">
      <c r="E1598" s="3"/>
    </row>
    <row r="1599" spans="5:5" ht="14.25">
      <c r="E1599" s="3"/>
    </row>
    <row r="1600" spans="5:5" ht="14.25">
      <c r="E1600" s="3"/>
    </row>
    <row r="1601" spans="5:5" ht="14.25">
      <c r="E1601" s="3"/>
    </row>
    <row r="1602" spans="5:5" ht="14.25">
      <c r="E1602" s="3"/>
    </row>
    <row r="1603" spans="5:5" ht="14.25">
      <c r="E1603" s="3"/>
    </row>
    <row r="1604" spans="5:5" ht="14.25">
      <c r="E1604" s="3"/>
    </row>
    <row r="1605" spans="5:5" ht="14.25">
      <c r="E1605" s="3"/>
    </row>
    <row r="1606" spans="5:5" ht="14.25">
      <c r="E1606" s="3"/>
    </row>
    <row r="1607" spans="5:5" ht="14.25">
      <c r="E1607" s="3"/>
    </row>
    <row r="1608" spans="5:5" ht="14.25">
      <c r="E1608" s="3"/>
    </row>
    <row r="1609" spans="5:5" ht="14.25">
      <c r="E1609" s="3"/>
    </row>
    <row r="1610" spans="5:5" ht="14.25">
      <c r="E1610" s="3"/>
    </row>
    <row r="1611" spans="5:5" ht="14.25">
      <c r="E1611" s="3"/>
    </row>
    <row r="1612" spans="5:5" ht="14.25">
      <c r="E1612" s="3"/>
    </row>
    <row r="1613" spans="5:5" ht="14.25">
      <c r="E1613" s="3"/>
    </row>
    <row r="1614" spans="5:5" ht="14.25">
      <c r="E1614" s="3"/>
    </row>
    <row r="1615" spans="5:5" ht="14.25">
      <c r="E1615" s="3"/>
    </row>
    <row r="1616" spans="5:5" ht="14.25">
      <c r="E1616" s="3"/>
    </row>
    <row r="1617" spans="5:5" ht="14.25">
      <c r="E1617" s="3"/>
    </row>
    <row r="1618" spans="5:5" ht="14.25">
      <c r="E1618" s="3"/>
    </row>
    <row r="1619" spans="5:5" ht="14.25">
      <c r="E1619" s="3"/>
    </row>
    <row r="1620" spans="5:5" ht="14.25">
      <c r="E1620" s="3"/>
    </row>
    <row r="1621" spans="5:5" ht="14.25">
      <c r="E1621" s="3"/>
    </row>
    <row r="1622" spans="5:5" ht="14.25">
      <c r="E1622" s="3"/>
    </row>
    <row r="1623" spans="5:5" ht="14.25">
      <c r="E1623" s="3"/>
    </row>
    <row r="1624" spans="5:5" ht="14.25">
      <c r="E1624" s="3"/>
    </row>
    <row r="1625" spans="5:5" ht="14.25">
      <c r="E1625" s="3"/>
    </row>
    <row r="1626" spans="5:5" ht="14.25">
      <c r="E1626" s="3"/>
    </row>
    <row r="1627" spans="5:5" ht="14.25">
      <c r="E1627" s="3"/>
    </row>
    <row r="1628" spans="5:5" ht="14.25">
      <c r="E1628" s="3"/>
    </row>
    <row r="1629" spans="5:5" ht="14.25">
      <c r="E1629" s="3"/>
    </row>
    <row r="1630" spans="5:5" ht="14.25">
      <c r="E1630" s="3"/>
    </row>
    <row r="1631" spans="5:5" ht="14.25">
      <c r="E1631" s="3"/>
    </row>
    <row r="1632" spans="5:5" ht="14.25">
      <c r="E1632" s="3"/>
    </row>
    <row r="1633" spans="5:5" ht="14.25">
      <c r="E1633" s="3"/>
    </row>
    <row r="1634" spans="5:5" ht="14.25">
      <c r="E1634" s="3"/>
    </row>
    <row r="1635" spans="5:5" ht="14.25">
      <c r="E1635" s="3"/>
    </row>
    <row r="1636" spans="5:5" ht="14.25">
      <c r="E1636" s="3"/>
    </row>
    <row r="1637" spans="5:5" ht="14.25">
      <c r="E1637" s="3"/>
    </row>
    <row r="1638" spans="5:5" ht="14.25">
      <c r="E1638" s="3"/>
    </row>
    <row r="1639" spans="5:5" ht="14.25">
      <c r="E1639" s="3"/>
    </row>
    <row r="1640" spans="5:5" ht="14.25">
      <c r="E1640" s="3"/>
    </row>
    <row r="1641" spans="5:5" ht="14.25">
      <c r="E1641" s="3"/>
    </row>
    <row r="1642" spans="5:5" ht="14.25">
      <c r="E1642" s="3"/>
    </row>
    <row r="1643" spans="5:5" ht="14.25">
      <c r="E1643" s="3"/>
    </row>
    <row r="1644" spans="5:5" ht="14.25">
      <c r="E1644" s="3"/>
    </row>
    <row r="1645" spans="5:5" ht="14.25">
      <c r="E1645" s="3"/>
    </row>
    <row r="1646" spans="5:5" ht="14.25">
      <c r="E1646" s="3"/>
    </row>
    <row r="1647" spans="5:5" ht="14.25">
      <c r="E1647" s="3"/>
    </row>
    <row r="1648" spans="5:5" ht="14.25">
      <c r="E1648" s="3"/>
    </row>
    <row r="1649" spans="5:5" ht="14.25">
      <c r="E1649" s="3"/>
    </row>
    <row r="1650" spans="5:5" ht="14.25">
      <c r="E1650" s="3"/>
    </row>
    <row r="1651" spans="5:5" ht="14.25">
      <c r="E1651" s="3"/>
    </row>
    <row r="1652" spans="5:5" ht="14.25">
      <c r="E1652" s="3"/>
    </row>
    <row r="1653" spans="5:5" ht="14.25">
      <c r="E1653" s="3"/>
    </row>
    <row r="1654" spans="5:5" ht="14.25">
      <c r="E1654" s="3"/>
    </row>
    <row r="1655" spans="5:5" ht="14.25">
      <c r="E1655" s="3"/>
    </row>
    <row r="1656" spans="5:5" ht="14.25">
      <c r="E1656" s="3"/>
    </row>
    <row r="1657" spans="5:5" ht="14.25">
      <c r="E1657" s="3"/>
    </row>
    <row r="1658" spans="5:5" ht="14.25">
      <c r="E1658" s="3"/>
    </row>
    <row r="1659" spans="5:5" ht="14.25">
      <c r="E1659" s="3"/>
    </row>
    <row r="1660" spans="5:5" ht="14.25">
      <c r="E1660" s="3"/>
    </row>
    <row r="1661" spans="5:5" ht="14.25">
      <c r="E1661" s="3"/>
    </row>
    <row r="1662" spans="5:5" ht="14.25">
      <c r="E1662" s="3"/>
    </row>
    <row r="1663" spans="5:5" ht="14.25">
      <c r="E1663" s="3"/>
    </row>
    <row r="1664" spans="5:5" ht="14.25">
      <c r="E1664" s="3"/>
    </row>
    <row r="1665" spans="5:5" ht="14.25">
      <c r="E1665" s="3"/>
    </row>
    <row r="1666" spans="5:5" ht="14.25">
      <c r="E1666" s="3"/>
    </row>
    <row r="1667" spans="5:5" ht="14.25">
      <c r="E1667" s="3"/>
    </row>
    <row r="1668" spans="5:5" ht="14.25">
      <c r="E1668" s="3"/>
    </row>
    <row r="1669" spans="5:5" ht="14.25">
      <c r="E1669" s="3"/>
    </row>
    <row r="1670" spans="5:5" ht="14.25">
      <c r="E1670" s="3"/>
    </row>
    <row r="1671" spans="5:5" ht="14.25">
      <c r="E1671" s="3"/>
    </row>
    <row r="1672" spans="5:5" ht="14.25">
      <c r="E1672" s="3"/>
    </row>
    <row r="1673" spans="5:5" ht="14.25">
      <c r="E1673" s="3"/>
    </row>
    <row r="1674" spans="5:5" ht="14.25">
      <c r="E1674" s="3"/>
    </row>
    <row r="1675" spans="5:5" ht="14.25">
      <c r="E1675" s="3"/>
    </row>
    <row r="1676" spans="5:5" ht="14.25">
      <c r="E1676" s="3"/>
    </row>
    <row r="1677" spans="5:5" ht="14.25">
      <c r="E1677" s="3"/>
    </row>
    <row r="1678" spans="5:5" ht="14.25">
      <c r="E1678" s="3"/>
    </row>
    <row r="1679" spans="5:5" ht="14.25">
      <c r="E1679" s="3"/>
    </row>
    <row r="1680" spans="5:5" ht="14.25">
      <c r="E1680" s="3"/>
    </row>
    <row r="1681" spans="5:5" ht="14.25">
      <c r="E1681" s="3"/>
    </row>
    <row r="1682" spans="5:5" ht="14.25">
      <c r="E1682" s="3"/>
    </row>
    <row r="1683" spans="5:5" ht="14.25">
      <c r="E1683" s="3"/>
    </row>
    <row r="1684" spans="5:5" ht="14.25">
      <c r="E1684" s="3"/>
    </row>
    <row r="1685" spans="5:5" ht="14.25">
      <c r="E1685" s="3"/>
    </row>
    <row r="1686" spans="5:5" ht="14.25">
      <c r="E1686" s="3"/>
    </row>
    <row r="1687" spans="5:5" ht="14.25">
      <c r="E1687" s="3"/>
    </row>
    <row r="1688" spans="5:5" ht="14.25">
      <c r="E1688" s="3"/>
    </row>
    <row r="1689" spans="5:5" ht="14.25">
      <c r="E1689" s="3"/>
    </row>
    <row r="1690" spans="5:5" ht="14.25">
      <c r="E1690" s="3"/>
    </row>
    <row r="1691" spans="5:5" ht="14.25">
      <c r="E1691" s="3"/>
    </row>
    <row r="1692" spans="5:5" ht="14.25">
      <c r="E1692" s="3"/>
    </row>
    <row r="1693" spans="5:5" ht="14.25">
      <c r="E1693" s="3"/>
    </row>
    <row r="1694" spans="5:5" ht="14.25">
      <c r="E1694" s="3"/>
    </row>
    <row r="1695" spans="5:5" ht="14.25">
      <c r="E1695" s="3"/>
    </row>
    <row r="1696" spans="5:5" ht="14.25">
      <c r="E1696" s="3"/>
    </row>
    <row r="1697" spans="5:5" ht="14.25">
      <c r="E1697" s="3"/>
    </row>
    <row r="1698" spans="5:5" ht="14.25">
      <c r="E1698" s="3"/>
    </row>
    <row r="1699" spans="5:5" ht="14.25">
      <c r="E1699" s="3"/>
    </row>
    <row r="1700" spans="5:5" ht="14.25">
      <c r="E1700" s="3"/>
    </row>
    <row r="1701" spans="5:5" ht="14.25">
      <c r="E1701" s="3"/>
    </row>
    <row r="1702" spans="5:5" ht="14.25">
      <c r="E1702" s="3"/>
    </row>
    <row r="1703" spans="5:5" ht="14.25">
      <c r="E1703" s="3"/>
    </row>
    <row r="1704" spans="5:5" ht="14.25">
      <c r="E1704" s="3"/>
    </row>
    <row r="1705" spans="5:5" ht="14.25">
      <c r="E1705" s="3"/>
    </row>
    <row r="1706" spans="5:5" ht="14.25">
      <c r="E1706" s="3"/>
    </row>
    <row r="1707" spans="5:5" ht="14.25">
      <c r="E1707" s="3"/>
    </row>
    <row r="1708" spans="5:5" ht="14.25">
      <c r="E1708" s="3"/>
    </row>
    <row r="1709" spans="5:5" ht="14.25">
      <c r="E1709" s="3"/>
    </row>
    <row r="1710" spans="5:5" ht="14.25">
      <c r="E1710" s="3"/>
    </row>
    <row r="1711" spans="5:5" ht="14.25">
      <c r="E1711" s="3"/>
    </row>
    <row r="1712" spans="5:5" ht="14.25">
      <c r="E1712" s="3"/>
    </row>
    <row r="1713" spans="5:5" ht="14.25">
      <c r="E1713" s="3"/>
    </row>
    <row r="1714" spans="5:5" ht="14.25">
      <c r="E1714" s="3"/>
    </row>
    <row r="1715" spans="5:5" ht="14.25">
      <c r="E1715" s="3"/>
    </row>
    <row r="1716" spans="5:5" ht="14.25">
      <c r="E1716" s="3"/>
    </row>
    <row r="1717" spans="5:5" ht="14.25">
      <c r="E1717" s="3"/>
    </row>
    <row r="1718" spans="5:5" ht="14.25">
      <c r="E1718" s="3"/>
    </row>
    <row r="1719" spans="5:5" ht="14.25">
      <c r="E1719" s="3"/>
    </row>
    <row r="1720" spans="5:5" ht="14.25">
      <c r="E1720" s="3"/>
    </row>
    <row r="1721" spans="5:5" ht="14.25">
      <c r="E1721" s="3"/>
    </row>
    <row r="1722" spans="5:5" ht="14.25">
      <c r="E1722" s="3"/>
    </row>
    <row r="1723" spans="5:5" ht="14.25">
      <c r="E1723" s="3"/>
    </row>
    <row r="1724" spans="5:5" ht="14.25">
      <c r="E1724" s="3"/>
    </row>
    <row r="1725" spans="5:5" ht="14.25">
      <c r="E1725" s="3"/>
    </row>
    <row r="1726" spans="5:5" ht="14.25">
      <c r="E1726" s="3"/>
    </row>
    <row r="1727" spans="5:5" ht="14.25">
      <c r="E1727" s="3"/>
    </row>
    <row r="1728" spans="5:5" ht="14.25">
      <c r="E1728" s="3"/>
    </row>
    <row r="1729" spans="5:5" ht="14.25">
      <c r="E1729" s="3"/>
    </row>
    <row r="1730" spans="5:5" ht="14.25">
      <c r="E1730" s="3"/>
    </row>
    <row r="1731" spans="5:5" ht="14.25">
      <c r="E1731" s="3"/>
    </row>
    <row r="1732" spans="5:5" ht="14.25">
      <c r="E1732" s="3"/>
    </row>
    <row r="1733" spans="5:5" ht="14.25">
      <c r="E1733" s="3"/>
    </row>
    <row r="1734" spans="5:5" ht="14.25">
      <c r="E1734" s="3"/>
    </row>
    <row r="1735" spans="5:5" ht="14.25">
      <c r="E1735" s="3"/>
    </row>
    <row r="1736" spans="5:5" ht="14.25">
      <c r="E1736" s="3"/>
    </row>
    <row r="1737" spans="5:5" ht="14.25">
      <c r="E1737" s="3"/>
    </row>
    <row r="1738" spans="5:5" ht="14.25">
      <c r="E1738" s="3"/>
    </row>
    <row r="1739" spans="5:5" ht="14.25">
      <c r="E1739" s="3"/>
    </row>
    <row r="1740" spans="5:5" ht="14.25">
      <c r="E1740" s="3"/>
    </row>
    <row r="1741" spans="5:5" ht="14.25">
      <c r="E1741" s="3"/>
    </row>
    <row r="1742" spans="5:5" ht="14.25">
      <c r="E1742" s="3"/>
    </row>
    <row r="1743" spans="5:5" ht="14.25">
      <c r="E1743" s="3"/>
    </row>
    <row r="1744" spans="5:5" ht="14.25">
      <c r="E1744" s="3"/>
    </row>
    <row r="1745" spans="5:5" ht="14.25">
      <c r="E1745" s="3"/>
    </row>
    <row r="1746" spans="5:5" ht="14.25">
      <c r="E1746" s="3"/>
    </row>
    <row r="1747" spans="5:5" ht="14.25">
      <c r="E1747" s="3"/>
    </row>
    <row r="1748" spans="5:5" ht="14.25">
      <c r="E1748" s="3"/>
    </row>
    <row r="1749" spans="5:5" ht="14.25">
      <c r="E1749" s="3"/>
    </row>
    <row r="1750" spans="5:5" ht="14.25">
      <c r="E1750" s="3"/>
    </row>
    <row r="1751" spans="5:5" ht="14.25">
      <c r="E1751" s="3"/>
    </row>
    <row r="1752" spans="5:5" ht="14.25">
      <c r="E1752" s="3"/>
    </row>
    <row r="1753" spans="5:5" ht="14.25">
      <c r="E1753" s="3"/>
    </row>
    <row r="1754" spans="5:5" ht="14.25">
      <c r="E1754" s="3"/>
    </row>
    <row r="1755" spans="5:5" ht="14.25">
      <c r="E1755" s="3"/>
    </row>
    <row r="1756" spans="5:5" ht="14.25">
      <c r="E1756" s="3"/>
    </row>
    <row r="1757" spans="5:5" ht="14.25">
      <c r="E1757" s="3"/>
    </row>
    <row r="1758" spans="5:5" ht="14.25">
      <c r="E1758" s="3"/>
    </row>
    <row r="1759" spans="5:5" ht="14.25">
      <c r="E1759" s="3"/>
    </row>
    <row r="1760" spans="5:5" ht="14.25">
      <c r="E1760" s="3"/>
    </row>
    <row r="1761" spans="5:5" ht="14.25">
      <c r="E1761" s="3"/>
    </row>
    <row r="1762" spans="5:5" ht="14.25">
      <c r="E1762" s="3"/>
    </row>
    <row r="1763" spans="5:5" ht="14.25">
      <c r="E1763" s="3"/>
    </row>
    <row r="1764" spans="5:5" ht="14.25">
      <c r="E1764" s="3"/>
    </row>
    <row r="1765" spans="5:5" ht="14.25">
      <c r="E1765" s="3"/>
    </row>
    <row r="1766" spans="5:5" ht="14.25">
      <c r="E1766" s="3"/>
    </row>
    <row r="1767" spans="5:5" ht="14.25">
      <c r="E1767" s="3"/>
    </row>
    <row r="1768" spans="5:5" ht="14.25">
      <c r="E1768" s="3"/>
    </row>
    <row r="1769" spans="5:5" ht="14.25">
      <c r="E1769" s="3"/>
    </row>
    <row r="1770" spans="5:5" ht="14.25">
      <c r="E1770" s="3"/>
    </row>
    <row r="1771" spans="5:5" ht="14.25">
      <c r="E1771" s="3"/>
    </row>
    <row r="1772" spans="5:5" ht="14.25">
      <c r="E1772" s="3"/>
    </row>
    <row r="1773" spans="5:5" ht="14.25">
      <c r="E1773" s="3"/>
    </row>
    <row r="1774" spans="5:5" ht="14.25">
      <c r="E1774" s="3"/>
    </row>
    <row r="1775" spans="5:5" ht="14.25">
      <c r="E1775" s="3"/>
    </row>
    <row r="1776" spans="5:5" ht="14.25">
      <c r="E1776" s="3"/>
    </row>
    <row r="1777" spans="5:5" ht="14.25">
      <c r="E1777" s="3"/>
    </row>
    <row r="1778" spans="5:5" ht="14.25">
      <c r="E1778" s="3"/>
    </row>
    <row r="1779" spans="5:5" ht="14.25">
      <c r="E1779" s="3"/>
    </row>
    <row r="1780" spans="5:5" ht="14.25">
      <c r="E1780" s="3"/>
    </row>
    <row r="1781" spans="5:5" ht="14.25">
      <c r="E1781" s="3"/>
    </row>
    <row r="1782" spans="5:5" ht="14.25">
      <c r="E1782" s="3"/>
    </row>
    <row r="1783" spans="5:5" ht="14.25">
      <c r="E1783" s="3"/>
    </row>
    <row r="1784" spans="5:5" ht="14.25">
      <c r="E1784" s="3"/>
    </row>
    <row r="1785" spans="5:5" ht="14.25">
      <c r="E1785" s="3"/>
    </row>
    <row r="1786" spans="5:5" ht="14.25">
      <c r="E1786" s="3"/>
    </row>
    <row r="1787" spans="5:5" ht="14.25">
      <c r="E1787" s="3"/>
    </row>
    <row r="1788" spans="5:5" ht="14.25">
      <c r="E1788" s="3"/>
    </row>
    <row r="1789" spans="5:5" ht="14.25">
      <c r="E1789" s="3"/>
    </row>
    <row r="1790" spans="5:5" ht="14.25">
      <c r="E1790" s="3"/>
    </row>
    <row r="1791" spans="5:5" ht="14.25">
      <c r="E1791" s="3"/>
    </row>
    <row r="1792" spans="5:5" ht="14.25">
      <c r="E1792" s="3"/>
    </row>
    <row r="1793" spans="5:5" ht="14.25">
      <c r="E1793" s="3"/>
    </row>
    <row r="1794" spans="5:5" ht="14.25">
      <c r="E1794" s="3"/>
    </row>
    <row r="1795" spans="5:5" ht="14.25">
      <c r="E1795" s="3"/>
    </row>
    <row r="1796" spans="5:5" ht="14.25">
      <c r="E1796" s="3"/>
    </row>
    <row r="1797" spans="5:5" ht="14.25">
      <c r="E1797" s="3"/>
    </row>
    <row r="1798" spans="5:5" ht="14.25">
      <c r="E1798" s="3"/>
    </row>
    <row r="1799" spans="5:5" ht="14.25">
      <c r="E1799" s="3"/>
    </row>
    <row r="1800" spans="5:5" ht="14.25">
      <c r="E1800" s="3"/>
    </row>
    <row r="1801" spans="5:5" ht="14.25">
      <c r="E1801" s="3"/>
    </row>
    <row r="1802" spans="5:5" ht="14.25">
      <c r="E1802" s="3"/>
    </row>
    <row r="1803" spans="5:5" ht="14.25">
      <c r="E1803" s="3"/>
    </row>
    <row r="1804" spans="5:5" ht="14.25">
      <c r="E1804" s="3"/>
    </row>
    <row r="1805" spans="5:5" ht="14.25">
      <c r="E1805" s="3"/>
    </row>
    <row r="1806" spans="5:5" ht="14.25">
      <c r="E1806" s="3"/>
    </row>
    <row r="1807" spans="5:5" ht="14.25">
      <c r="E1807" s="3"/>
    </row>
    <row r="1808" spans="5:5" ht="14.25">
      <c r="E1808" s="3"/>
    </row>
    <row r="1809" spans="5:5" ht="14.25">
      <c r="E1809" s="3"/>
    </row>
    <row r="1810" spans="5:5" ht="14.25">
      <c r="E1810" s="3"/>
    </row>
    <row r="1811" spans="5:5" ht="14.25">
      <c r="E1811" s="3"/>
    </row>
    <row r="1812" spans="5:5" ht="14.25">
      <c r="E1812" s="3"/>
    </row>
    <row r="1813" spans="5:5" ht="14.25">
      <c r="E1813" s="3"/>
    </row>
    <row r="1814" spans="5:5" ht="14.25">
      <c r="E1814" s="3"/>
    </row>
    <row r="1815" spans="5:5" ht="14.25">
      <c r="E1815" s="3"/>
    </row>
    <row r="1816" spans="5:5" ht="14.25">
      <c r="E1816" s="3"/>
    </row>
    <row r="1817" spans="5:5" ht="14.25">
      <c r="E1817" s="3"/>
    </row>
    <row r="1818" spans="5:5" ht="14.25">
      <c r="E1818" s="3"/>
    </row>
    <row r="1819" spans="5:5" ht="14.25">
      <c r="E1819" s="3"/>
    </row>
    <row r="1820" spans="5:5" ht="14.25">
      <c r="E1820" s="3"/>
    </row>
    <row r="1821" spans="5:5" ht="14.25">
      <c r="E1821" s="3"/>
    </row>
    <row r="1822" spans="5:5" ht="14.25">
      <c r="E1822" s="3"/>
    </row>
    <row r="1823" spans="5:5" ht="14.25">
      <c r="E1823" s="3"/>
    </row>
    <row r="1824" spans="5:5" ht="14.25">
      <c r="E1824" s="3"/>
    </row>
    <row r="1825" spans="5:5" ht="14.25">
      <c r="E1825" s="3"/>
    </row>
    <row r="1826" spans="5:5" ht="14.25">
      <c r="E1826" s="3"/>
    </row>
    <row r="1827" spans="5:5" ht="14.25">
      <c r="E1827" s="3"/>
    </row>
    <row r="1828" spans="5:5" ht="14.25">
      <c r="E1828" s="3"/>
    </row>
    <row r="1829" spans="5:5" ht="14.25">
      <c r="E1829" s="3"/>
    </row>
    <row r="1830" spans="5:5" ht="14.25">
      <c r="E1830" s="3"/>
    </row>
    <row r="1831" spans="5:5" ht="14.25">
      <c r="E1831" s="3"/>
    </row>
    <row r="1832" spans="5:5" ht="14.25">
      <c r="E1832" s="3"/>
    </row>
    <row r="1833" spans="5:5" ht="14.25">
      <c r="E1833" s="3"/>
    </row>
    <row r="1834" spans="5:5" ht="14.25">
      <c r="E1834" s="3"/>
    </row>
    <row r="1835" spans="5:5" ht="14.25">
      <c r="E1835" s="3"/>
    </row>
    <row r="1836" spans="5:5" ht="14.25">
      <c r="E1836" s="3"/>
    </row>
    <row r="1837" spans="5:5" ht="14.25">
      <c r="E1837" s="3"/>
    </row>
    <row r="1838" spans="5:5" ht="14.25">
      <c r="E1838" s="3"/>
    </row>
    <row r="1839" spans="5:5" ht="14.25">
      <c r="E1839" s="3"/>
    </row>
    <row r="1840" spans="5:5" ht="14.25">
      <c r="E1840" s="3"/>
    </row>
    <row r="1841" spans="5:5" ht="14.25">
      <c r="E1841" s="3"/>
    </row>
    <row r="1842" spans="5:5" ht="14.25">
      <c r="E1842" s="3"/>
    </row>
    <row r="1843" spans="5:5" ht="14.25">
      <c r="E1843" s="3"/>
    </row>
    <row r="1844" spans="5:5" ht="14.25">
      <c r="E1844" s="3"/>
    </row>
    <row r="1845" spans="5:5" ht="14.25">
      <c r="E1845" s="3"/>
    </row>
    <row r="1846" spans="5:5" ht="14.25">
      <c r="E1846" s="3"/>
    </row>
    <row r="1847" spans="5:5" ht="14.25">
      <c r="E1847" s="3"/>
    </row>
    <row r="1848" spans="5:5" ht="14.25">
      <c r="E1848" s="3"/>
    </row>
    <row r="1849" spans="5:5" ht="14.25">
      <c r="E1849" s="3"/>
    </row>
    <row r="1850" spans="5:5" ht="14.25">
      <c r="E1850" s="3"/>
    </row>
    <row r="1851" spans="5:5" ht="14.25">
      <c r="E1851" s="3"/>
    </row>
    <row r="1852" spans="5:5" ht="14.25">
      <c r="E1852" s="3"/>
    </row>
    <row r="1853" spans="5:5" ht="14.25">
      <c r="E1853" s="3"/>
    </row>
    <row r="1854" spans="5:5" ht="14.25">
      <c r="E1854" s="3"/>
    </row>
    <row r="1855" spans="5:5" ht="14.25">
      <c r="E1855" s="3"/>
    </row>
    <row r="1856" spans="5:5" ht="14.25">
      <c r="E1856" s="3"/>
    </row>
    <row r="1857" spans="5:5" ht="14.25">
      <c r="E1857" s="3"/>
    </row>
    <row r="1858" spans="5:5" ht="14.25">
      <c r="E1858" s="3"/>
    </row>
    <row r="1859" spans="5:5" ht="14.25">
      <c r="E1859" s="3"/>
    </row>
    <row r="1860" spans="5:5" ht="14.25">
      <c r="E1860" s="3"/>
    </row>
    <row r="1861" spans="5:5" ht="14.25">
      <c r="E1861" s="3"/>
    </row>
    <row r="1862" spans="5:5" ht="14.25">
      <c r="E1862" s="3"/>
    </row>
    <row r="1863" spans="5:5" ht="14.25">
      <c r="E1863" s="3"/>
    </row>
    <row r="1864" spans="5:5" ht="14.25">
      <c r="E1864" s="3"/>
    </row>
    <row r="1865" spans="5:5" ht="14.25">
      <c r="E1865" s="3"/>
    </row>
    <row r="1866" spans="5:5" ht="14.25">
      <c r="E1866" s="3"/>
    </row>
    <row r="1867" spans="5:5" ht="14.25">
      <c r="E1867" s="3"/>
    </row>
    <row r="1868" spans="5:5" ht="14.25">
      <c r="E1868" s="3"/>
    </row>
    <row r="1869" spans="5:5" ht="14.25">
      <c r="E1869" s="3"/>
    </row>
    <row r="1870" spans="5:5" ht="14.25">
      <c r="E1870" s="3"/>
    </row>
    <row r="1871" spans="5:5" ht="14.25">
      <c r="E1871" s="3"/>
    </row>
    <row r="1872" spans="5:5" ht="14.25">
      <c r="E1872" s="3"/>
    </row>
    <row r="1873" spans="5:5" ht="14.25">
      <c r="E1873" s="3"/>
    </row>
    <row r="1874" spans="5:5" ht="14.25">
      <c r="E1874" s="3"/>
    </row>
    <row r="1875" spans="5:5" ht="14.25">
      <c r="E1875" s="3"/>
    </row>
    <row r="1876" spans="5:5" ht="14.25">
      <c r="E1876" s="3"/>
    </row>
    <row r="1877" spans="5:5" ht="14.25">
      <c r="E1877" s="3"/>
    </row>
    <row r="1878" spans="5:5" ht="14.25">
      <c r="E1878" s="3"/>
    </row>
    <row r="1879" spans="5:5" ht="14.25">
      <c r="E1879" s="3"/>
    </row>
    <row r="1880" spans="5:5" ht="14.25">
      <c r="E1880" s="3"/>
    </row>
    <row r="1881" spans="5:5" ht="14.25">
      <c r="E1881" s="3"/>
    </row>
    <row r="1882" spans="5:5" ht="14.25">
      <c r="E1882" s="3"/>
    </row>
    <row r="1883" spans="5:5" ht="14.25">
      <c r="E1883" s="3"/>
    </row>
    <row r="1884" spans="5:5" ht="14.25">
      <c r="E1884" s="3"/>
    </row>
    <row r="1885" spans="5:5" ht="14.25">
      <c r="E1885" s="3"/>
    </row>
    <row r="1886" spans="5:5" ht="14.25">
      <c r="E1886" s="3"/>
    </row>
    <row r="1887" spans="5:5" ht="14.25">
      <c r="E1887" s="3"/>
    </row>
    <row r="1888" spans="5:5" ht="14.25">
      <c r="E1888" s="3"/>
    </row>
    <row r="1889" spans="5:5" ht="14.25">
      <c r="E1889" s="3"/>
    </row>
    <row r="1890" spans="5:5" ht="14.25">
      <c r="E1890" s="3"/>
    </row>
    <row r="1891" spans="5:5" ht="14.25">
      <c r="E1891" s="3"/>
    </row>
    <row r="1892" spans="5:5" ht="14.25">
      <c r="E1892" s="3"/>
    </row>
    <row r="1893" spans="5:5" ht="14.25">
      <c r="E1893" s="3"/>
    </row>
    <row r="1894" spans="5:5" ht="14.25">
      <c r="E1894" s="3"/>
    </row>
    <row r="1895" spans="5:5" ht="14.25">
      <c r="E1895" s="3"/>
    </row>
    <row r="1896" spans="5:5" ht="14.25">
      <c r="E1896" s="3"/>
    </row>
    <row r="1897" spans="5:5" ht="14.25">
      <c r="E1897" s="3"/>
    </row>
    <row r="1898" spans="5:5" ht="14.25">
      <c r="E1898" s="3"/>
    </row>
    <row r="1899" spans="5:5" ht="14.25">
      <c r="E1899" s="3"/>
    </row>
    <row r="1900" spans="5:5" ht="14.25">
      <c r="E1900" s="3"/>
    </row>
    <row r="1901" spans="5:5" ht="14.25">
      <c r="E1901" s="3"/>
    </row>
    <row r="1902" spans="5:5" ht="14.25">
      <c r="E1902" s="3"/>
    </row>
    <row r="1903" spans="5:5" ht="14.25">
      <c r="E1903" s="3"/>
    </row>
    <row r="1904" spans="5:5" ht="14.25">
      <c r="E1904" s="3"/>
    </row>
    <row r="1905" spans="5:5" ht="14.25">
      <c r="E1905" s="3"/>
    </row>
    <row r="1906" spans="5:5" ht="14.25">
      <c r="E1906" s="3"/>
    </row>
    <row r="1907" spans="5:5" ht="14.25">
      <c r="E1907" s="3"/>
    </row>
    <row r="1908" spans="5:5" ht="14.25">
      <c r="E1908" s="3"/>
    </row>
    <row r="1909" spans="5:5" ht="14.25">
      <c r="E1909" s="3"/>
    </row>
    <row r="1910" spans="5:5" ht="14.25">
      <c r="E1910" s="3"/>
    </row>
    <row r="1911" spans="5:5" ht="14.25">
      <c r="E1911" s="3"/>
    </row>
    <row r="1912" spans="5:5" ht="14.25">
      <c r="E1912" s="3"/>
    </row>
    <row r="1913" spans="5:5" ht="14.25">
      <c r="E1913" s="3"/>
    </row>
    <row r="1914" spans="5:5" ht="14.25">
      <c r="E1914" s="3"/>
    </row>
    <row r="1915" spans="5:5" ht="14.25">
      <c r="E1915" s="3"/>
    </row>
    <row r="1916" spans="5:5" ht="14.25">
      <c r="E1916" s="3"/>
    </row>
    <row r="1917" spans="5:5" ht="14.25">
      <c r="E1917" s="3"/>
    </row>
    <row r="1918" spans="5:5" ht="14.25">
      <c r="E1918" s="3"/>
    </row>
    <row r="1919" spans="5:5" ht="14.25">
      <c r="E1919" s="3"/>
    </row>
    <row r="1920" spans="5:5" ht="14.25">
      <c r="E1920" s="3"/>
    </row>
    <row r="1921" spans="5:5" ht="14.25">
      <c r="E1921" s="3"/>
    </row>
    <row r="1922" spans="5:5" ht="14.25">
      <c r="E1922" s="3"/>
    </row>
    <row r="1923" spans="5:5" ht="14.25">
      <c r="E1923" s="3"/>
    </row>
    <row r="1924" spans="5:5" ht="14.25">
      <c r="E1924" s="3"/>
    </row>
    <row r="1925" spans="5:5" ht="14.25">
      <c r="E1925" s="3"/>
    </row>
    <row r="1926" spans="5:5" ht="14.25">
      <c r="E1926" s="3"/>
    </row>
    <row r="1927" spans="5:5" ht="14.25">
      <c r="E1927" s="3"/>
    </row>
    <row r="1928" spans="5:5" ht="14.25">
      <c r="E1928" s="3"/>
    </row>
    <row r="1929" spans="5:5" ht="14.25">
      <c r="E1929" s="3"/>
    </row>
    <row r="1930" spans="5:5" ht="14.25">
      <c r="E1930" s="3"/>
    </row>
    <row r="1931" spans="5:5" ht="14.25">
      <c r="E1931" s="3"/>
    </row>
    <row r="1932" spans="5:5" ht="14.25">
      <c r="E1932" s="3"/>
    </row>
    <row r="1933" spans="5:5" ht="14.25">
      <c r="E1933" s="3"/>
    </row>
    <row r="1934" spans="5:5" ht="14.25">
      <c r="E1934" s="3"/>
    </row>
    <row r="1935" spans="5:5" ht="14.25">
      <c r="E1935" s="3"/>
    </row>
    <row r="1936" spans="5:5" ht="14.25">
      <c r="E1936" s="3"/>
    </row>
    <row r="1937" spans="5:5" ht="14.25">
      <c r="E1937" s="3"/>
    </row>
    <row r="1938" spans="5:5" ht="14.25">
      <c r="E1938" s="3"/>
    </row>
    <row r="1939" spans="5:5" ht="14.25">
      <c r="E1939" s="3"/>
    </row>
    <row r="1940" spans="5:5" ht="14.25">
      <c r="E1940" s="3"/>
    </row>
    <row r="1941" spans="5:5" ht="14.25">
      <c r="E1941" s="3"/>
    </row>
    <row r="1942" spans="5:5" ht="14.25">
      <c r="E1942" s="3"/>
    </row>
    <row r="1943" spans="5:5" ht="14.25">
      <c r="E1943" s="3"/>
    </row>
    <row r="1944" spans="5:5" ht="14.25">
      <c r="E1944" s="3"/>
    </row>
    <row r="1945" spans="5:5" ht="14.25">
      <c r="E1945" s="3"/>
    </row>
    <row r="1946" spans="5:5" ht="14.25">
      <c r="E1946" s="3"/>
    </row>
    <row r="1947" spans="5:5" ht="14.25">
      <c r="E1947" s="3"/>
    </row>
    <row r="1948" spans="5:5" ht="14.25">
      <c r="E1948" s="3"/>
    </row>
    <row r="1949" spans="5:5" ht="14.25">
      <c r="E1949" s="3"/>
    </row>
    <row r="1950" spans="5:5" ht="14.25">
      <c r="E1950" s="3"/>
    </row>
    <row r="1951" spans="5:5" ht="14.25">
      <c r="E1951" s="3"/>
    </row>
    <row r="1952" spans="5:5" ht="14.25">
      <c r="E1952" s="3"/>
    </row>
    <row r="1953" spans="5:5" ht="14.25">
      <c r="E1953" s="3"/>
    </row>
    <row r="1954" spans="5:5" ht="14.25">
      <c r="E1954" s="3"/>
    </row>
    <row r="1955" spans="5:5" ht="14.25">
      <c r="E1955" s="3"/>
    </row>
    <row r="1956" spans="5:5" ht="14.25">
      <c r="E1956" s="3"/>
    </row>
    <row r="1957" spans="5:5" ht="14.25">
      <c r="E1957" s="3"/>
    </row>
    <row r="1958" spans="5:5" ht="14.25">
      <c r="E1958" s="3"/>
    </row>
    <row r="1959" spans="5:5" ht="14.25">
      <c r="E1959" s="3"/>
    </row>
    <row r="1960" spans="5:5" ht="14.25">
      <c r="E1960" s="3"/>
    </row>
    <row r="1961" spans="5:5" ht="14.25">
      <c r="E1961" s="3"/>
    </row>
    <row r="1962" spans="5:5" ht="14.25">
      <c r="E1962" s="3"/>
    </row>
    <row r="1963" spans="5:5" ht="14.25">
      <c r="E1963" s="3"/>
    </row>
    <row r="1964" spans="5:5" ht="14.25">
      <c r="E1964" s="3"/>
    </row>
    <row r="1965" spans="5:5" ht="14.25">
      <c r="E1965" s="3"/>
    </row>
    <row r="1966" spans="5:5" ht="14.25">
      <c r="E1966" s="3"/>
    </row>
    <row r="1967" spans="5:5" ht="14.25">
      <c r="E1967" s="3"/>
    </row>
    <row r="1968" spans="5:5" ht="14.25">
      <c r="E1968" s="3"/>
    </row>
    <row r="1969" spans="5:5" ht="14.25">
      <c r="E1969" s="3"/>
    </row>
    <row r="1970" spans="5:5" ht="14.25">
      <c r="E1970" s="3"/>
    </row>
    <row r="1971" spans="5:5" ht="14.25">
      <c r="E1971" s="3"/>
    </row>
    <row r="1972" spans="5:5" ht="14.25">
      <c r="E1972" s="3"/>
    </row>
    <row r="1973" spans="5:5" ht="14.25">
      <c r="E1973" s="3"/>
    </row>
    <row r="1974" spans="5:5" ht="14.25">
      <c r="E1974" s="3"/>
    </row>
    <row r="1975" spans="5:5" ht="14.25">
      <c r="E1975" s="3"/>
    </row>
    <row r="1976" spans="5:5" ht="14.25">
      <c r="E1976" s="3"/>
    </row>
    <row r="1977" spans="5:5" ht="14.25">
      <c r="E1977" s="3"/>
    </row>
    <row r="1978" spans="5:5" ht="14.25">
      <c r="E1978" s="3"/>
    </row>
    <row r="1979" spans="5:5" ht="14.25">
      <c r="E1979" s="3"/>
    </row>
    <row r="1980" spans="5:5" ht="14.25">
      <c r="E1980" s="3"/>
    </row>
    <row r="1981" spans="5:5" ht="14.25">
      <c r="E1981" s="3"/>
    </row>
    <row r="1982" spans="5:5" ht="14.25">
      <c r="E1982" s="3"/>
    </row>
    <row r="1983" spans="5:5" ht="14.25">
      <c r="E1983" s="3"/>
    </row>
    <row r="1984" spans="5:5" ht="14.25">
      <c r="E1984" s="3"/>
    </row>
    <row r="1985" spans="5:5" ht="14.25">
      <c r="E1985" s="3"/>
    </row>
    <row r="1986" spans="5:5" ht="14.25">
      <c r="E1986" s="3"/>
    </row>
    <row r="1987" spans="5:5" ht="14.25">
      <c r="E1987" s="3"/>
    </row>
    <row r="1988" spans="5:5" ht="14.25">
      <c r="E1988" s="3"/>
    </row>
    <row r="1989" spans="5:5" ht="14.25">
      <c r="E1989" s="3"/>
    </row>
    <row r="1990" spans="5:5" ht="14.25">
      <c r="E1990" s="3"/>
    </row>
    <row r="1991" spans="5:5" ht="14.25">
      <c r="E1991" s="3"/>
    </row>
    <row r="1992" spans="5:5" ht="14.25">
      <c r="E1992" s="3"/>
    </row>
    <row r="1993" spans="5:5" ht="14.25">
      <c r="E1993" s="3"/>
    </row>
    <row r="1994" spans="5:5" ht="14.25">
      <c r="E1994" s="3"/>
    </row>
    <row r="1995" spans="5:5" ht="14.25">
      <c r="E1995" s="3"/>
    </row>
    <row r="1996" spans="5:5" ht="14.25">
      <c r="E1996" s="3"/>
    </row>
    <row r="1997" spans="5:5" ht="14.25">
      <c r="E1997" s="3"/>
    </row>
    <row r="1998" spans="5:5" ht="14.25">
      <c r="E1998" s="3"/>
    </row>
    <row r="1999" spans="5:5" ht="14.25">
      <c r="E1999" s="3"/>
    </row>
    <row r="2000" spans="5:5" ht="14.25">
      <c r="E2000" s="3"/>
    </row>
    <row r="2001" spans="5:5" ht="14.25">
      <c r="E2001" s="3"/>
    </row>
    <row r="2002" spans="5:5" ht="14.25">
      <c r="E2002" s="3"/>
    </row>
    <row r="2003" spans="5:5" ht="14.25">
      <c r="E2003" s="3"/>
    </row>
    <row r="2004" spans="5:5" ht="14.25">
      <c r="E2004" s="3"/>
    </row>
    <row r="2005" spans="5:5" ht="14.25">
      <c r="E2005" s="3"/>
    </row>
    <row r="2006" spans="5:5" ht="14.25">
      <c r="E2006" s="3"/>
    </row>
    <row r="2007" spans="5:5" ht="14.25">
      <c r="E2007" s="3"/>
    </row>
    <row r="2008" spans="5:5" ht="14.25">
      <c r="E2008" s="3"/>
    </row>
    <row r="2009" spans="5:5" ht="14.25">
      <c r="E2009" s="3"/>
    </row>
    <row r="2010" spans="5:5" ht="14.25">
      <c r="E2010" s="3"/>
    </row>
    <row r="2011" spans="5:5" ht="14.25">
      <c r="E2011" s="3"/>
    </row>
    <row r="2012" spans="5:5" ht="14.25">
      <c r="E2012" s="3"/>
    </row>
    <row r="2013" spans="5:5" ht="14.25">
      <c r="E2013" s="3"/>
    </row>
    <row r="2014" spans="5:5" ht="14.25">
      <c r="E2014" s="3"/>
    </row>
    <row r="2015" spans="5:5" ht="14.25">
      <c r="E2015" s="3"/>
    </row>
    <row r="2016" spans="5:5" ht="14.25">
      <c r="E2016" s="3"/>
    </row>
    <row r="2017" spans="5:5" ht="14.25">
      <c r="E2017" s="3"/>
    </row>
    <row r="2018" spans="5:5" ht="14.25">
      <c r="E2018" s="3"/>
    </row>
    <row r="2019" spans="5:5" ht="14.25">
      <c r="E2019" s="3"/>
    </row>
    <row r="2020" spans="5:5" ht="14.25">
      <c r="E2020" s="3"/>
    </row>
    <row r="2021" spans="5:5" ht="14.25">
      <c r="E2021" s="3"/>
    </row>
    <row r="2022" spans="5:5" ht="14.25">
      <c r="E2022" s="3"/>
    </row>
    <row r="2023" spans="5:5" ht="14.25">
      <c r="E2023" s="3"/>
    </row>
    <row r="2024" spans="5:5" ht="14.25">
      <c r="E2024" s="3"/>
    </row>
    <row r="2025" spans="5:5" ht="14.25">
      <c r="E2025" s="3"/>
    </row>
    <row r="2026" spans="5:5" ht="14.25">
      <c r="E2026" s="3"/>
    </row>
    <row r="2027" spans="5:5" ht="14.25">
      <c r="E2027" s="3"/>
    </row>
    <row r="2028" spans="5:5" ht="14.25">
      <c r="E2028" s="3"/>
    </row>
    <row r="2029" spans="5:5" ht="14.25">
      <c r="E2029" s="3"/>
    </row>
    <row r="2030" spans="5:5" ht="14.25">
      <c r="E2030" s="3"/>
    </row>
    <row r="2031" spans="5:5" ht="14.25">
      <c r="E2031" s="3"/>
    </row>
    <row r="2032" spans="5:5" ht="14.25">
      <c r="E2032" s="3"/>
    </row>
    <row r="2033" spans="5:5" ht="14.25">
      <c r="E2033" s="3"/>
    </row>
    <row r="2034" spans="5:5" ht="14.25">
      <c r="E2034" s="3"/>
    </row>
    <row r="2035" spans="5:5" ht="14.25">
      <c r="E2035" s="3"/>
    </row>
    <row r="2036" spans="5:5" ht="14.25">
      <c r="E2036" s="3"/>
    </row>
    <row r="2037" spans="5:5" ht="14.25">
      <c r="E2037" s="3"/>
    </row>
    <row r="2038" spans="5:5" ht="14.25">
      <c r="E2038" s="3"/>
    </row>
    <row r="2039" spans="5:5" ht="14.25">
      <c r="E2039" s="3"/>
    </row>
    <row r="2040" spans="5:5" ht="14.25">
      <c r="E2040" s="3"/>
    </row>
    <row r="2041" spans="5:5" ht="14.25">
      <c r="E2041" s="3"/>
    </row>
    <row r="2042" spans="5:5" ht="14.25">
      <c r="E2042" s="3"/>
    </row>
    <row r="2043" spans="5:5" ht="14.25">
      <c r="E2043" s="3"/>
    </row>
    <row r="2044" spans="5:5" ht="14.25">
      <c r="E2044" s="3"/>
    </row>
    <row r="2045" spans="5:5" ht="14.25">
      <c r="E2045" s="3"/>
    </row>
    <row r="2046" spans="5:5" ht="14.25">
      <c r="E2046" s="3"/>
    </row>
    <row r="2047" spans="5:5" ht="14.25">
      <c r="E2047" s="3"/>
    </row>
    <row r="2048" spans="5:5" ht="14.25">
      <c r="E2048" s="3"/>
    </row>
    <row r="2049" spans="5:5" ht="14.25">
      <c r="E2049" s="3"/>
    </row>
    <row r="2050" spans="5:5" ht="14.25">
      <c r="E2050" s="3"/>
    </row>
    <row r="2051" spans="5:5" ht="14.25">
      <c r="E2051" s="3"/>
    </row>
    <row r="2052" spans="5:5" ht="14.25">
      <c r="E2052" s="3"/>
    </row>
    <row r="2053" spans="5:5" ht="14.25">
      <c r="E2053" s="3"/>
    </row>
    <row r="2054" spans="5:5" ht="14.25">
      <c r="E2054" s="3"/>
    </row>
    <row r="2055" spans="5:5" ht="14.25">
      <c r="E2055" s="3"/>
    </row>
    <row r="2056" spans="5:5" ht="14.25">
      <c r="E2056" s="3"/>
    </row>
    <row r="2057" spans="5:5" ht="14.25">
      <c r="E2057" s="3"/>
    </row>
    <row r="2058" spans="5:5" ht="14.25">
      <c r="E2058" s="3"/>
    </row>
    <row r="2059" spans="5:5" ht="14.25">
      <c r="E2059" s="3"/>
    </row>
    <row r="2060" spans="5:5" ht="14.25">
      <c r="E2060" s="3"/>
    </row>
    <row r="2061" spans="5:5" ht="14.25">
      <c r="E2061" s="3"/>
    </row>
    <row r="2062" spans="5:5" ht="14.25">
      <c r="E2062" s="3"/>
    </row>
    <row r="2063" spans="5:5" ht="14.25">
      <c r="E2063" s="3"/>
    </row>
    <row r="2064" spans="5:5" ht="14.25">
      <c r="E2064" s="3"/>
    </row>
    <row r="2065" spans="5:5" ht="14.25">
      <c r="E2065" s="3"/>
    </row>
    <row r="2066" spans="5:5" ht="14.25">
      <c r="E2066" s="3"/>
    </row>
    <row r="2067" spans="5:5" ht="14.25">
      <c r="E2067" s="3"/>
    </row>
    <row r="2068" spans="5:5" ht="14.25">
      <c r="E2068" s="3"/>
    </row>
    <row r="2069" spans="5:5" ht="14.25">
      <c r="E2069" s="3"/>
    </row>
    <row r="2070" spans="5:5" ht="14.25">
      <c r="E2070" s="3"/>
    </row>
    <row r="2071" spans="5:5" ht="14.25">
      <c r="E2071" s="3"/>
    </row>
    <row r="2072" spans="5:5" ht="14.25">
      <c r="E2072" s="3"/>
    </row>
    <row r="2073" spans="5:5" ht="14.25">
      <c r="E2073" s="3"/>
    </row>
    <row r="2074" spans="5:5" ht="14.25">
      <c r="E2074" s="3"/>
    </row>
    <row r="2075" spans="5:5" ht="14.25">
      <c r="E2075" s="3"/>
    </row>
    <row r="2076" spans="5:5" ht="14.25">
      <c r="E2076" s="3"/>
    </row>
    <row r="2077" spans="5:5" ht="14.25">
      <c r="E2077" s="3"/>
    </row>
    <row r="2078" spans="5:5" ht="14.25">
      <c r="E2078" s="3"/>
    </row>
    <row r="2079" spans="5:5" ht="14.25">
      <c r="E2079" s="3"/>
    </row>
    <row r="2080" spans="5:5" ht="14.25">
      <c r="E2080" s="3"/>
    </row>
    <row r="2081" spans="5:5" ht="14.25">
      <c r="E2081" s="3"/>
    </row>
    <row r="2082" spans="5:5" ht="14.25">
      <c r="E2082" s="3"/>
    </row>
    <row r="2083" spans="5:5" ht="14.25">
      <c r="E2083" s="3"/>
    </row>
    <row r="2084" spans="5:5" ht="14.25">
      <c r="E2084" s="3"/>
    </row>
    <row r="2085" spans="5:5" ht="14.25">
      <c r="E2085" s="3"/>
    </row>
    <row r="2086" spans="5:5" ht="14.25">
      <c r="E2086" s="3"/>
    </row>
    <row r="2087" spans="5:5" ht="14.25">
      <c r="E2087" s="3"/>
    </row>
    <row r="2088" spans="5:5" ht="14.25">
      <c r="E2088" s="3"/>
    </row>
    <row r="2089" spans="5:5" ht="14.25">
      <c r="E2089" s="3"/>
    </row>
    <row r="2090" spans="5:5" ht="14.25">
      <c r="E2090" s="3"/>
    </row>
    <row r="2091" spans="5:5" ht="14.25">
      <c r="E2091" s="3"/>
    </row>
    <row r="2092" spans="5:5" ht="14.25">
      <c r="E2092" s="3"/>
    </row>
    <row r="2093" spans="5:5" ht="14.25">
      <c r="E2093" s="3"/>
    </row>
    <row r="2094" spans="5:5" ht="14.25">
      <c r="E2094" s="3"/>
    </row>
    <row r="2095" spans="5:5" ht="14.25">
      <c r="E2095" s="3"/>
    </row>
    <row r="2096" spans="5:5" ht="14.25">
      <c r="E2096" s="3"/>
    </row>
    <row r="2097" spans="5:5" ht="14.25">
      <c r="E2097" s="3"/>
    </row>
    <row r="2098" spans="5:5" ht="14.25">
      <c r="E2098" s="3"/>
    </row>
    <row r="2099" spans="5:5" ht="14.25">
      <c r="E2099" s="3"/>
    </row>
    <row r="2100" spans="5:5" ht="14.25">
      <c r="E2100" s="3"/>
    </row>
    <row r="2101" spans="5:5" ht="14.25">
      <c r="E2101" s="3"/>
    </row>
    <row r="2102" spans="5:5" ht="14.25">
      <c r="E2102" s="3"/>
    </row>
    <row r="2103" spans="5:5" ht="14.25">
      <c r="E2103" s="3"/>
    </row>
    <row r="2104" spans="5:5" ht="14.25">
      <c r="E2104" s="3"/>
    </row>
    <row r="2105" spans="5:5" ht="14.25">
      <c r="E2105" s="3"/>
    </row>
    <row r="2106" spans="5:5" ht="14.25">
      <c r="E2106" s="3"/>
    </row>
    <row r="2107" spans="5:5" ht="14.25">
      <c r="E2107" s="3"/>
    </row>
    <row r="2108" spans="5:5" ht="14.25">
      <c r="E2108" s="3"/>
    </row>
    <row r="2109" spans="5:5" ht="14.25">
      <c r="E2109" s="3"/>
    </row>
    <row r="2110" spans="5:5" ht="14.25">
      <c r="E2110" s="3"/>
    </row>
    <row r="2111" spans="5:5" ht="14.25">
      <c r="E2111" s="3"/>
    </row>
    <row r="2112" spans="5:5" ht="14.25">
      <c r="E2112" s="3"/>
    </row>
    <row r="2113" spans="5:5" ht="14.25">
      <c r="E2113" s="3"/>
    </row>
    <row r="2114" spans="5:5" ht="14.25">
      <c r="E2114" s="3"/>
    </row>
    <row r="2115" spans="5:5" ht="14.25">
      <c r="E2115" s="3"/>
    </row>
    <row r="2116" spans="5:5" ht="14.25">
      <c r="E2116" s="3"/>
    </row>
    <row r="2117" spans="5:5" ht="14.25">
      <c r="E2117" s="3"/>
    </row>
    <row r="2118" spans="5:5" ht="14.25">
      <c r="E2118" s="3"/>
    </row>
    <row r="2119" spans="5:5" ht="14.25">
      <c r="E2119" s="3"/>
    </row>
    <row r="2120" spans="5:5" ht="14.25">
      <c r="E2120" s="3"/>
    </row>
    <row r="2121" spans="5:5" ht="14.25">
      <c r="E2121" s="3"/>
    </row>
    <row r="2122" spans="5:5" ht="14.25">
      <c r="E2122" s="3"/>
    </row>
    <row r="2123" spans="5:5" ht="14.25">
      <c r="E2123" s="3"/>
    </row>
    <row r="2124" spans="5:5" ht="14.25">
      <c r="E2124" s="3"/>
    </row>
    <row r="2125" spans="5:5" ht="14.25">
      <c r="E2125" s="3"/>
    </row>
    <row r="2126" spans="5:5" ht="14.25">
      <c r="E2126" s="3"/>
    </row>
    <row r="2127" spans="5:5" ht="14.25">
      <c r="E2127" s="3"/>
    </row>
    <row r="2128" spans="5:5" ht="14.25">
      <c r="E2128" s="3"/>
    </row>
    <row r="2129" spans="5:5" ht="14.25">
      <c r="E2129" s="3"/>
    </row>
    <row r="2130" spans="5:5" ht="14.25">
      <c r="E2130" s="3"/>
    </row>
    <row r="2131" spans="5:5" ht="14.25">
      <c r="E2131" s="3"/>
    </row>
    <row r="2132" spans="5:5" ht="14.25">
      <c r="E2132" s="3"/>
    </row>
    <row r="2133" spans="5:5" ht="14.25">
      <c r="E2133" s="3"/>
    </row>
    <row r="2134" spans="5:5" ht="14.25">
      <c r="E2134" s="3"/>
    </row>
    <row r="2135" spans="5:5" ht="14.25">
      <c r="E2135" s="3"/>
    </row>
    <row r="2136" spans="5:5" ht="14.25">
      <c r="E2136" s="3"/>
    </row>
    <row r="2137" spans="5:5" ht="14.25">
      <c r="E2137" s="3"/>
    </row>
    <row r="2138" spans="5:5" ht="14.25">
      <c r="E2138" s="3"/>
    </row>
    <row r="2139" spans="5:5" ht="14.25">
      <c r="E2139" s="3"/>
    </row>
    <row r="2140" spans="5:5" ht="14.25">
      <c r="E2140" s="3"/>
    </row>
    <row r="2141" spans="5:5" ht="14.25">
      <c r="E2141" s="3"/>
    </row>
    <row r="2142" spans="5:5" ht="14.25">
      <c r="E2142" s="3"/>
    </row>
    <row r="2143" spans="5:5" ht="14.25">
      <c r="E2143" s="3"/>
    </row>
    <row r="2144" spans="5:5" ht="14.25">
      <c r="E2144" s="3"/>
    </row>
    <row r="2145" spans="5:5" ht="14.25">
      <c r="E2145" s="3"/>
    </row>
    <row r="2146" spans="5:5" ht="14.25">
      <c r="E2146" s="3"/>
    </row>
    <row r="2147" spans="5:5" ht="14.25">
      <c r="E2147" s="3"/>
    </row>
    <row r="2148" spans="5:5" ht="14.25">
      <c r="E2148" s="3"/>
    </row>
    <row r="2149" spans="5:5" ht="14.25">
      <c r="E2149" s="3"/>
    </row>
    <row r="2150" spans="5:5" ht="14.25">
      <c r="E2150" s="3"/>
    </row>
    <row r="2151" spans="5:5" ht="14.25">
      <c r="E2151" s="3"/>
    </row>
    <row r="2152" spans="5:5" ht="14.25">
      <c r="E2152" s="3"/>
    </row>
    <row r="2153" spans="5:5" ht="14.25">
      <c r="E2153" s="3"/>
    </row>
    <row r="2154" spans="5:5" ht="14.25">
      <c r="E2154" s="3"/>
    </row>
    <row r="2155" spans="5:5" ht="14.25">
      <c r="E2155" s="3"/>
    </row>
    <row r="2156" spans="5:5" ht="14.25">
      <c r="E2156" s="3"/>
    </row>
    <row r="2157" spans="5:5" ht="14.25">
      <c r="E2157" s="3"/>
    </row>
    <row r="2158" spans="5:5" ht="14.25">
      <c r="E2158" s="3"/>
    </row>
    <row r="2159" spans="5:5" ht="14.25">
      <c r="E2159" s="3"/>
    </row>
    <row r="2160" spans="5:5" ht="14.25">
      <c r="E2160" s="3"/>
    </row>
    <row r="2161" spans="5:5" ht="14.25">
      <c r="E2161" s="3"/>
    </row>
    <row r="2162" spans="5:5" ht="14.25">
      <c r="E2162" s="3"/>
    </row>
    <row r="2163" spans="5:5" ht="14.25">
      <c r="E2163" s="3"/>
    </row>
    <row r="2164" spans="5:5" ht="14.25">
      <c r="E2164" s="3"/>
    </row>
    <row r="2165" spans="5:5" ht="14.25">
      <c r="E2165" s="3"/>
    </row>
    <row r="2166" spans="5:5" ht="14.25">
      <c r="E2166" s="3"/>
    </row>
    <row r="2167" spans="5:5" ht="14.25">
      <c r="E2167" s="3"/>
    </row>
    <row r="2168" spans="5:5" ht="14.25">
      <c r="E2168" s="3"/>
    </row>
    <row r="2169" spans="5:5" ht="14.25">
      <c r="E2169" s="3"/>
    </row>
    <row r="2170" spans="5:5" ht="14.25">
      <c r="E2170" s="3"/>
    </row>
    <row r="2171" spans="5:5" ht="14.25">
      <c r="E2171" s="3"/>
    </row>
    <row r="2172" spans="5:5" ht="14.25">
      <c r="E2172" s="3"/>
    </row>
    <row r="2173" spans="5:5" ht="14.25">
      <c r="E2173" s="3"/>
    </row>
    <row r="2174" spans="5:5" ht="14.25">
      <c r="E2174" s="3"/>
    </row>
    <row r="2175" spans="5:5" ht="14.25">
      <c r="E2175" s="3"/>
    </row>
    <row r="2176" spans="5:5" ht="14.25">
      <c r="E2176" s="3"/>
    </row>
    <row r="2177" spans="5:5" ht="14.25">
      <c r="E2177" s="3"/>
    </row>
    <row r="2178" spans="5:5" ht="14.25">
      <c r="E2178" s="3"/>
    </row>
    <row r="2179" spans="5:5" ht="14.25">
      <c r="E2179" s="3"/>
    </row>
    <row r="2180" spans="5:5" ht="14.25">
      <c r="E2180" s="3"/>
    </row>
    <row r="2181" spans="5:5" ht="14.25">
      <c r="E2181" s="3"/>
    </row>
    <row r="2182" spans="5:5" ht="14.25">
      <c r="E2182" s="3"/>
    </row>
    <row r="2183" spans="5:5" ht="14.25">
      <c r="E2183" s="3"/>
    </row>
    <row r="2184" spans="5:5" ht="14.25">
      <c r="E2184" s="3"/>
    </row>
    <row r="2185" spans="5:5" ht="14.25">
      <c r="E2185" s="3"/>
    </row>
    <row r="2186" spans="5:5" ht="14.25">
      <c r="E2186" s="3"/>
    </row>
    <row r="2187" spans="5:5" ht="14.25">
      <c r="E2187" s="3"/>
    </row>
    <row r="2188" spans="5:5" ht="14.25">
      <c r="E2188" s="3"/>
    </row>
    <row r="2189" spans="5:5" ht="14.25">
      <c r="E2189" s="3"/>
    </row>
    <row r="2190" spans="5:5" ht="14.25">
      <c r="E2190" s="3"/>
    </row>
    <row r="2191" spans="5:5" ht="14.25">
      <c r="E2191" s="3"/>
    </row>
    <row r="2192" spans="5:5" ht="14.25">
      <c r="E2192" s="3"/>
    </row>
    <row r="2193" spans="5:5" ht="14.25">
      <c r="E2193" s="3"/>
    </row>
    <row r="2194" spans="5:5" ht="14.25">
      <c r="E2194" s="3"/>
    </row>
    <row r="2195" spans="5:5" ht="14.25">
      <c r="E2195" s="3"/>
    </row>
    <row r="2196" spans="5:5" ht="14.25">
      <c r="E2196" s="3"/>
    </row>
    <row r="2197" spans="5:5" ht="14.25">
      <c r="E2197" s="3"/>
    </row>
    <row r="2198" spans="5:5" ht="14.25">
      <c r="E2198" s="3"/>
    </row>
    <row r="2199" spans="5:5" ht="14.25">
      <c r="E2199" s="3"/>
    </row>
    <row r="2200" spans="5:5" ht="14.25">
      <c r="E2200" s="3"/>
    </row>
    <row r="2201" spans="5:5" ht="14.25">
      <c r="E2201" s="3"/>
    </row>
    <row r="2202" spans="5:5" ht="14.25">
      <c r="E2202" s="3"/>
    </row>
    <row r="2203" spans="5:5" ht="14.25">
      <c r="E2203" s="3"/>
    </row>
    <row r="2204" spans="5:5" ht="14.25">
      <c r="E2204" s="3"/>
    </row>
    <row r="2205" spans="5:5" ht="14.25">
      <c r="E2205" s="3"/>
    </row>
    <row r="2206" spans="5:5" ht="14.25">
      <c r="E2206" s="3"/>
    </row>
    <row r="2207" spans="5:5" ht="14.25">
      <c r="E2207" s="3"/>
    </row>
    <row r="2208" spans="5:5" ht="14.25">
      <c r="E2208" s="3"/>
    </row>
    <row r="2209" spans="5:5" ht="14.25">
      <c r="E2209" s="3"/>
    </row>
    <row r="2210" spans="5:5" ht="14.25">
      <c r="E2210" s="3"/>
    </row>
    <row r="2211" spans="5:5" ht="14.25">
      <c r="E2211" s="3"/>
    </row>
    <row r="2212" spans="5:5" ht="14.25">
      <c r="E2212" s="3"/>
    </row>
    <row r="2213" spans="5:5" ht="14.25">
      <c r="E2213" s="3"/>
    </row>
    <row r="2214" spans="5:5" ht="14.25">
      <c r="E2214" s="3"/>
    </row>
    <row r="2215" spans="5:5" ht="14.25">
      <c r="E2215" s="3"/>
    </row>
    <row r="2216" spans="5:5" ht="14.25">
      <c r="E2216" s="3"/>
    </row>
    <row r="2217" spans="5:5" ht="14.25">
      <c r="E2217" s="3"/>
    </row>
    <row r="2218" spans="5:5" ht="14.25">
      <c r="E2218" s="3"/>
    </row>
    <row r="2219" spans="5:5" ht="14.25">
      <c r="E2219" s="3"/>
    </row>
    <row r="2220" spans="5:5" ht="14.25">
      <c r="E2220" s="3"/>
    </row>
    <row r="2221" spans="5:5" ht="14.25">
      <c r="E2221" s="3"/>
    </row>
    <row r="2222" spans="5:5" ht="14.25">
      <c r="E2222" s="3"/>
    </row>
    <row r="2223" spans="5:5" ht="14.25">
      <c r="E2223" s="3"/>
    </row>
    <row r="2224" spans="5:5" ht="14.25">
      <c r="E2224" s="3"/>
    </row>
    <row r="2225" spans="5:5" ht="14.25">
      <c r="E2225" s="3"/>
    </row>
    <row r="2226" spans="5:5" ht="14.25">
      <c r="E2226" s="3"/>
    </row>
    <row r="2227" spans="5:5" ht="14.25">
      <c r="E2227" s="3"/>
    </row>
    <row r="2228" spans="5:5" ht="14.25">
      <c r="E2228" s="3"/>
    </row>
    <row r="2229" spans="5:5" ht="14.25">
      <c r="E2229" s="3"/>
    </row>
    <row r="2230" spans="5:5" ht="14.25">
      <c r="E2230" s="3"/>
    </row>
    <row r="2231" spans="5:5" ht="14.25">
      <c r="E2231" s="3"/>
    </row>
    <row r="2232" spans="5:5" ht="14.25">
      <c r="E2232" s="3"/>
    </row>
    <row r="2233" spans="5:5" ht="14.25">
      <c r="E2233" s="3"/>
    </row>
    <row r="2234" spans="5:5" ht="14.25">
      <c r="E2234" s="3"/>
    </row>
    <row r="2235" spans="5:5" ht="14.25">
      <c r="E2235" s="3"/>
    </row>
    <row r="2236" spans="5:5" ht="14.25">
      <c r="E2236" s="3"/>
    </row>
    <row r="2237" spans="5:5" ht="14.25">
      <c r="E2237" s="3"/>
    </row>
    <row r="2238" spans="5:5" ht="14.25">
      <c r="E2238" s="3"/>
    </row>
    <row r="2239" spans="5:5" ht="14.25">
      <c r="E2239" s="3"/>
    </row>
    <row r="2240" spans="5:5" ht="14.25">
      <c r="E2240" s="3"/>
    </row>
    <row r="2241" spans="5:5" ht="14.25">
      <c r="E2241" s="3"/>
    </row>
    <row r="2242" spans="5:5" ht="14.25">
      <c r="E2242" s="3"/>
    </row>
    <row r="2243" spans="5:5" ht="14.25">
      <c r="E2243" s="3"/>
    </row>
    <row r="2244" spans="5:5" ht="14.25">
      <c r="E2244" s="3"/>
    </row>
    <row r="2245" spans="5:5" ht="14.25">
      <c r="E2245" s="3"/>
    </row>
    <row r="2246" spans="5:5" ht="14.25">
      <c r="E2246" s="3"/>
    </row>
    <row r="2247" spans="5:5" ht="14.25">
      <c r="E2247" s="3"/>
    </row>
    <row r="2248" spans="5:5" ht="14.25">
      <c r="E2248" s="3"/>
    </row>
    <row r="2249" spans="5:5" ht="14.25">
      <c r="E2249" s="3"/>
    </row>
    <row r="2250" spans="5:5" ht="14.25">
      <c r="E2250" s="3"/>
    </row>
    <row r="2251" spans="5:5" ht="14.25">
      <c r="E2251" s="3"/>
    </row>
    <row r="2252" spans="5:5" ht="14.25">
      <c r="E2252" s="3"/>
    </row>
    <row r="2253" spans="5:5" ht="14.25">
      <c r="E2253" s="3"/>
    </row>
    <row r="2254" spans="5:5" ht="14.25">
      <c r="E2254" s="3"/>
    </row>
    <row r="2255" spans="5:5" ht="14.25">
      <c r="E2255" s="3"/>
    </row>
    <row r="2256" spans="5:5" ht="14.25">
      <c r="E2256" s="3"/>
    </row>
    <row r="2257" spans="5:5" ht="14.25">
      <c r="E2257" s="3"/>
    </row>
    <row r="2258" spans="5:5" ht="14.25">
      <c r="E2258" s="3"/>
    </row>
    <row r="2259" spans="5:5" ht="14.25">
      <c r="E2259" s="3"/>
    </row>
    <row r="2260" spans="5:5" ht="14.25">
      <c r="E2260" s="3"/>
    </row>
    <row r="2261" spans="5:5" ht="14.25">
      <c r="E2261" s="3"/>
    </row>
    <row r="2262" spans="5:5" ht="14.25">
      <c r="E2262" s="3"/>
    </row>
    <row r="2263" spans="5:5" ht="14.25">
      <c r="E2263" s="3"/>
    </row>
    <row r="2264" spans="5:5" ht="14.25">
      <c r="E2264" s="3"/>
    </row>
    <row r="2265" spans="5:5" ht="14.25">
      <c r="E2265" s="3"/>
    </row>
    <row r="2266" spans="5:5" ht="14.25">
      <c r="E2266" s="3"/>
    </row>
    <row r="2267" spans="5:5" ht="14.25">
      <c r="E2267" s="3"/>
    </row>
    <row r="2268" spans="5:5" ht="14.25">
      <c r="E2268" s="3"/>
    </row>
    <row r="2269" spans="5:5" ht="14.25">
      <c r="E2269" s="3"/>
    </row>
    <row r="2270" spans="5:5" ht="14.25">
      <c r="E2270" s="3"/>
    </row>
    <row r="2271" spans="5:5" ht="14.25">
      <c r="E2271" s="3"/>
    </row>
    <row r="2272" spans="5:5" ht="14.25">
      <c r="E2272" s="3"/>
    </row>
    <row r="2273" spans="5:5" ht="14.25">
      <c r="E2273" s="3"/>
    </row>
    <row r="2274" spans="5:5" ht="14.25">
      <c r="E2274" s="3"/>
    </row>
    <row r="2275" spans="5:5" ht="14.25">
      <c r="E2275" s="3"/>
    </row>
    <row r="2276" spans="5:5" ht="14.25">
      <c r="E2276" s="3"/>
    </row>
    <row r="2277" spans="5:5" ht="14.25">
      <c r="E2277" s="3"/>
    </row>
    <row r="2278" spans="5:5" ht="14.25">
      <c r="E2278" s="3"/>
    </row>
    <row r="2279" spans="5:5" ht="14.25">
      <c r="E2279" s="3"/>
    </row>
    <row r="2280" spans="5:5" ht="14.25">
      <c r="E2280" s="3"/>
    </row>
    <row r="2281" spans="5:5" ht="14.25">
      <c r="E2281" s="3"/>
    </row>
    <row r="2282" spans="5:5" ht="14.25">
      <c r="E2282" s="3"/>
    </row>
    <row r="2283" spans="5:5" ht="14.25">
      <c r="E2283" s="3"/>
    </row>
    <row r="2284" spans="5:5" ht="14.25">
      <c r="E2284" s="3"/>
    </row>
    <row r="2285" spans="5:5" ht="14.25">
      <c r="E2285" s="3"/>
    </row>
    <row r="2286" spans="5:5" ht="14.25">
      <c r="E2286" s="3"/>
    </row>
    <row r="2287" spans="5:5" ht="14.25">
      <c r="E2287" s="3"/>
    </row>
    <row r="2288" spans="5:5" ht="14.25">
      <c r="E2288" s="3"/>
    </row>
    <row r="2289" spans="5:5" ht="14.25">
      <c r="E2289" s="3"/>
    </row>
    <row r="2290" spans="5:5" ht="14.25">
      <c r="E2290" s="3"/>
    </row>
    <row r="2291" spans="5:5" ht="14.25">
      <c r="E2291" s="3"/>
    </row>
    <row r="2292" spans="5:5" ht="14.25">
      <c r="E2292" s="3"/>
    </row>
    <row r="2293" spans="5:5" ht="14.25">
      <c r="E2293" s="3"/>
    </row>
    <row r="2294" spans="5:5" ht="14.25">
      <c r="E2294" s="3"/>
    </row>
    <row r="2295" spans="5:5" ht="14.25">
      <c r="E2295" s="3"/>
    </row>
    <row r="2296" spans="5:5" ht="14.25">
      <c r="E2296" s="3"/>
    </row>
    <row r="2297" spans="5:5" ht="14.25">
      <c r="E2297" s="3"/>
    </row>
    <row r="2298" spans="5:5" ht="14.25">
      <c r="E2298" s="3"/>
    </row>
    <row r="2299" spans="5:5" ht="14.25">
      <c r="E2299" s="3"/>
    </row>
    <row r="2300" spans="5:5" ht="14.25">
      <c r="E2300" s="3"/>
    </row>
    <row r="2301" spans="5:5" ht="14.25">
      <c r="E2301" s="3"/>
    </row>
    <row r="2302" spans="5:5" ht="14.25">
      <c r="E2302" s="3"/>
    </row>
    <row r="2303" spans="5:5" ht="14.25">
      <c r="E2303" s="3"/>
    </row>
    <row r="2304" spans="5:5" ht="14.25">
      <c r="E2304" s="3"/>
    </row>
    <row r="2305" spans="5:5" ht="14.25">
      <c r="E2305" s="3"/>
    </row>
    <row r="2306" spans="5:5" ht="14.25">
      <c r="E2306" s="3"/>
    </row>
    <row r="2307" spans="5:5" ht="14.25">
      <c r="E2307" s="3"/>
    </row>
    <row r="2308" spans="5:5" ht="14.25">
      <c r="E2308" s="3"/>
    </row>
    <row r="2309" spans="5:5" ht="14.25">
      <c r="E2309" s="3"/>
    </row>
    <row r="2310" spans="5:5" ht="14.25">
      <c r="E2310" s="3"/>
    </row>
    <row r="2311" spans="5:5" ht="14.25">
      <c r="E2311" s="3"/>
    </row>
    <row r="2312" spans="5:5" ht="14.25">
      <c r="E2312" s="3"/>
    </row>
    <row r="2313" spans="5:5" ht="14.25">
      <c r="E2313" s="3"/>
    </row>
    <row r="2314" spans="5:5" ht="14.25">
      <c r="E2314" s="3"/>
    </row>
    <row r="2315" spans="5:5" ht="14.25">
      <c r="E2315" s="3"/>
    </row>
    <row r="2316" spans="5:5" ht="14.25">
      <c r="E2316" s="3"/>
    </row>
    <row r="2317" spans="5:5" ht="14.25">
      <c r="E2317" s="3"/>
    </row>
    <row r="2318" spans="5:5" ht="14.25">
      <c r="E2318" s="3"/>
    </row>
    <row r="2319" spans="5:5" ht="14.25">
      <c r="E2319" s="3"/>
    </row>
    <row r="2320" spans="5:5" ht="14.25">
      <c r="E2320" s="3"/>
    </row>
    <row r="2321" spans="5:5" ht="14.25">
      <c r="E2321" s="3"/>
    </row>
    <row r="2322" spans="5:5" ht="14.25">
      <c r="E2322" s="3"/>
    </row>
    <row r="2323" spans="5:5" ht="14.25">
      <c r="E2323" s="3"/>
    </row>
    <row r="2324" spans="5:5" ht="14.25">
      <c r="E2324" s="3"/>
    </row>
    <row r="2325" spans="5:5" ht="14.25">
      <c r="E2325" s="3"/>
    </row>
    <row r="2326" spans="5:5" ht="14.25">
      <c r="E2326" s="3"/>
    </row>
    <row r="2327" spans="5:5" ht="14.25">
      <c r="E2327" s="3"/>
    </row>
    <row r="2328" spans="5:5" ht="14.25">
      <c r="E2328" s="3"/>
    </row>
    <row r="2329" spans="5:5" ht="14.25">
      <c r="E2329" s="3"/>
    </row>
    <row r="2330" spans="5:5" ht="14.25">
      <c r="E2330" s="3"/>
    </row>
    <row r="2331" spans="5:5" ht="14.25">
      <c r="E2331" s="3"/>
    </row>
    <row r="2332" spans="5:5" ht="14.25">
      <c r="E2332" s="3"/>
    </row>
    <row r="2333" spans="5:5" ht="14.25">
      <c r="E2333" s="3"/>
    </row>
    <row r="2334" spans="5:5" ht="14.25">
      <c r="E2334" s="3"/>
    </row>
    <row r="2335" spans="5:5" ht="14.25">
      <c r="E2335" s="3"/>
    </row>
    <row r="2336" spans="5:5" ht="14.25">
      <c r="E2336" s="3"/>
    </row>
    <row r="2337" spans="5:5" ht="14.25">
      <c r="E2337" s="3"/>
    </row>
    <row r="2338" spans="5:5" ht="14.25">
      <c r="E2338" s="3"/>
    </row>
    <row r="2339" spans="5:5" ht="14.25">
      <c r="E2339" s="3"/>
    </row>
    <row r="2340" spans="5:5" ht="14.25">
      <c r="E2340" s="3"/>
    </row>
    <row r="2341" spans="5:5" ht="14.25">
      <c r="E2341" s="3"/>
    </row>
    <row r="2342" spans="5:5" ht="14.25">
      <c r="E2342" s="3"/>
    </row>
    <row r="2343" spans="5:5" ht="14.25">
      <c r="E2343" s="3"/>
    </row>
    <row r="2344" spans="5:5" ht="14.25">
      <c r="E2344" s="3"/>
    </row>
    <row r="2345" spans="5:5" ht="14.25">
      <c r="E2345" s="3"/>
    </row>
    <row r="2346" spans="5:5" ht="14.25">
      <c r="E2346" s="3"/>
    </row>
    <row r="2347" spans="5:5" ht="14.25">
      <c r="E2347" s="3"/>
    </row>
    <row r="2348" spans="5:5" ht="14.25">
      <c r="E2348" s="3"/>
    </row>
    <row r="2349" spans="5:5" ht="14.25">
      <c r="E2349" s="3"/>
    </row>
    <row r="2350" spans="5:5" ht="14.25">
      <c r="E2350" s="3"/>
    </row>
    <row r="2351" spans="5:5" ht="14.25">
      <c r="E2351" s="3"/>
    </row>
    <row r="2352" spans="5:5" ht="14.25">
      <c r="E2352" s="3"/>
    </row>
    <row r="2353" spans="5:5" ht="14.25">
      <c r="E2353" s="3"/>
    </row>
    <row r="2354" spans="5:5" ht="14.25">
      <c r="E2354" s="3"/>
    </row>
    <row r="2355" spans="5:5" ht="14.25">
      <c r="E2355" s="3"/>
    </row>
    <row r="2356" spans="5:5" ht="14.25">
      <c r="E2356" s="3"/>
    </row>
    <row r="2357" spans="5:5" ht="14.25">
      <c r="E2357" s="3"/>
    </row>
    <row r="2358" spans="5:5" ht="14.25">
      <c r="E2358" s="3"/>
    </row>
    <row r="2359" spans="5:5" ht="14.25">
      <c r="E2359" s="3"/>
    </row>
    <row r="2360" spans="5:5" ht="14.25">
      <c r="E2360" s="3"/>
    </row>
    <row r="2361" spans="5:5" ht="14.25">
      <c r="E2361" s="3"/>
    </row>
    <row r="2362" spans="5:5" ht="14.25">
      <c r="E2362" s="3"/>
    </row>
    <row r="2363" spans="5:5" ht="14.25">
      <c r="E2363" s="3"/>
    </row>
    <row r="2364" spans="5:5" ht="14.25">
      <c r="E2364" s="3"/>
    </row>
    <row r="2365" spans="5:5" ht="14.25">
      <c r="E2365" s="3"/>
    </row>
    <row r="2366" spans="5:5" ht="14.25">
      <c r="E2366" s="3"/>
    </row>
    <row r="2367" spans="5:5" ht="14.25">
      <c r="E2367" s="3"/>
    </row>
    <row r="2368" spans="5:5" ht="14.25">
      <c r="E2368" s="3"/>
    </row>
    <row r="2369" spans="5:5" ht="14.25">
      <c r="E2369" s="3"/>
    </row>
    <row r="2370" spans="5:5" ht="14.25">
      <c r="E2370" s="3"/>
    </row>
    <row r="2371" spans="5:5" ht="14.25">
      <c r="E2371" s="3"/>
    </row>
    <row r="2372" spans="5:5" ht="14.25">
      <c r="E2372" s="3"/>
    </row>
    <row r="2373" spans="5:5" ht="14.25">
      <c r="E2373" s="3"/>
    </row>
    <row r="2374" spans="5:5" ht="14.25">
      <c r="E2374" s="3"/>
    </row>
    <row r="2375" spans="5:5" ht="14.25">
      <c r="E2375" s="3"/>
    </row>
    <row r="2376" spans="5:5" ht="14.25">
      <c r="E2376" s="3"/>
    </row>
    <row r="2377" spans="5:5" ht="14.25">
      <c r="E2377" s="3"/>
    </row>
    <row r="2378" spans="5:5" ht="14.25">
      <c r="E2378" s="3"/>
    </row>
    <row r="2379" spans="5:5" ht="14.25">
      <c r="E2379" s="3"/>
    </row>
    <row r="2380" spans="5:5" ht="14.25">
      <c r="E2380" s="3"/>
    </row>
    <row r="2381" spans="5:5" ht="14.25">
      <c r="E2381" s="3"/>
    </row>
    <row r="2382" spans="5:5" ht="14.25">
      <c r="E2382" s="3"/>
    </row>
    <row r="2383" spans="5:5" ht="14.25">
      <c r="E2383" s="3"/>
    </row>
    <row r="2384" spans="5:5" ht="14.25">
      <c r="E2384" s="3"/>
    </row>
    <row r="2385" spans="5:5" ht="14.25">
      <c r="E2385" s="3"/>
    </row>
    <row r="2386" spans="5:5" ht="14.25">
      <c r="E2386" s="3"/>
    </row>
    <row r="2387" spans="5:5" ht="14.25">
      <c r="E2387" s="3"/>
    </row>
    <row r="2388" spans="5:5" ht="14.25">
      <c r="E2388" s="3"/>
    </row>
    <row r="2389" spans="5:5" ht="14.25">
      <c r="E2389" s="3"/>
    </row>
    <row r="2390" spans="5:5" ht="14.25">
      <c r="E2390" s="3"/>
    </row>
    <row r="2391" spans="5:5" ht="14.25">
      <c r="E2391" s="3"/>
    </row>
    <row r="2392" spans="5:5" ht="14.25">
      <c r="E2392" s="3"/>
    </row>
    <row r="2393" spans="5:5" ht="14.25">
      <c r="E2393" s="3"/>
    </row>
    <row r="2394" spans="5:5" ht="14.25">
      <c r="E2394" s="3"/>
    </row>
    <row r="2395" spans="5:5" ht="14.25">
      <c r="E2395" s="3"/>
    </row>
    <row r="2396" spans="5:5" ht="14.25">
      <c r="E2396" s="3"/>
    </row>
    <row r="2397" spans="5:5" ht="14.25">
      <c r="E2397" s="3"/>
    </row>
    <row r="2398" spans="5:5" ht="14.25">
      <c r="E2398" s="3"/>
    </row>
    <row r="2399" spans="5:5" ht="14.25">
      <c r="E2399" s="3"/>
    </row>
    <row r="2400" spans="5:5" ht="14.25">
      <c r="E2400" s="3"/>
    </row>
    <row r="2401" spans="5:5" ht="14.25">
      <c r="E2401" s="3"/>
    </row>
    <row r="2402" spans="5:5" ht="14.25">
      <c r="E2402" s="3"/>
    </row>
    <row r="2403" spans="5:5" ht="14.25">
      <c r="E2403" s="3"/>
    </row>
    <row r="2404" spans="5:5" ht="14.25">
      <c r="E2404" s="3"/>
    </row>
    <row r="2405" spans="5:5" ht="14.25">
      <c r="E2405" s="3"/>
    </row>
    <row r="2406" spans="5:5" ht="14.25">
      <c r="E2406" s="3"/>
    </row>
    <row r="2407" spans="5:5" ht="14.25">
      <c r="E2407" s="3"/>
    </row>
    <row r="2408" spans="5:5" ht="14.25">
      <c r="E2408" s="3"/>
    </row>
    <row r="2409" spans="5:5" ht="14.25">
      <c r="E2409" s="3"/>
    </row>
    <row r="2410" spans="5:5" ht="14.25">
      <c r="E2410" s="3"/>
    </row>
    <row r="2411" spans="5:5" ht="14.25">
      <c r="E2411" s="3"/>
    </row>
    <row r="2412" spans="5:5" ht="14.25">
      <c r="E2412" s="3"/>
    </row>
    <row r="2413" spans="5:5" ht="14.25">
      <c r="E2413" s="3"/>
    </row>
    <row r="2414" spans="5:5" ht="14.25">
      <c r="E2414" s="3"/>
    </row>
    <row r="2415" spans="5:5" ht="14.25">
      <c r="E2415" s="3"/>
    </row>
    <row r="2416" spans="5:5" ht="14.25">
      <c r="E2416" s="3"/>
    </row>
    <row r="2417" spans="5:5" ht="14.25">
      <c r="E2417" s="3"/>
    </row>
    <row r="2418" spans="5:5" ht="14.25">
      <c r="E2418" s="3"/>
    </row>
    <row r="2419" spans="5:5" ht="14.25">
      <c r="E2419" s="3"/>
    </row>
    <row r="2420" spans="5:5" ht="14.25">
      <c r="E2420" s="3"/>
    </row>
    <row r="2421" spans="5:5" ht="14.25">
      <c r="E2421" s="3"/>
    </row>
    <row r="2422" spans="5:5" ht="14.25">
      <c r="E2422" s="3"/>
    </row>
    <row r="2423" spans="5:5" ht="14.25">
      <c r="E2423" s="3"/>
    </row>
    <row r="2424" spans="5:5" ht="14.25">
      <c r="E2424" s="3"/>
    </row>
    <row r="2425" spans="5:5" ht="14.25">
      <c r="E2425" s="3"/>
    </row>
    <row r="2426" spans="5:5" ht="14.25">
      <c r="E2426" s="3"/>
    </row>
    <row r="2427" spans="5:5" ht="14.25">
      <c r="E2427" s="3"/>
    </row>
    <row r="2428" spans="5:5" ht="14.25">
      <c r="E2428" s="3"/>
    </row>
    <row r="2429" spans="5:5" ht="14.25">
      <c r="E2429" s="3"/>
    </row>
    <row r="2430" spans="5:5" ht="14.25">
      <c r="E2430" s="3"/>
    </row>
    <row r="2431" spans="5:5" ht="14.25">
      <c r="E2431" s="3"/>
    </row>
    <row r="2432" spans="5:5" ht="14.25">
      <c r="E2432" s="3"/>
    </row>
    <row r="2433" spans="5:5" ht="14.25">
      <c r="E2433" s="3"/>
    </row>
    <row r="2434" spans="5:5" ht="14.25">
      <c r="E2434" s="3"/>
    </row>
    <row r="2435" spans="5:5" ht="14.25">
      <c r="E2435" s="3"/>
    </row>
    <row r="2436" spans="5:5" ht="14.25">
      <c r="E2436" s="3"/>
    </row>
    <row r="2437" spans="5:5" ht="14.25">
      <c r="E2437" s="3"/>
    </row>
    <row r="2438" spans="5:5" ht="14.25">
      <c r="E2438" s="3"/>
    </row>
    <row r="2439" spans="5:5" ht="14.25">
      <c r="E2439" s="3"/>
    </row>
    <row r="2440" spans="5:5" ht="14.25">
      <c r="E2440" s="3"/>
    </row>
    <row r="2441" spans="5:5" ht="14.25">
      <c r="E2441" s="3"/>
    </row>
    <row r="2442" spans="5:5" ht="14.25">
      <c r="E2442" s="3"/>
    </row>
    <row r="2443" spans="5:5" ht="14.25">
      <c r="E2443" s="3"/>
    </row>
    <row r="2444" spans="5:5" ht="14.25">
      <c r="E2444" s="3"/>
    </row>
    <row r="2445" spans="5:5" ht="14.25">
      <c r="E2445" s="3"/>
    </row>
    <row r="2446" spans="5:5" ht="14.25">
      <c r="E2446" s="3"/>
    </row>
    <row r="2447" spans="5:5" ht="14.25">
      <c r="E2447" s="3"/>
    </row>
    <row r="2448" spans="5:5" ht="14.25">
      <c r="E2448" s="3"/>
    </row>
    <row r="2449" spans="5:5" ht="14.25">
      <c r="E2449" s="3"/>
    </row>
    <row r="2450" spans="5:5" ht="14.25">
      <c r="E2450" s="3"/>
    </row>
    <row r="2451" spans="5:5" ht="14.25">
      <c r="E2451" s="3"/>
    </row>
    <row r="2452" spans="5:5" ht="14.25">
      <c r="E2452" s="3"/>
    </row>
    <row r="2453" spans="5:5" ht="14.25">
      <c r="E2453" s="3"/>
    </row>
    <row r="2454" spans="5:5" ht="14.25">
      <c r="E2454" s="3"/>
    </row>
    <row r="2455" spans="5:5" ht="14.25">
      <c r="E2455" s="3"/>
    </row>
    <row r="2456" spans="5:5" ht="14.25">
      <c r="E2456" s="3"/>
    </row>
    <row r="2457" spans="5:5" ht="14.25">
      <c r="E2457" s="3"/>
    </row>
    <row r="2458" spans="5:5" ht="14.25">
      <c r="E2458" s="3"/>
    </row>
    <row r="2459" spans="5:5" ht="14.25">
      <c r="E2459" s="3"/>
    </row>
    <row r="2460" spans="5:5" ht="14.25">
      <c r="E2460" s="3"/>
    </row>
    <row r="2461" spans="5:5" ht="14.25">
      <c r="E2461" s="3"/>
    </row>
    <row r="2462" spans="5:5" ht="14.25">
      <c r="E2462" s="3"/>
    </row>
    <row r="2463" spans="5:5" ht="14.25">
      <c r="E2463" s="3"/>
    </row>
    <row r="2464" spans="5:5" ht="14.25">
      <c r="E2464" s="3"/>
    </row>
    <row r="2465" spans="5:5" ht="14.25">
      <c r="E2465" s="3"/>
    </row>
    <row r="2466" spans="5:5" ht="14.25">
      <c r="E2466" s="3"/>
    </row>
    <row r="2467" spans="5:5" ht="14.25">
      <c r="E2467" s="3"/>
    </row>
    <row r="2468" spans="5:5" ht="14.25">
      <c r="E2468" s="3"/>
    </row>
    <row r="2469" spans="5:5" ht="14.25">
      <c r="E2469" s="3"/>
    </row>
    <row r="2470" spans="5:5" ht="14.25">
      <c r="E2470" s="3"/>
    </row>
    <row r="2471" spans="5:5" ht="14.25">
      <c r="E2471" s="3"/>
    </row>
    <row r="2472" spans="5:5" ht="14.25">
      <c r="E2472" s="3"/>
    </row>
    <row r="2473" spans="5:5" ht="14.25">
      <c r="E2473" s="3"/>
    </row>
    <row r="2474" spans="5:5" ht="14.25">
      <c r="E2474" s="3"/>
    </row>
    <row r="2475" spans="5:5" ht="14.25">
      <c r="E2475" s="3"/>
    </row>
    <row r="2476" spans="5:5" ht="14.25">
      <c r="E2476" s="3"/>
    </row>
    <row r="2477" spans="5:5" ht="14.25">
      <c r="E2477" s="3"/>
    </row>
    <row r="2478" spans="5:5" ht="14.25">
      <c r="E2478" s="3"/>
    </row>
    <row r="2479" spans="5:5" ht="14.25">
      <c r="E2479" s="3"/>
    </row>
    <row r="2480" spans="5:5" ht="14.25">
      <c r="E2480" s="3"/>
    </row>
    <row r="2481" spans="5:5" ht="14.25">
      <c r="E2481" s="3"/>
    </row>
    <row r="2482" spans="5:5" ht="14.25">
      <c r="E2482" s="3"/>
    </row>
    <row r="2483" spans="5:5" ht="14.25">
      <c r="E2483" s="3"/>
    </row>
    <row r="2484" spans="5:5" ht="14.25">
      <c r="E2484" s="3"/>
    </row>
    <row r="2485" spans="5:5" ht="14.25">
      <c r="E2485" s="3"/>
    </row>
    <row r="2486" spans="5:5" ht="14.25">
      <c r="E2486" s="3"/>
    </row>
    <row r="2487" spans="5:5" ht="14.25">
      <c r="E2487" s="3"/>
    </row>
    <row r="2488" spans="5:5" ht="14.25">
      <c r="E2488" s="3"/>
    </row>
    <row r="2489" spans="5:5" ht="14.25">
      <c r="E2489" s="3"/>
    </row>
    <row r="2490" spans="5:5" ht="14.25">
      <c r="E2490" s="3"/>
    </row>
    <row r="2491" spans="5:5" ht="14.25">
      <c r="E2491" s="3"/>
    </row>
    <row r="2492" spans="5:5" ht="14.25">
      <c r="E2492" s="3"/>
    </row>
    <row r="2493" spans="5:5" ht="14.25">
      <c r="E2493" s="3"/>
    </row>
    <row r="2494" spans="5:5" ht="14.25">
      <c r="E2494" s="3"/>
    </row>
    <row r="2495" spans="5:5" ht="14.25">
      <c r="E2495" s="3"/>
    </row>
    <row r="2496" spans="5:5" ht="14.25">
      <c r="E2496" s="3"/>
    </row>
    <row r="2497" spans="5:5" ht="14.25">
      <c r="E2497" s="3"/>
    </row>
    <row r="2498" spans="5:5" ht="14.25">
      <c r="E2498" s="3"/>
    </row>
    <row r="2499" spans="5:5" ht="14.25">
      <c r="E2499" s="3"/>
    </row>
    <row r="2500" spans="5:5" ht="14.25">
      <c r="E2500" s="3"/>
    </row>
    <row r="2501" spans="5:5" ht="14.25">
      <c r="E2501" s="3"/>
    </row>
    <row r="2502" spans="5:5" ht="14.25">
      <c r="E2502" s="3"/>
    </row>
    <row r="2503" spans="5:5" ht="14.25">
      <c r="E2503" s="3"/>
    </row>
    <row r="2504" spans="5:5" ht="14.25">
      <c r="E2504" s="3"/>
    </row>
    <row r="2505" spans="5:5" ht="14.25">
      <c r="E2505" s="3"/>
    </row>
    <row r="2506" spans="5:5" ht="14.25">
      <c r="E2506" s="3"/>
    </row>
    <row r="2507" spans="5:5" ht="14.25">
      <c r="E2507" s="3"/>
    </row>
    <row r="2508" spans="5:5" ht="14.25">
      <c r="E2508" s="3"/>
    </row>
    <row r="2509" spans="5:5" ht="14.25">
      <c r="E2509" s="3"/>
    </row>
    <row r="2510" spans="5:5" ht="14.25">
      <c r="E2510" s="3"/>
    </row>
    <row r="2511" spans="5:5" ht="14.25">
      <c r="E2511" s="3"/>
    </row>
    <row r="2512" spans="5:5" ht="14.25">
      <c r="E2512" s="3"/>
    </row>
    <row r="2513" spans="5:5" ht="14.25">
      <c r="E2513" s="3"/>
    </row>
    <row r="2514" spans="5:5" ht="14.25">
      <c r="E2514" s="3"/>
    </row>
    <row r="2515" spans="5:5" ht="14.25">
      <c r="E2515" s="3"/>
    </row>
    <row r="2516" spans="5:5" ht="14.25">
      <c r="E2516" s="3"/>
    </row>
    <row r="2517" spans="5:5" ht="14.25">
      <c r="E2517" s="3"/>
    </row>
    <row r="2518" spans="5:5" ht="14.25">
      <c r="E2518" s="3"/>
    </row>
    <row r="2519" spans="5:5" ht="14.25">
      <c r="E2519" s="3"/>
    </row>
    <row r="2520" spans="5:5" ht="14.25">
      <c r="E2520" s="3"/>
    </row>
    <row r="2521" spans="5:5" ht="14.25">
      <c r="E2521" s="3"/>
    </row>
    <row r="2522" spans="5:5" ht="14.25">
      <c r="E2522" s="3"/>
    </row>
    <row r="2523" spans="5:5" ht="14.25">
      <c r="E2523" s="3"/>
    </row>
    <row r="2524" spans="5:5" ht="14.25">
      <c r="E2524" s="3"/>
    </row>
    <row r="2525" spans="5:5" ht="14.25">
      <c r="E2525" s="3"/>
    </row>
    <row r="2526" spans="5:5" ht="14.25">
      <c r="E2526" s="3"/>
    </row>
    <row r="2527" spans="5:5" ht="14.25">
      <c r="E2527" s="3"/>
    </row>
    <row r="2528" spans="5:5" ht="14.25">
      <c r="E2528" s="3"/>
    </row>
    <row r="2529" spans="5:5" ht="14.25">
      <c r="E2529" s="3"/>
    </row>
    <row r="2530" spans="5:5" ht="14.25">
      <c r="E2530" s="3"/>
    </row>
    <row r="2531" spans="5:5" ht="14.25">
      <c r="E2531" s="3"/>
    </row>
    <row r="2532" spans="5:5" ht="14.25">
      <c r="E2532" s="3"/>
    </row>
    <row r="2533" spans="5:5" ht="14.25">
      <c r="E2533" s="3"/>
    </row>
    <row r="2534" spans="5:5" ht="14.25">
      <c r="E2534" s="3"/>
    </row>
    <row r="2535" spans="5:5" ht="14.25">
      <c r="E2535" s="3"/>
    </row>
    <row r="2536" spans="5:5" ht="14.25">
      <c r="E2536" s="3"/>
    </row>
    <row r="2537" spans="5:5" ht="14.25">
      <c r="E2537" s="3"/>
    </row>
    <row r="2538" spans="5:5" ht="14.25">
      <c r="E2538" s="3"/>
    </row>
    <row r="2539" spans="5:5" ht="14.25">
      <c r="E2539" s="3"/>
    </row>
    <row r="2540" spans="5:5" ht="14.25">
      <c r="E2540" s="3"/>
    </row>
    <row r="2541" spans="5:5" ht="14.25">
      <c r="E2541" s="3"/>
    </row>
    <row r="2542" spans="5:5" ht="14.25">
      <c r="E2542" s="3"/>
    </row>
    <row r="2543" spans="5:5" ht="14.25">
      <c r="E2543" s="3"/>
    </row>
    <row r="2544" spans="5:5" ht="14.25">
      <c r="E2544" s="3"/>
    </row>
    <row r="2545" spans="5:5" ht="14.25">
      <c r="E2545" s="3"/>
    </row>
    <row r="2546" spans="5:5" ht="14.25">
      <c r="E2546" s="3"/>
    </row>
    <row r="2547" spans="5:5" ht="14.25">
      <c r="E2547" s="3"/>
    </row>
    <row r="2548" spans="5:5" ht="14.25">
      <c r="E2548" s="3"/>
    </row>
    <row r="2549" spans="5:5" ht="14.25">
      <c r="E2549" s="3"/>
    </row>
    <row r="2550" spans="5:5" ht="14.25">
      <c r="E2550" s="3"/>
    </row>
    <row r="2551" spans="5:5" ht="14.25">
      <c r="E2551" s="3"/>
    </row>
    <row r="2552" spans="5:5" ht="14.25">
      <c r="E2552" s="3"/>
    </row>
    <row r="2553" spans="5:5" ht="14.25">
      <c r="E2553" s="3"/>
    </row>
    <row r="2554" spans="5:5" ht="14.25">
      <c r="E2554" s="3"/>
    </row>
    <row r="2555" spans="5:5" ht="14.25">
      <c r="E2555" s="3"/>
    </row>
    <row r="2556" spans="5:5" ht="14.25">
      <c r="E2556" s="3"/>
    </row>
    <row r="2557" spans="5:5" ht="14.25">
      <c r="E2557" s="3"/>
    </row>
    <row r="2558" spans="5:5" ht="14.25">
      <c r="E2558" s="3"/>
    </row>
    <row r="2559" spans="5:5" ht="14.25">
      <c r="E2559" s="3"/>
    </row>
    <row r="2560" spans="5:5" ht="14.25">
      <c r="E2560" s="3"/>
    </row>
    <row r="2561" spans="5:5" ht="14.25">
      <c r="E2561" s="3"/>
    </row>
    <row r="2562" spans="5:5" ht="14.25">
      <c r="E2562" s="3"/>
    </row>
    <row r="2563" spans="5:5" ht="14.25">
      <c r="E2563" s="3"/>
    </row>
    <row r="2564" spans="5:5" ht="14.25">
      <c r="E2564" s="3"/>
    </row>
    <row r="2565" spans="5:5" ht="14.25">
      <c r="E2565" s="3"/>
    </row>
    <row r="2566" spans="5:5" ht="14.25">
      <c r="E2566" s="3"/>
    </row>
    <row r="2567" spans="5:5" ht="14.25">
      <c r="E2567" s="3"/>
    </row>
    <row r="2568" spans="5:5" ht="14.25">
      <c r="E2568" s="3"/>
    </row>
    <row r="2569" spans="5:5" ht="14.25">
      <c r="E2569" s="3"/>
    </row>
    <row r="2570" spans="5:5" ht="14.25">
      <c r="E2570" s="3"/>
    </row>
    <row r="2571" spans="5:5" ht="14.25">
      <c r="E2571" s="3"/>
    </row>
    <row r="2572" spans="5:5" ht="14.25">
      <c r="E2572" s="3"/>
    </row>
    <row r="2573" spans="5:5" ht="14.25">
      <c r="E2573" s="3"/>
    </row>
    <row r="2574" spans="5:5" ht="14.25">
      <c r="E2574" s="3"/>
    </row>
    <row r="2575" spans="5:5" ht="14.25">
      <c r="E2575" s="3"/>
    </row>
    <row r="2576" spans="5:5" ht="14.25">
      <c r="E2576" s="3"/>
    </row>
    <row r="2577" spans="5:5" ht="14.25">
      <c r="E2577" s="3"/>
    </row>
    <row r="2578" spans="5:5" ht="14.25">
      <c r="E2578" s="3"/>
    </row>
    <row r="2579" spans="5:5" ht="14.25">
      <c r="E2579" s="3"/>
    </row>
    <row r="2580" spans="5:5" ht="14.25">
      <c r="E2580" s="3"/>
    </row>
    <row r="2581" spans="5:5" ht="14.25">
      <c r="E2581" s="3"/>
    </row>
    <row r="2582" spans="5:5" ht="14.25">
      <c r="E2582" s="3"/>
    </row>
    <row r="2583" spans="5:5" ht="14.25">
      <c r="E2583" s="3"/>
    </row>
    <row r="2584" spans="5:5" ht="14.25">
      <c r="E2584" s="3"/>
    </row>
    <row r="2585" spans="5:5" ht="14.25">
      <c r="E2585" s="3"/>
    </row>
    <row r="2586" spans="5:5" ht="14.25">
      <c r="E2586" s="3"/>
    </row>
    <row r="2587" spans="5:5" ht="14.25">
      <c r="E2587" s="3"/>
    </row>
    <row r="2588" spans="5:5" ht="14.25">
      <c r="E2588" s="3"/>
    </row>
    <row r="2589" spans="5:5" ht="14.25">
      <c r="E2589" s="3"/>
    </row>
    <row r="2590" spans="5:5" ht="14.25">
      <c r="E2590" s="3"/>
    </row>
    <row r="2591" spans="5:5" ht="14.25">
      <c r="E2591" s="3"/>
    </row>
    <row r="2592" spans="5:5" ht="14.25">
      <c r="E2592" s="3"/>
    </row>
    <row r="2593" spans="5:5" ht="14.25">
      <c r="E2593" s="3"/>
    </row>
    <row r="2594" spans="5:5" ht="14.25">
      <c r="E2594" s="3"/>
    </row>
    <row r="2595" spans="5:5" ht="14.25">
      <c r="E2595" s="3"/>
    </row>
    <row r="2596" spans="5:5" ht="14.25">
      <c r="E2596" s="3"/>
    </row>
    <row r="2597" spans="5:5" ht="14.25">
      <c r="E2597" s="3"/>
    </row>
    <row r="2598" spans="5:5" ht="14.25">
      <c r="E2598" s="3"/>
    </row>
    <row r="2599" spans="5:5" ht="14.25">
      <c r="E2599" s="3"/>
    </row>
    <row r="2600" spans="5:5" ht="14.25">
      <c r="E2600" s="3"/>
    </row>
    <row r="2601" spans="5:5" ht="14.25">
      <c r="E2601" s="3"/>
    </row>
    <row r="2602" spans="5:5" ht="14.25">
      <c r="E2602" s="3"/>
    </row>
    <row r="2603" spans="5:5" ht="14.25">
      <c r="E2603" s="3"/>
    </row>
    <row r="2604" spans="5:5" ht="14.25">
      <c r="E2604" s="3"/>
    </row>
    <row r="2605" spans="5:5" ht="14.25">
      <c r="E2605" s="3"/>
    </row>
    <row r="2606" spans="5:5" ht="14.25">
      <c r="E2606" s="3"/>
    </row>
    <row r="2607" spans="5:5" ht="14.25">
      <c r="E2607" s="3"/>
    </row>
    <row r="2608" spans="5:5" ht="14.25">
      <c r="E2608" s="3"/>
    </row>
    <row r="2609" spans="5:5" ht="14.25">
      <c r="E2609" s="3"/>
    </row>
    <row r="2610" spans="5:5" ht="14.25">
      <c r="E2610" s="3"/>
    </row>
    <row r="2611" spans="5:5" ht="14.25">
      <c r="E2611" s="3"/>
    </row>
    <row r="2612" spans="5:5" ht="14.25">
      <c r="E2612" s="3"/>
    </row>
    <row r="2613" spans="5:5" ht="14.25">
      <c r="E2613" s="3"/>
    </row>
    <row r="2614" spans="5:5" ht="14.25">
      <c r="E2614" s="3"/>
    </row>
    <row r="2615" spans="5:5" ht="14.25">
      <c r="E2615" s="3"/>
    </row>
    <row r="2616" spans="5:5" ht="14.25">
      <c r="E2616" s="3"/>
    </row>
    <row r="2617" spans="5:5" ht="14.25">
      <c r="E2617" s="3"/>
    </row>
    <row r="2618" spans="5:5" ht="14.25">
      <c r="E2618" s="3"/>
    </row>
    <row r="2619" spans="5:5" ht="14.25">
      <c r="E2619" s="3"/>
    </row>
    <row r="2620" spans="5:5" ht="14.25">
      <c r="E2620" s="3"/>
    </row>
    <row r="2621" spans="5:5" ht="14.25">
      <c r="E2621" s="3"/>
    </row>
    <row r="2622" spans="5:5" ht="14.25">
      <c r="E2622" s="3"/>
    </row>
    <row r="2623" spans="5:5" ht="14.25">
      <c r="E2623" s="3"/>
    </row>
    <row r="2624" spans="5:5" ht="14.25">
      <c r="E2624" s="3"/>
    </row>
    <row r="2625" spans="5:5" ht="14.25">
      <c r="E2625" s="3"/>
    </row>
    <row r="2626" spans="5:5" ht="14.25">
      <c r="E2626" s="3"/>
    </row>
    <row r="2627" spans="5:5" ht="14.25">
      <c r="E2627" s="3"/>
    </row>
    <row r="2628" spans="5:5" ht="14.25">
      <c r="E2628" s="3"/>
    </row>
    <row r="2629" spans="5:5" ht="14.25">
      <c r="E2629" s="3"/>
    </row>
    <row r="2630" spans="5:5" ht="14.25">
      <c r="E2630" s="3"/>
    </row>
    <row r="2631" spans="5:5" ht="14.25">
      <c r="E2631" s="3"/>
    </row>
    <row r="2632" spans="5:5" ht="14.25">
      <c r="E2632" s="3"/>
    </row>
    <row r="2633" spans="5:5" ht="14.25">
      <c r="E2633" s="3"/>
    </row>
    <row r="2634" spans="5:5" ht="14.25">
      <c r="E2634" s="3"/>
    </row>
    <row r="2635" spans="5:5" ht="14.25">
      <c r="E2635" s="3"/>
    </row>
    <row r="2636" spans="5:5" ht="14.25">
      <c r="E2636" s="3"/>
    </row>
    <row r="2637" spans="5:5" ht="14.25">
      <c r="E2637" s="3"/>
    </row>
    <row r="2638" spans="5:5" ht="14.25">
      <c r="E2638" s="3"/>
    </row>
    <row r="2639" spans="5:5" ht="14.25">
      <c r="E2639" s="3"/>
    </row>
    <row r="2640" spans="5:5" ht="14.25">
      <c r="E2640" s="3"/>
    </row>
    <row r="2641" spans="5:5" ht="14.25">
      <c r="E2641" s="3"/>
    </row>
    <row r="2642" spans="5:5" ht="14.25">
      <c r="E2642" s="3"/>
    </row>
    <row r="2643" spans="5:5" ht="14.25">
      <c r="E2643" s="3"/>
    </row>
    <row r="2644" spans="5:5" ht="14.25">
      <c r="E2644" s="3"/>
    </row>
    <row r="2645" spans="5:5" ht="14.25">
      <c r="E2645" s="3"/>
    </row>
    <row r="2646" spans="5:5" ht="14.25">
      <c r="E2646" s="3"/>
    </row>
    <row r="2647" spans="5:5" ht="14.25">
      <c r="E2647" s="3"/>
    </row>
    <row r="2648" spans="5:5" ht="14.25">
      <c r="E2648" s="3"/>
    </row>
    <row r="2649" spans="5:5" ht="14.25">
      <c r="E2649" s="3"/>
    </row>
    <row r="2650" spans="5:5" ht="14.25">
      <c r="E2650" s="3"/>
    </row>
    <row r="2651" spans="5:5" ht="14.25">
      <c r="E2651" s="3"/>
    </row>
    <row r="2652" spans="5:5" ht="14.25">
      <c r="E2652" s="3"/>
    </row>
    <row r="2653" spans="5:5" ht="14.25">
      <c r="E2653" s="3"/>
    </row>
    <row r="2654" spans="5:5" ht="14.25">
      <c r="E2654" s="3"/>
    </row>
    <row r="2655" spans="5:5" ht="14.25">
      <c r="E2655" s="3"/>
    </row>
    <row r="2656" spans="5:5" ht="14.25">
      <c r="E2656" s="3"/>
    </row>
    <row r="2657" spans="5:5" ht="14.25">
      <c r="E2657" s="3"/>
    </row>
    <row r="2658" spans="5:5" ht="14.25">
      <c r="E2658" s="3"/>
    </row>
    <row r="2659" spans="5:5" ht="14.25">
      <c r="E2659" s="3"/>
    </row>
    <row r="2660" spans="5:5" ht="14.25">
      <c r="E2660" s="3"/>
    </row>
    <row r="2661" spans="5:5" ht="14.25">
      <c r="E2661" s="3"/>
    </row>
    <row r="2662" spans="5:5" ht="14.25">
      <c r="E2662" s="3"/>
    </row>
    <row r="2663" spans="5:5" ht="14.25">
      <c r="E2663" s="3"/>
    </row>
    <row r="2664" spans="5:5" ht="14.25">
      <c r="E2664" s="3"/>
    </row>
    <row r="2665" spans="5:5" ht="14.25">
      <c r="E2665" s="3"/>
    </row>
    <row r="2666" spans="5:5" ht="14.25">
      <c r="E2666" s="3"/>
    </row>
    <row r="2667" spans="5:5" ht="14.25">
      <c r="E2667" s="3"/>
    </row>
    <row r="2668" spans="5:5" ht="14.25">
      <c r="E2668" s="3"/>
    </row>
    <row r="2669" spans="5:5" ht="14.25">
      <c r="E2669" s="3"/>
    </row>
    <row r="2670" spans="5:5" ht="14.25">
      <c r="E2670" s="3"/>
    </row>
    <row r="2671" spans="5:5" ht="14.25">
      <c r="E2671" s="3"/>
    </row>
    <row r="2672" spans="5:5" ht="14.25">
      <c r="E2672" s="3"/>
    </row>
    <row r="2673" spans="5:5" ht="14.25">
      <c r="E2673" s="3"/>
    </row>
    <row r="2674" spans="5:5" ht="14.25">
      <c r="E2674" s="3"/>
    </row>
    <row r="2675" spans="5:5" ht="14.25">
      <c r="E2675" s="3"/>
    </row>
    <row r="2676" spans="5:5" ht="14.25">
      <c r="E2676" s="3"/>
    </row>
    <row r="2677" spans="5:5" ht="14.25">
      <c r="E2677" s="3"/>
    </row>
    <row r="2678" spans="5:5" ht="14.25">
      <c r="E2678" s="3"/>
    </row>
    <row r="2679" spans="5:5" ht="14.25">
      <c r="E2679" s="3"/>
    </row>
    <row r="2680" spans="5:5" ht="14.25">
      <c r="E2680" s="3"/>
    </row>
    <row r="2681" spans="5:5" ht="14.25">
      <c r="E2681" s="3"/>
    </row>
    <row r="2682" spans="5:5" ht="14.25">
      <c r="E2682" s="3"/>
    </row>
    <row r="2683" spans="5:5" ht="14.25">
      <c r="E2683" s="3"/>
    </row>
    <row r="2684" spans="5:5" ht="14.25">
      <c r="E2684" s="3"/>
    </row>
    <row r="2685" spans="5:5" ht="14.25">
      <c r="E2685" s="3"/>
    </row>
    <row r="2686" spans="5:5" ht="14.25">
      <c r="E2686" s="3"/>
    </row>
    <row r="2687" spans="5:5" ht="14.25">
      <c r="E2687" s="3"/>
    </row>
    <row r="2688" spans="5:5" ht="14.25">
      <c r="E2688" s="3"/>
    </row>
    <row r="2689" spans="5:5" ht="14.25">
      <c r="E2689" s="3"/>
    </row>
    <row r="2690" spans="5:5" ht="14.25">
      <c r="E2690" s="3"/>
    </row>
    <row r="2691" spans="5:5" ht="14.25">
      <c r="E2691" s="3"/>
    </row>
    <row r="2692" spans="5:5" ht="14.25">
      <c r="E2692" s="3"/>
    </row>
    <row r="2693" spans="5:5" ht="14.25">
      <c r="E2693" s="3"/>
    </row>
    <row r="2694" spans="5:5" ht="14.25">
      <c r="E2694" s="3"/>
    </row>
    <row r="2695" spans="5:5" ht="14.25">
      <c r="E2695" s="3"/>
    </row>
    <row r="2696" spans="5:5" ht="14.25">
      <c r="E2696" s="3"/>
    </row>
    <row r="2697" spans="5:5" ht="14.25">
      <c r="E2697" s="3"/>
    </row>
    <row r="2698" spans="5:5" ht="14.25">
      <c r="E2698" s="3"/>
    </row>
    <row r="2699" spans="5:5" ht="14.25">
      <c r="E2699" s="3"/>
    </row>
    <row r="2700" spans="5:5" ht="14.25">
      <c r="E2700" s="3"/>
    </row>
    <row r="2701" spans="5:5" ht="14.25">
      <c r="E2701" s="3"/>
    </row>
    <row r="2702" spans="5:5" ht="14.25">
      <c r="E2702" s="3"/>
    </row>
    <row r="2703" spans="5:5" ht="14.25">
      <c r="E2703" s="3"/>
    </row>
    <row r="2704" spans="5:5" ht="14.25">
      <c r="E2704" s="3"/>
    </row>
    <row r="2705" spans="5:5" ht="14.25">
      <c r="E2705" s="3"/>
    </row>
    <row r="2706" spans="5:5" ht="14.25">
      <c r="E2706" s="3"/>
    </row>
    <row r="2707" spans="5:5" ht="14.25">
      <c r="E2707" s="3"/>
    </row>
    <row r="2708" spans="5:5" ht="14.25">
      <c r="E2708" s="3"/>
    </row>
    <row r="2709" spans="5:5" ht="14.25">
      <c r="E2709" s="3"/>
    </row>
    <row r="2710" spans="5:5" ht="14.25">
      <c r="E2710" s="3"/>
    </row>
    <row r="2711" spans="5:5" ht="14.25">
      <c r="E2711" s="3"/>
    </row>
    <row r="2712" spans="5:5" ht="14.25">
      <c r="E2712" s="3"/>
    </row>
    <row r="2713" spans="5:5" ht="14.25">
      <c r="E2713" s="3"/>
    </row>
    <row r="2714" spans="5:5" ht="14.25">
      <c r="E2714" s="3"/>
    </row>
    <row r="2715" spans="5:5" ht="14.25">
      <c r="E2715" s="3"/>
    </row>
    <row r="2716" spans="5:5" ht="14.25">
      <c r="E2716" s="3"/>
    </row>
    <row r="2717" spans="5:5" ht="14.25">
      <c r="E2717" s="3"/>
    </row>
    <row r="2718" spans="5:5" ht="14.25">
      <c r="E2718" s="3"/>
    </row>
    <row r="2719" spans="5:5" ht="14.25">
      <c r="E2719" s="3"/>
    </row>
    <row r="2720" spans="5:5" ht="14.25">
      <c r="E2720" s="3"/>
    </row>
    <row r="2721" spans="5:5" ht="14.25">
      <c r="E2721" s="3"/>
    </row>
    <row r="2722" spans="5:5" ht="14.25">
      <c r="E2722" s="3"/>
    </row>
    <row r="2723" spans="5:5" ht="14.25">
      <c r="E2723" s="3"/>
    </row>
    <row r="2724" spans="5:5" ht="14.25">
      <c r="E2724" s="3"/>
    </row>
    <row r="2725" spans="5:5" ht="14.25">
      <c r="E2725" s="3"/>
    </row>
    <row r="2726" spans="5:5" ht="14.25">
      <c r="E2726" s="3"/>
    </row>
    <row r="2727" spans="5:5" ht="14.25">
      <c r="E2727" s="3"/>
    </row>
    <row r="2728" spans="5:5" ht="14.25">
      <c r="E2728" s="3"/>
    </row>
    <row r="2729" spans="5:5" ht="14.25">
      <c r="E2729" s="3"/>
    </row>
    <row r="2730" spans="5:5" ht="14.25">
      <c r="E2730" s="3"/>
    </row>
    <row r="2731" spans="5:5" ht="14.25">
      <c r="E2731" s="3"/>
    </row>
    <row r="2732" spans="5:5" ht="14.25">
      <c r="E2732" s="3"/>
    </row>
    <row r="2733" spans="5:5" ht="14.25">
      <c r="E2733" s="3"/>
    </row>
    <row r="2734" spans="5:5" ht="14.25">
      <c r="E2734" s="3"/>
    </row>
    <row r="2735" spans="5:5" ht="14.25">
      <c r="E2735" s="3"/>
    </row>
    <row r="2736" spans="5:5" ht="14.25">
      <c r="E2736" s="3"/>
    </row>
    <row r="2737" spans="5:5" ht="14.25">
      <c r="E2737" s="3"/>
    </row>
    <row r="2738" spans="5:5" ht="14.25">
      <c r="E2738" s="3"/>
    </row>
    <row r="2739" spans="5:5" ht="14.25">
      <c r="E2739" s="3"/>
    </row>
    <row r="2740" spans="5:5" ht="14.25">
      <c r="E2740" s="3"/>
    </row>
    <row r="2741" spans="5:5" ht="14.25">
      <c r="E2741" s="3"/>
    </row>
    <row r="2742" spans="5:5" ht="14.25">
      <c r="E2742" s="3"/>
    </row>
    <row r="2743" spans="5:5" ht="14.25">
      <c r="E2743" s="3"/>
    </row>
    <row r="2744" spans="5:5" ht="14.25">
      <c r="E2744" s="3"/>
    </row>
    <row r="2745" spans="5:5" ht="14.25">
      <c r="E2745" s="3"/>
    </row>
    <row r="2746" spans="5:5" ht="14.25">
      <c r="E2746" s="3"/>
    </row>
    <row r="2747" spans="5:5" ht="14.25">
      <c r="E2747" s="3"/>
    </row>
    <row r="2748" spans="5:5" ht="14.25">
      <c r="E2748" s="3"/>
    </row>
    <row r="2749" spans="5:5" ht="14.25">
      <c r="E2749" s="3"/>
    </row>
    <row r="2750" spans="5:5" ht="14.25">
      <c r="E2750" s="3"/>
    </row>
    <row r="2751" spans="5:5" ht="14.25">
      <c r="E2751" s="3"/>
    </row>
    <row r="2752" spans="5:5" ht="14.25">
      <c r="E2752" s="3"/>
    </row>
    <row r="2753" spans="5:5" ht="14.25">
      <c r="E2753" s="3"/>
    </row>
    <row r="2754" spans="5:5" ht="14.25">
      <c r="E2754" s="3"/>
    </row>
    <row r="2755" spans="5:5" ht="14.25">
      <c r="E2755" s="3"/>
    </row>
    <row r="2756" spans="5:5" ht="14.25">
      <c r="E2756" s="3"/>
    </row>
    <row r="2757" spans="5:5" ht="14.25">
      <c r="E2757" s="3"/>
    </row>
    <row r="2758" spans="5:5" ht="14.25">
      <c r="E2758" s="3"/>
    </row>
    <row r="2759" spans="5:5" ht="14.25">
      <c r="E2759" s="3"/>
    </row>
    <row r="2760" spans="5:5" ht="14.25">
      <c r="E2760" s="3"/>
    </row>
    <row r="2761" spans="5:5" ht="14.25">
      <c r="E2761" s="3"/>
    </row>
    <row r="2762" spans="5:5" ht="14.25">
      <c r="E2762" s="3"/>
    </row>
    <row r="2763" spans="5:5" ht="14.25">
      <c r="E2763" s="3"/>
    </row>
    <row r="2764" spans="5:5" ht="14.25">
      <c r="E2764" s="3"/>
    </row>
    <row r="2765" spans="5:5" ht="14.25">
      <c r="E2765" s="3"/>
    </row>
    <row r="2766" spans="5:5" ht="14.25">
      <c r="E2766" s="3"/>
    </row>
    <row r="2767" spans="5:5" ht="14.25">
      <c r="E2767" s="3"/>
    </row>
    <row r="2768" spans="5:5" ht="14.25">
      <c r="E2768" s="3"/>
    </row>
    <row r="2769" spans="5:5" ht="14.25">
      <c r="E2769" s="3"/>
    </row>
    <row r="2770" spans="5:5" ht="14.25">
      <c r="E2770" s="3"/>
    </row>
    <row r="2771" spans="5:5" ht="14.25">
      <c r="E2771" s="3"/>
    </row>
    <row r="2772" spans="5:5" ht="14.25">
      <c r="E2772" s="3"/>
    </row>
    <row r="2773" spans="5:5" ht="14.25">
      <c r="E2773" s="3"/>
    </row>
    <row r="2774" spans="5:5" ht="14.25">
      <c r="E2774" s="3"/>
    </row>
    <row r="2775" spans="5:5" ht="14.25">
      <c r="E2775" s="3"/>
    </row>
    <row r="2776" spans="5:5" ht="14.25">
      <c r="E2776" s="3"/>
    </row>
    <row r="2777" spans="5:5" ht="14.25">
      <c r="E2777" s="3"/>
    </row>
    <row r="2778" spans="5:5" ht="14.25">
      <c r="E2778" s="3"/>
    </row>
    <row r="2779" spans="5:5" ht="14.25">
      <c r="E2779" s="3"/>
    </row>
    <row r="2780" spans="5:5" ht="14.25">
      <c r="E2780" s="3"/>
    </row>
    <row r="2781" spans="5:5" ht="14.25">
      <c r="E2781" s="3"/>
    </row>
    <row r="2782" spans="5:5" ht="14.25">
      <c r="E2782" s="3"/>
    </row>
    <row r="2783" spans="5:5" ht="14.25">
      <c r="E2783" s="3"/>
    </row>
    <row r="2784" spans="5:5" ht="14.25">
      <c r="E2784" s="3"/>
    </row>
    <row r="2785" spans="5:5" ht="14.25">
      <c r="E2785" s="3"/>
    </row>
    <row r="2786" spans="5:5" ht="14.25">
      <c r="E2786" s="3"/>
    </row>
    <row r="2787" spans="5:5" ht="14.25">
      <c r="E2787" s="3"/>
    </row>
    <row r="2788" spans="5:5" ht="14.25">
      <c r="E2788" s="3"/>
    </row>
    <row r="2789" spans="5:5" ht="14.25">
      <c r="E2789" s="3"/>
    </row>
    <row r="2790" spans="5:5" ht="14.25">
      <c r="E2790" s="3"/>
    </row>
    <row r="2791" spans="5:5" ht="14.25">
      <c r="E2791" s="3"/>
    </row>
    <row r="2792" spans="5:5" ht="14.25">
      <c r="E2792" s="3"/>
    </row>
    <row r="2793" spans="5:5" ht="14.25">
      <c r="E2793" s="3"/>
    </row>
    <row r="2794" spans="5:5" ht="14.25">
      <c r="E2794" s="3"/>
    </row>
    <row r="2795" spans="5:5" ht="14.25">
      <c r="E2795" s="3"/>
    </row>
    <row r="2796" spans="5:5" ht="14.25">
      <c r="E2796" s="3"/>
    </row>
    <row r="2797" spans="5:5" ht="14.25">
      <c r="E2797" s="3"/>
    </row>
    <row r="2798" spans="5:5" ht="14.25">
      <c r="E2798" s="3"/>
    </row>
    <row r="2799" spans="5:5" ht="14.25">
      <c r="E2799" s="3"/>
    </row>
    <row r="2800" spans="5:5" ht="14.25">
      <c r="E2800" s="3"/>
    </row>
    <row r="2801" spans="5:5" ht="14.25">
      <c r="E2801" s="3"/>
    </row>
    <row r="2802" spans="5:5" ht="14.25">
      <c r="E2802" s="3"/>
    </row>
    <row r="2803" spans="5:5" ht="14.25">
      <c r="E2803" s="3"/>
    </row>
    <row r="2804" spans="5:5" ht="14.25">
      <c r="E2804" s="3"/>
    </row>
    <row r="2805" spans="5:5" ht="14.25">
      <c r="E2805" s="3"/>
    </row>
    <row r="2806" spans="5:5" ht="14.25">
      <c r="E2806" s="3"/>
    </row>
    <row r="2807" spans="5:5" ht="14.25">
      <c r="E2807" s="3"/>
    </row>
    <row r="2808" spans="5:5" ht="14.25">
      <c r="E2808" s="3"/>
    </row>
    <row r="2809" spans="5:5" ht="14.25">
      <c r="E2809" s="3"/>
    </row>
    <row r="2810" spans="5:5" ht="14.25">
      <c r="E2810" s="3"/>
    </row>
    <row r="2811" spans="5:5" ht="14.25">
      <c r="E2811" s="3"/>
    </row>
    <row r="2812" spans="5:5" ht="14.25">
      <c r="E2812" s="3"/>
    </row>
    <row r="2813" spans="5:5" ht="14.25">
      <c r="E2813" s="3"/>
    </row>
    <row r="2814" spans="5:5" ht="14.25">
      <c r="E2814" s="3"/>
    </row>
    <row r="2815" spans="5:5" ht="14.25">
      <c r="E2815" s="3"/>
    </row>
    <row r="2816" spans="5:5" ht="14.25">
      <c r="E2816" s="3"/>
    </row>
    <row r="2817" spans="5:5" ht="14.25">
      <c r="E2817" s="3"/>
    </row>
    <row r="2818" spans="5:5" ht="14.25">
      <c r="E2818" s="3"/>
    </row>
    <row r="2819" spans="5:5" ht="14.25">
      <c r="E2819" s="3"/>
    </row>
    <row r="2820" spans="5:5" ht="14.25">
      <c r="E2820" s="3"/>
    </row>
    <row r="2821" spans="5:5" ht="14.25">
      <c r="E2821" s="3"/>
    </row>
    <row r="2822" spans="5:5" ht="14.25">
      <c r="E2822" s="3"/>
    </row>
    <row r="2823" spans="5:5" ht="14.25">
      <c r="E2823" s="3"/>
    </row>
    <row r="2824" spans="5:5" ht="14.25">
      <c r="E2824" s="3"/>
    </row>
    <row r="2825" spans="5:5" ht="14.25">
      <c r="E2825" s="3"/>
    </row>
    <row r="2826" spans="5:5" ht="14.25">
      <c r="E2826" s="3"/>
    </row>
    <row r="2827" spans="5:5" ht="14.25">
      <c r="E2827" s="3"/>
    </row>
    <row r="2828" spans="5:5" ht="14.25">
      <c r="E2828" s="3"/>
    </row>
    <row r="2829" spans="5:5" ht="14.25">
      <c r="E2829" s="3"/>
    </row>
    <row r="2830" spans="5:5" ht="14.25">
      <c r="E2830" s="3"/>
    </row>
    <row r="2831" spans="5:5" ht="14.25">
      <c r="E2831" s="3"/>
    </row>
    <row r="2832" spans="5:5" ht="14.25">
      <c r="E2832" s="3"/>
    </row>
    <row r="2833" spans="5:5" ht="14.25">
      <c r="E2833" s="3"/>
    </row>
    <row r="2834" spans="5:5" ht="14.25">
      <c r="E2834" s="3"/>
    </row>
    <row r="2835" spans="5:5" ht="14.25">
      <c r="E2835" s="3"/>
    </row>
    <row r="2836" spans="5:5" ht="14.25">
      <c r="E2836" s="3"/>
    </row>
    <row r="2837" spans="5:5" ht="14.25">
      <c r="E2837" s="3"/>
    </row>
    <row r="2838" spans="5:5" ht="14.25">
      <c r="E2838" s="3"/>
    </row>
    <row r="2839" spans="5:5" ht="14.25">
      <c r="E2839" s="3"/>
    </row>
    <row r="2840" spans="5:5" ht="14.25">
      <c r="E2840" s="3"/>
    </row>
    <row r="2841" spans="5:5" ht="14.25">
      <c r="E2841" s="3"/>
    </row>
    <row r="2842" spans="5:5" ht="14.25">
      <c r="E2842" s="3"/>
    </row>
    <row r="2843" spans="5:5" ht="14.25">
      <c r="E2843" s="3"/>
    </row>
    <row r="2844" spans="5:5" ht="14.25">
      <c r="E2844" s="3"/>
    </row>
    <row r="2845" spans="5:5" ht="14.25">
      <c r="E2845" s="3"/>
    </row>
    <row r="2846" spans="5:5" ht="14.25">
      <c r="E2846" s="3"/>
    </row>
    <row r="2847" spans="5:5" ht="14.25">
      <c r="E2847" s="3"/>
    </row>
    <row r="2848" spans="5:5" ht="14.25">
      <c r="E2848" s="3"/>
    </row>
    <row r="2849" spans="5:5" ht="14.25">
      <c r="E2849" s="3"/>
    </row>
    <row r="2850" spans="5:5" ht="14.25">
      <c r="E2850" s="3"/>
    </row>
    <row r="2851" spans="5:5" ht="14.25">
      <c r="E2851" s="3"/>
    </row>
    <row r="2852" spans="5:5" ht="14.25">
      <c r="E2852" s="3"/>
    </row>
    <row r="2853" spans="5:5" ht="14.25">
      <c r="E2853" s="3"/>
    </row>
    <row r="2854" spans="5:5" ht="14.25">
      <c r="E2854" s="3"/>
    </row>
    <row r="2855" spans="5:5" ht="14.25">
      <c r="E2855" s="3"/>
    </row>
    <row r="2856" spans="5:5" ht="14.25">
      <c r="E2856" s="3"/>
    </row>
    <row r="2857" spans="5:5" ht="14.25">
      <c r="E2857" s="3"/>
    </row>
    <row r="2858" spans="5:5" ht="14.25">
      <c r="E2858" s="3"/>
    </row>
    <row r="2859" spans="5:5" ht="14.25">
      <c r="E2859" s="3"/>
    </row>
    <row r="2860" spans="5:5" ht="14.25">
      <c r="E2860" s="3"/>
    </row>
    <row r="2861" spans="5:5" ht="14.25">
      <c r="E2861" s="3"/>
    </row>
    <row r="2862" spans="5:5" ht="14.25">
      <c r="E2862" s="3"/>
    </row>
    <row r="2863" spans="5:5" ht="14.25">
      <c r="E2863" s="3"/>
    </row>
    <row r="2864" spans="5:5" ht="14.25">
      <c r="E2864" s="3"/>
    </row>
    <row r="2865" spans="5:5" ht="14.25">
      <c r="E2865" s="3"/>
    </row>
    <row r="2866" spans="5:5" ht="14.25">
      <c r="E2866" s="3"/>
    </row>
    <row r="2867" spans="5:5" ht="14.25">
      <c r="E2867" s="3"/>
    </row>
    <row r="2868" spans="5:5" ht="14.25">
      <c r="E2868" s="3"/>
    </row>
    <row r="2869" spans="5:5" ht="14.25">
      <c r="E2869" s="3"/>
    </row>
    <row r="2870" spans="5:5" ht="14.25">
      <c r="E2870" s="3"/>
    </row>
    <row r="2871" spans="5:5" ht="14.25">
      <c r="E2871" s="3"/>
    </row>
    <row r="2872" spans="5:5" ht="14.25">
      <c r="E2872" s="3"/>
    </row>
    <row r="2873" spans="5:5" ht="14.25">
      <c r="E2873" s="3"/>
    </row>
    <row r="2874" spans="5:5" ht="14.25">
      <c r="E2874" s="3"/>
    </row>
    <row r="2875" spans="5:5" ht="14.25">
      <c r="E2875" s="3"/>
    </row>
    <row r="2876" spans="5:5" ht="14.25">
      <c r="E2876" s="3"/>
    </row>
    <row r="2877" spans="5:5" ht="14.25">
      <c r="E2877" s="3"/>
    </row>
    <row r="2878" spans="5:5" ht="14.25">
      <c r="E2878" s="3"/>
    </row>
    <row r="2879" spans="5:5" ht="14.25">
      <c r="E2879" s="3"/>
    </row>
    <row r="2880" spans="5:5" ht="14.25">
      <c r="E2880" s="3"/>
    </row>
    <row r="2881" spans="5:5" ht="14.25">
      <c r="E2881" s="3"/>
    </row>
    <row r="2882" spans="5:5" ht="14.25">
      <c r="E2882" s="3"/>
    </row>
    <row r="2883" spans="5:5" ht="14.25">
      <c r="E2883" s="3"/>
    </row>
    <row r="2884" spans="5:5" ht="14.25">
      <c r="E2884" s="3"/>
    </row>
    <row r="2885" spans="5:5" ht="14.25">
      <c r="E2885" s="3"/>
    </row>
    <row r="2886" spans="5:5" ht="14.25">
      <c r="E2886" s="3"/>
    </row>
    <row r="2887" spans="5:5" ht="14.25">
      <c r="E2887" s="3"/>
    </row>
    <row r="2888" spans="5:5" ht="14.25">
      <c r="E2888" s="3"/>
    </row>
    <row r="2889" spans="5:5" ht="14.25">
      <c r="E2889" s="3"/>
    </row>
    <row r="2890" spans="5:5" ht="14.25">
      <c r="E2890" s="3"/>
    </row>
    <row r="2891" spans="5:5" ht="14.25">
      <c r="E2891" s="3"/>
    </row>
    <row r="2892" spans="5:5" ht="14.25">
      <c r="E2892" s="3"/>
    </row>
    <row r="2893" spans="5:5" ht="14.25">
      <c r="E2893" s="3"/>
    </row>
    <row r="2894" spans="5:5" ht="14.25">
      <c r="E2894" s="3"/>
    </row>
    <row r="2895" spans="5:5" ht="14.25">
      <c r="E2895" s="3"/>
    </row>
    <row r="2896" spans="5:5" ht="14.25">
      <c r="E2896" s="3"/>
    </row>
    <row r="2897" spans="5:5" ht="14.25">
      <c r="E2897" s="3"/>
    </row>
    <row r="2898" spans="5:5" ht="14.25">
      <c r="E2898" s="3"/>
    </row>
    <row r="2899" spans="5:5" ht="14.25">
      <c r="E2899" s="3"/>
    </row>
    <row r="2900" spans="5:5" ht="14.25">
      <c r="E2900" s="3"/>
    </row>
    <row r="2901" spans="5:5" ht="14.25">
      <c r="E2901" s="3"/>
    </row>
    <row r="2902" spans="5:5" ht="14.25">
      <c r="E2902" s="3"/>
    </row>
    <row r="2903" spans="5:5" ht="14.25">
      <c r="E2903" s="3"/>
    </row>
    <row r="2904" spans="5:5" ht="14.25">
      <c r="E2904" s="3"/>
    </row>
    <row r="2905" spans="5:5" ht="14.25">
      <c r="E2905" s="3"/>
    </row>
    <row r="2906" spans="5:5" ht="14.25">
      <c r="E2906" s="3"/>
    </row>
    <row r="2907" spans="5:5" ht="14.25">
      <c r="E2907" s="3"/>
    </row>
    <row r="2908" spans="5:5" ht="14.25">
      <c r="E2908" s="3"/>
    </row>
    <row r="2909" spans="5:5" ht="14.25">
      <c r="E2909" s="3"/>
    </row>
    <row r="2910" spans="5:5" ht="14.25">
      <c r="E2910" s="3"/>
    </row>
    <row r="2911" spans="5:5" ht="14.25">
      <c r="E2911" s="3"/>
    </row>
    <row r="2912" spans="5:5" ht="14.25">
      <c r="E2912" s="3"/>
    </row>
    <row r="2913" spans="5:5" ht="14.25">
      <c r="E2913" s="3"/>
    </row>
    <row r="2914" spans="5:5" ht="14.25">
      <c r="E2914" s="3"/>
    </row>
    <row r="2915" spans="5:5" ht="14.25">
      <c r="E2915" s="3"/>
    </row>
    <row r="2916" spans="5:5" ht="14.25">
      <c r="E2916" s="3"/>
    </row>
    <row r="2917" spans="5:5" ht="14.25">
      <c r="E2917" s="3"/>
    </row>
    <row r="2918" spans="5:5" ht="14.25">
      <c r="E2918" s="3"/>
    </row>
    <row r="2919" spans="5:5" ht="14.25">
      <c r="E2919" s="3"/>
    </row>
    <row r="2920" spans="5:5" ht="14.25">
      <c r="E2920" s="3"/>
    </row>
    <row r="2921" spans="5:5" ht="14.25">
      <c r="E2921" s="3"/>
    </row>
    <row r="2922" spans="5:5" ht="14.25">
      <c r="E2922" s="3"/>
    </row>
    <row r="2923" spans="5:5" ht="14.25">
      <c r="E2923" s="3"/>
    </row>
    <row r="2924" spans="5:5" ht="14.25">
      <c r="E2924" s="3"/>
    </row>
    <row r="2925" spans="5:5" ht="14.25">
      <c r="E2925" s="3"/>
    </row>
    <row r="2926" spans="5:5" ht="14.25">
      <c r="E2926" s="3"/>
    </row>
    <row r="2927" spans="5:5" ht="14.25">
      <c r="E2927" s="3"/>
    </row>
    <row r="2928" spans="5:5" ht="14.25">
      <c r="E2928" s="3"/>
    </row>
    <row r="2929" spans="5:5" ht="14.25">
      <c r="E2929" s="3"/>
    </row>
    <row r="2930" spans="5:5" ht="14.25">
      <c r="E2930" s="3"/>
    </row>
    <row r="2931" spans="5:5" ht="14.25">
      <c r="E2931" s="3"/>
    </row>
    <row r="2932" spans="5:5" ht="14.25">
      <c r="E2932" s="3"/>
    </row>
    <row r="2933" spans="5:5" ht="14.25">
      <c r="E2933" s="3"/>
    </row>
    <row r="2934" spans="5:5" ht="14.25">
      <c r="E2934" s="3"/>
    </row>
    <row r="2935" spans="5:5" ht="14.25">
      <c r="E2935" s="3"/>
    </row>
    <row r="2936" spans="5:5" ht="14.25">
      <c r="E2936" s="3"/>
    </row>
    <row r="2937" spans="5:5" ht="14.25">
      <c r="E2937" s="3"/>
    </row>
    <row r="2938" spans="5:5" ht="14.25">
      <c r="E2938" s="3"/>
    </row>
    <row r="2939" spans="5:5" ht="14.25">
      <c r="E2939" s="3"/>
    </row>
    <row r="2940" spans="5:5" ht="14.25">
      <c r="E2940" s="3"/>
    </row>
    <row r="2941" spans="5:5" ht="14.25">
      <c r="E2941" s="3"/>
    </row>
    <row r="2942" spans="5:5" ht="14.25">
      <c r="E2942" s="3"/>
    </row>
    <row r="2943" spans="5:5" ht="14.25">
      <c r="E2943" s="3"/>
    </row>
    <row r="2944" spans="5:5" ht="14.25">
      <c r="E2944" s="3"/>
    </row>
    <row r="2945" spans="5:5" ht="14.25">
      <c r="E2945" s="3"/>
    </row>
    <row r="2946" spans="5:5" ht="14.25">
      <c r="E2946" s="3"/>
    </row>
    <row r="2947" spans="5:5" ht="14.25">
      <c r="E2947" s="3"/>
    </row>
    <row r="2948" spans="5:5" ht="14.25">
      <c r="E2948" s="3"/>
    </row>
    <row r="2949" spans="5:5" ht="14.25">
      <c r="E2949" s="3"/>
    </row>
    <row r="2950" spans="5:5" ht="14.25">
      <c r="E2950" s="3"/>
    </row>
    <row r="2951" spans="5:5" ht="14.25">
      <c r="E2951" s="3"/>
    </row>
    <row r="2952" spans="5:5" ht="14.25">
      <c r="E2952" s="3"/>
    </row>
    <row r="2953" spans="5:5" ht="14.25">
      <c r="E2953" s="3"/>
    </row>
    <row r="2954" spans="5:5" ht="14.25">
      <c r="E2954" s="3"/>
    </row>
    <row r="2955" spans="5:5" ht="14.25">
      <c r="E2955" s="3"/>
    </row>
    <row r="2956" spans="5:5" ht="14.25">
      <c r="E2956" s="3"/>
    </row>
    <row r="2957" spans="5:5" ht="14.25">
      <c r="E2957" s="3"/>
    </row>
    <row r="2958" spans="5:5" ht="14.25">
      <c r="E2958" s="3"/>
    </row>
    <row r="2959" spans="5:5" ht="14.25">
      <c r="E2959" s="3"/>
    </row>
    <row r="2960" spans="5:5" ht="14.25">
      <c r="E2960" s="3"/>
    </row>
    <row r="2961" spans="5:5" ht="14.25">
      <c r="E2961" s="3"/>
    </row>
    <row r="2962" spans="5:5" ht="14.25">
      <c r="E2962" s="3"/>
    </row>
    <row r="2963" spans="5:5" ht="14.25">
      <c r="E2963" s="3"/>
    </row>
    <row r="2964" spans="5:5" ht="14.25">
      <c r="E2964" s="3"/>
    </row>
    <row r="2965" spans="5:5" ht="14.25">
      <c r="E2965" s="3"/>
    </row>
    <row r="2966" spans="5:5" ht="14.25">
      <c r="E2966" s="3"/>
    </row>
    <row r="2967" spans="5:5" ht="14.25">
      <c r="E2967" s="3"/>
    </row>
    <row r="2968" spans="5:5" ht="14.25">
      <c r="E2968" s="3"/>
    </row>
    <row r="2969" spans="5:5" ht="14.25">
      <c r="E2969" s="3"/>
    </row>
    <row r="2970" spans="5:5" ht="14.25">
      <c r="E2970" s="3"/>
    </row>
    <row r="2971" spans="5:5" ht="14.25">
      <c r="E2971" s="3"/>
    </row>
    <row r="2972" spans="5:5" ht="14.25">
      <c r="E2972" s="3"/>
    </row>
    <row r="2973" spans="5:5" ht="14.25">
      <c r="E2973" s="3"/>
    </row>
    <row r="2974" spans="5:5" ht="14.25">
      <c r="E2974" s="3"/>
    </row>
    <row r="2975" spans="5:5" ht="14.25">
      <c r="E2975" s="3"/>
    </row>
    <row r="2976" spans="5:5" ht="14.25">
      <c r="E2976" s="3"/>
    </row>
    <row r="2977" spans="5:5" ht="14.25">
      <c r="E2977" s="3"/>
    </row>
    <row r="2978" spans="5:5" ht="14.25">
      <c r="E2978" s="3"/>
    </row>
    <row r="2979" spans="5:5" ht="14.25">
      <c r="E2979" s="3"/>
    </row>
    <row r="2980" spans="5:5" ht="14.25">
      <c r="E2980" s="3"/>
    </row>
    <row r="2981" spans="5:5" ht="14.25">
      <c r="E2981" s="3"/>
    </row>
    <row r="2982" spans="5:5" ht="14.25">
      <c r="E2982" s="3"/>
    </row>
    <row r="2983" spans="5:5" ht="14.25">
      <c r="E2983" s="3"/>
    </row>
    <row r="2984" spans="5:5" ht="14.25">
      <c r="E2984" s="3"/>
    </row>
    <row r="2985" spans="5:5" ht="14.25">
      <c r="E2985" s="3"/>
    </row>
    <row r="2986" spans="5:5" ht="14.25">
      <c r="E2986" s="3"/>
    </row>
    <row r="2987" spans="5:5" ht="14.25">
      <c r="E2987" s="3"/>
    </row>
    <row r="2988" spans="5:5" ht="14.25">
      <c r="E2988" s="3"/>
    </row>
    <row r="2989" spans="5:5" ht="14.25">
      <c r="E2989" s="3"/>
    </row>
    <row r="2990" spans="5:5" ht="14.25">
      <c r="E2990" s="3"/>
    </row>
    <row r="2991" spans="5:5" ht="14.25">
      <c r="E2991" s="3"/>
    </row>
    <row r="2992" spans="5:5" ht="14.25">
      <c r="E2992" s="3"/>
    </row>
    <row r="2993" spans="5:5" ht="14.25">
      <c r="E2993" s="3"/>
    </row>
    <row r="2994" spans="5:5" ht="14.25">
      <c r="E2994" s="3"/>
    </row>
    <row r="2995" spans="5:5" ht="14.25">
      <c r="E2995" s="3"/>
    </row>
    <row r="2996" spans="5:5" ht="14.25">
      <c r="E2996" s="3"/>
    </row>
    <row r="2997" spans="5:5" ht="14.25">
      <c r="E2997" s="3"/>
    </row>
    <row r="2998" spans="5:5" ht="14.25">
      <c r="E2998" s="3"/>
    </row>
    <row r="2999" spans="5:5" ht="14.25">
      <c r="E2999" s="3"/>
    </row>
    <row r="3000" spans="5:5" ht="14.25">
      <c r="E3000" s="3"/>
    </row>
    <row r="3001" spans="5:5" ht="14.25">
      <c r="E3001" s="3"/>
    </row>
    <row r="3002" spans="5:5" ht="14.25">
      <c r="E3002" s="3"/>
    </row>
    <row r="3003" spans="5:5" ht="14.25">
      <c r="E3003" s="3"/>
    </row>
    <row r="3004" spans="5:5" ht="14.25">
      <c r="E3004" s="3"/>
    </row>
    <row r="3005" spans="5:5" ht="14.25">
      <c r="E3005" s="3"/>
    </row>
    <row r="3006" spans="5:5" ht="14.25">
      <c r="E3006" s="3"/>
    </row>
    <row r="3007" spans="5:5" ht="14.25">
      <c r="E3007" s="3"/>
    </row>
    <row r="3008" spans="5:5" ht="14.25">
      <c r="E3008" s="3"/>
    </row>
    <row r="3009" spans="5:5" ht="14.25">
      <c r="E3009" s="3"/>
    </row>
    <row r="3010" spans="5:5" ht="14.25">
      <c r="E3010" s="3"/>
    </row>
    <row r="3011" spans="5:5" ht="14.25">
      <c r="E3011" s="3"/>
    </row>
    <row r="3012" spans="5:5" ht="14.25">
      <c r="E3012" s="3"/>
    </row>
    <row r="3013" spans="5:5" ht="14.25">
      <c r="E3013" s="3"/>
    </row>
    <row r="3014" spans="5:5" ht="14.25">
      <c r="E3014" s="3"/>
    </row>
    <row r="3015" spans="5:5" ht="14.25">
      <c r="E3015" s="3"/>
    </row>
    <row r="3016" spans="5:5" ht="14.25">
      <c r="E3016" s="3"/>
    </row>
    <row r="3017" spans="5:5" ht="14.25">
      <c r="E3017" s="3"/>
    </row>
    <row r="3018" spans="5:5" ht="14.25">
      <c r="E3018" s="3"/>
    </row>
    <row r="3019" spans="5:5" ht="14.25">
      <c r="E3019" s="3"/>
    </row>
    <row r="3020" spans="5:5" ht="14.25">
      <c r="E3020" s="3"/>
    </row>
    <row r="3021" spans="5:5" ht="14.25">
      <c r="E3021" s="3"/>
    </row>
    <row r="3022" spans="5:5" ht="14.25">
      <c r="E3022" s="3"/>
    </row>
    <row r="3023" spans="5:5" ht="14.25">
      <c r="E3023" s="3"/>
    </row>
    <row r="3024" spans="5:5" ht="14.25">
      <c r="E3024" s="3"/>
    </row>
    <row r="3025" spans="5:5" ht="14.25">
      <c r="E3025" s="3"/>
    </row>
    <row r="3026" spans="5:5" ht="14.25">
      <c r="E3026" s="3"/>
    </row>
    <row r="3027" spans="5:5" ht="14.25">
      <c r="E3027" s="3"/>
    </row>
    <row r="3028" spans="5:5" ht="14.25">
      <c r="E3028" s="3"/>
    </row>
    <row r="3029" spans="5:5" ht="14.25">
      <c r="E3029" s="3"/>
    </row>
    <row r="3030" spans="5:5" ht="14.25">
      <c r="E3030" s="3"/>
    </row>
    <row r="3031" spans="5:5" ht="14.25">
      <c r="E3031" s="3"/>
    </row>
    <row r="3032" spans="5:5" ht="14.25">
      <c r="E3032" s="3"/>
    </row>
    <row r="3033" spans="5:5" ht="14.25">
      <c r="E3033" s="3"/>
    </row>
    <row r="3034" spans="5:5" ht="14.25">
      <c r="E3034" s="3"/>
    </row>
    <row r="3035" spans="5:5" ht="14.25">
      <c r="E3035" s="3"/>
    </row>
    <row r="3036" spans="5:5" ht="14.25">
      <c r="E3036" s="3"/>
    </row>
    <row r="3037" spans="5:5" ht="14.25">
      <c r="E3037" s="3"/>
    </row>
    <row r="3038" spans="5:5" ht="14.25">
      <c r="E3038" s="3"/>
    </row>
    <row r="3039" spans="5:5" ht="14.25">
      <c r="E3039" s="3"/>
    </row>
    <row r="3040" spans="5:5" ht="14.25">
      <c r="E3040" s="3"/>
    </row>
    <row r="3041" spans="5:5" ht="14.25">
      <c r="E3041" s="3"/>
    </row>
    <row r="3042" spans="5:5" ht="14.25">
      <c r="E3042" s="3"/>
    </row>
    <row r="3043" spans="5:5" ht="14.25">
      <c r="E3043" s="3"/>
    </row>
    <row r="3044" spans="5:5" ht="14.25">
      <c r="E3044" s="3"/>
    </row>
    <row r="3045" spans="5:5" ht="14.25">
      <c r="E3045" s="3"/>
    </row>
    <row r="3046" spans="5:5" ht="14.25">
      <c r="E3046" s="3"/>
    </row>
    <row r="3047" spans="5:5" ht="14.25">
      <c r="E3047" s="3"/>
    </row>
    <row r="3048" spans="5:5" ht="14.25">
      <c r="E3048" s="3"/>
    </row>
    <row r="3049" spans="5:5" ht="14.25">
      <c r="E3049" s="3"/>
    </row>
    <row r="3050" spans="5:5" ht="14.25">
      <c r="E3050" s="3"/>
    </row>
    <row r="3051" spans="5:5" ht="14.25">
      <c r="E3051" s="3"/>
    </row>
    <row r="3052" spans="5:5" ht="14.25">
      <c r="E3052" s="3"/>
    </row>
    <row r="3053" spans="5:5" ht="14.25">
      <c r="E3053" s="3"/>
    </row>
    <row r="3054" spans="5:5" ht="14.25">
      <c r="E3054" s="3"/>
    </row>
    <row r="3055" spans="5:5" ht="14.25">
      <c r="E3055" s="3"/>
    </row>
    <row r="3056" spans="5:5" ht="14.25">
      <c r="E3056" s="3"/>
    </row>
    <row r="3057" spans="5:5" ht="14.25">
      <c r="E3057" s="3"/>
    </row>
    <row r="3058" spans="5:5" ht="14.25">
      <c r="E3058" s="3"/>
    </row>
    <row r="3059" spans="5:5" ht="14.25">
      <c r="E3059" s="3"/>
    </row>
    <row r="3060" spans="5:5" ht="14.25">
      <c r="E3060" s="3"/>
    </row>
    <row r="3061" spans="5:5" ht="14.25">
      <c r="E3061" s="3"/>
    </row>
    <row r="3062" spans="5:5" ht="14.25">
      <c r="E3062" s="3"/>
    </row>
    <row r="3063" spans="5:5" ht="14.25">
      <c r="E3063" s="3"/>
    </row>
    <row r="3064" spans="5:5" ht="14.25">
      <c r="E3064" s="3"/>
    </row>
    <row r="3065" spans="5:5" ht="14.25">
      <c r="E3065" s="3"/>
    </row>
    <row r="3066" spans="5:5" ht="14.25">
      <c r="E3066" s="3"/>
    </row>
    <row r="3067" spans="5:5" ht="14.25">
      <c r="E3067" s="3"/>
    </row>
    <row r="3068" spans="5:5" ht="14.25">
      <c r="E3068" s="3"/>
    </row>
    <row r="3069" spans="5:5" ht="14.25">
      <c r="E3069" s="3"/>
    </row>
    <row r="3070" spans="5:5" ht="14.25">
      <c r="E3070" s="3"/>
    </row>
    <row r="3071" spans="5:5" ht="14.25">
      <c r="E3071" s="3"/>
    </row>
    <row r="3072" spans="5:5" ht="14.25">
      <c r="E3072" s="3"/>
    </row>
    <row r="3073" spans="5:5" ht="14.25">
      <c r="E3073" s="3"/>
    </row>
    <row r="3074" spans="5:5" ht="14.25">
      <c r="E3074" s="3"/>
    </row>
    <row r="3075" spans="5:5" ht="14.25">
      <c r="E3075" s="3"/>
    </row>
    <row r="3076" spans="5:5" ht="14.25">
      <c r="E3076" s="3"/>
    </row>
    <row r="3077" spans="5:5" ht="14.25">
      <c r="E3077" s="3"/>
    </row>
    <row r="3078" spans="5:5" ht="14.25">
      <c r="E3078" s="3"/>
    </row>
    <row r="3079" spans="5:5" ht="14.25">
      <c r="E3079" s="3"/>
    </row>
    <row r="3080" spans="5:5" ht="14.25">
      <c r="E3080" s="3"/>
    </row>
    <row r="3081" spans="5:5" ht="14.25">
      <c r="E3081" s="3"/>
    </row>
    <row r="3082" spans="5:5" ht="14.25">
      <c r="E3082" s="3"/>
    </row>
    <row r="3083" spans="5:5" ht="14.25">
      <c r="E3083" s="3"/>
    </row>
    <row r="3084" spans="5:5" ht="14.25">
      <c r="E3084" s="3"/>
    </row>
    <row r="3085" spans="5:5" ht="14.25">
      <c r="E3085" s="3"/>
    </row>
    <row r="3086" spans="5:5" ht="14.25">
      <c r="E3086" s="3"/>
    </row>
    <row r="3087" spans="5:5" ht="14.25">
      <c r="E3087" s="3"/>
    </row>
    <row r="3088" spans="5:5" ht="14.25">
      <c r="E3088" s="3"/>
    </row>
    <row r="3089" spans="5:5" ht="14.25">
      <c r="E3089" s="3"/>
    </row>
    <row r="3090" spans="5:5" ht="14.25">
      <c r="E3090" s="3"/>
    </row>
    <row r="3091" spans="5:5" ht="14.25">
      <c r="E3091" s="3"/>
    </row>
    <row r="3092" spans="5:5" ht="14.25">
      <c r="E3092" s="3"/>
    </row>
    <row r="3093" spans="5:5" ht="14.25">
      <c r="E3093" s="3"/>
    </row>
    <row r="3094" spans="5:5" ht="14.25">
      <c r="E3094" s="3"/>
    </row>
    <row r="3095" spans="5:5" ht="14.25">
      <c r="E3095" s="3"/>
    </row>
    <row r="3096" spans="5:5" ht="14.25">
      <c r="E3096" s="3"/>
    </row>
    <row r="3097" spans="5:5" ht="14.25">
      <c r="E3097" s="3"/>
    </row>
    <row r="3098" spans="5:5" ht="14.25">
      <c r="E3098" s="3"/>
    </row>
    <row r="3099" spans="5:5" ht="14.25">
      <c r="E3099" s="3"/>
    </row>
    <row r="3100" spans="5:5" ht="14.25">
      <c r="E3100" s="3"/>
    </row>
    <row r="3101" spans="5:5" ht="14.25">
      <c r="E3101" s="3"/>
    </row>
    <row r="3102" spans="5:5" ht="14.25">
      <c r="E3102" s="3"/>
    </row>
    <row r="3103" spans="5:5" ht="14.25">
      <c r="E3103" s="3"/>
    </row>
    <row r="3104" spans="5:5" ht="14.25">
      <c r="E3104" s="3"/>
    </row>
    <row r="3105" spans="5:5" ht="14.25">
      <c r="E3105" s="3"/>
    </row>
    <row r="3106" spans="5:5" ht="14.25">
      <c r="E3106" s="3"/>
    </row>
    <row r="3107" spans="5:5" ht="14.25">
      <c r="E3107" s="3"/>
    </row>
    <row r="3108" spans="5:5" ht="14.25">
      <c r="E3108" s="3"/>
    </row>
    <row r="3109" spans="5:5" ht="14.25">
      <c r="E3109" s="3"/>
    </row>
    <row r="3110" spans="5:5" ht="14.25">
      <c r="E3110" s="3"/>
    </row>
    <row r="3111" spans="5:5" ht="14.25">
      <c r="E3111" s="3"/>
    </row>
    <row r="3112" spans="5:5" ht="14.25">
      <c r="E3112" s="3"/>
    </row>
    <row r="3113" spans="5:5" ht="14.25">
      <c r="E3113" s="3"/>
    </row>
    <row r="3114" spans="5:5" ht="14.25">
      <c r="E3114" s="3"/>
    </row>
    <row r="3115" spans="5:5" ht="14.25">
      <c r="E3115" s="3"/>
    </row>
    <row r="3116" spans="5:5" ht="14.25">
      <c r="E3116" s="3"/>
    </row>
    <row r="3117" spans="5:5" ht="14.25">
      <c r="E3117" s="3"/>
    </row>
    <row r="3118" spans="5:5" ht="14.25">
      <c r="E3118" s="3"/>
    </row>
    <row r="3119" spans="5:5" ht="14.25">
      <c r="E3119" s="3"/>
    </row>
    <row r="3120" spans="5:5" ht="14.25">
      <c r="E3120" s="3"/>
    </row>
    <row r="3121" spans="5:5" ht="14.25">
      <c r="E3121" s="3"/>
    </row>
    <row r="3122" spans="5:5" ht="14.25">
      <c r="E3122" s="3"/>
    </row>
    <row r="3123" spans="5:5" ht="14.25">
      <c r="E3123" s="3"/>
    </row>
    <row r="3124" spans="5:5" ht="14.25">
      <c r="E3124" s="3"/>
    </row>
    <row r="3125" spans="5:5" ht="14.25">
      <c r="E3125" s="3"/>
    </row>
    <row r="3126" spans="5:5" ht="14.25">
      <c r="E3126" s="3"/>
    </row>
    <row r="3127" spans="5:5" ht="14.25">
      <c r="E3127" s="3"/>
    </row>
    <row r="3128" spans="5:5" ht="14.25">
      <c r="E3128" s="3"/>
    </row>
    <row r="3129" spans="5:5" ht="14.25">
      <c r="E3129" s="3"/>
    </row>
    <row r="3130" spans="5:5" ht="14.25">
      <c r="E3130" s="3"/>
    </row>
    <row r="3131" spans="5:5" ht="14.25">
      <c r="E3131" s="3"/>
    </row>
    <row r="3132" spans="5:5" ht="14.25">
      <c r="E3132" s="3"/>
    </row>
    <row r="3133" spans="5:5" ht="14.25">
      <c r="E3133" s="3"/>
    </row>
    <row r="3134" spans="5:5" ht="14.25">
      <c r="E3134" s="3"/>
    </row>
    <row r="3135" spans="5:5" ht="14.25">
      <c r="E3135" s="3"/>
    </row>
    <row r="3136" spans="5:5" ht="14.25">
      <c r="E3136" s="3"/>
    </row>
    <row r="3137" spans="5:5" ht="14.25">
      <c r="E3137" s="3"/>
    </row>
    <row r="3138" spans="5:5" ht="14.25">
      <c r="E3138" s="3"/>
    </row>
    <row r="3139" spans="5:5" ht="14.25">
      <c r="E3139" s="3"/>
    </row>
    <row r="3140" spans="5:5" ht="14.25">
      <c r="E3140" s="3"/>
    </row>
    <row r="3141" spans="5:5" ht="14.25">
      <c r="E3141" s="3"/>
    </row>
    <row r="3142" spans="5:5" ht="14.25">
      <c r="E3142" s="3"/>
    </row>
    <row r="3143" spans="5:5" ht="14.25">
      <c r="E3143" s="3"/>
    </row>
    <row r="3144" spans="5:5" ht="14.25">
      <c r="E3144" s="3"/>
    </row>
    <row r="3145" spans="5:5" ht="14.25">
      <c r="E3145" s="3"/>
    </row>
    <row r="3146" spans="5:5" ht="14.25">
      <c r="E3146" s="3"/>
    </row>
    <row r="3147" spans="5:5" ht="14.25">
      <c r="E3147" s="3"/>
    </row>
    <row r="3148" spans="5:5" ht="14.25">
      <c r="E3148" s="3"/>
    </row>
    <row r="3149" spans="5:5" ht="14.25">
      <c r="E3149" s="3"/>
    </row>
    <row r="3150" spans="5:5" ht="14.25">
      <c r="E3150" s="3"/>
    </row>
    <row r="3151" spans="5:5" ht="14.25">
      <c r="E3151" s="3"/>
    </row>
    <row r="3152" spans="5:5" ht="14.25">
      <c r="E3152" s="3"/>
    </row>
    <row r="3153" spans="5:5" ht="14.25">
      <c r="E3153" s="3"/>
    </row>
    <row r="3154" spans="5:5" ht="14.25">
      <c r="E3154" s="3"/>
    </row>
    <row r="3155" spans="5:5" ht="14.25">
      <c r="E3155" s="3"/>
    </row>
    <row r="3156" spans="5:5" ht="14.25">
      <c r="E3156" s="3"/>
    </row>
    <row r="3157" spans="5:5" ht="14.25">
      <c r="E3157" s="3"/>
    </row>
    <row r="3158" spans="5:5" ht="14.25">
      <c r="E3158" s="3"/>
    </row>
    <row r="3159" spans="5:5" ht="14.25">
      <c r="E3159" s="3"/>
    </row>
    <row r="3160" spans="5:5" ht="14.25">
      <c r="E3160" s="3"/>
    </row>
    <row r="3161" spans="5:5" ht="14.25">
      <c r="E3161" s="3"/>
    </row>
    <row r="3162" spans="5:5" ht="14.25">
      <c r="E3162" s="3"/>
    </row>
    <row r="3163" spans="5:5" ht="14.25">
      <c r="E3163" s="3"/>
    </row>
    <row r="3164" spans="5:5" ht="14.25">
      <c r="E3164" s="3"/>
    </row>
    <row r="3165" spans="5:5" ht="14.25">
      <c r="E3165" s="3"/>
    </row>
    <row r="3166" spans="5:5" ht="14.25">
      <c r="E3166" s="3"/>
    </row>
    <row r="3167" spans="5:5" ht="14.25">
      <c r="E3167" s="3"/>
    </row>
    <row r="3168" spans="5:5" ht="14.25">
      <c r="E3168" s="3"/>
    </row>
    <row r="3169" spans="5:5" ht="14.25">
      <c r="E3169" s="3"/>
    </row>
    <row r="3170" spans="5:5" ht="14.25">
      <c r="E3170" s="3"/>
    </row>
    <row r="3171" spans="5:5" ht="14.25">
      <c r="E3171" s="3"/>
    </row>
    <row r="3172" spans="5:5" ht="14.25">
      <c r="E3172" s="3"/>
    </row>
    <row r="3173" spans="5:5" ht="14.25">
      <c r="E3173" s="3"/>
    </row>
    <row r="3174" spans="5:5" ht="14.25">
      <c r="E3174" s="3"/>
    </row>
    <row r="3175" spans="5:5" ht="14.25">
      <c r="E3175" s="3"/>
    </row>
    <row r="3176" spans="5:5" ht="14.25">
      <c r="E3176" s="3"/>
    </row>
    <row r="3177" spans="5:5" ht="14.25">
      <c r="E3177" s="3"/>
    </row>
    <row r="3178" spans="5:5" ht="14.25">
      <c r="E3178" s="3"/>
    </row>
    <row r="3179" spans="5:5" ht="14.25">
      <c r="E3179" s="3"/>
    </row>
    <row r="3180" spans="5:5" ht="14.25">
      <c r="E3180" s="3"/>
    </row>
    <row r="3181" spans="5:5" ht="14.25">
      <c r="E3181" s="3"/>
    </row>
    <row r="3182" spans="5:5" ht="14.25">
      <c r="E3182" s="3"/>
    </row>
    <row r="3183" spans="5:5" ht="14.25">
      <c r="E3183" s="3"/>
    </row>
    <row r="3184" spans="5:5" ht="14.25">
      <c r="E3184" s="3"/>
    </row>
    <row r="3185" spans="5:5" ht="14.25">
      <c r="E3185" s="3"/>
    </row>
    <row r="3186" spans="5:5" ht="14.25">
      <c r="E3186" s="3"/>
    </row>
    <row r="3187" spans="5:5" ht="14.25">
      <c r="E3187" s="3"/>
    </row>
    <row r="3188" spans="5:5" ht="14.25">
      <c r="E3188" s="3"/>
    </row>
    <row r="3189" spans="5:5" ht="14.25">
      <c r="E3189" s="3"/>
    </row>
    <row r="3190" spans="5:5" ht="14.25">
      <c r="E3190" s="3"/>
    </row>
    <row r="3191" spans="5:5" ht="14.25">
      <c r="E3191" s="3"/>
    </row>
    <row r="3192" spans="5:5" ht="14.25">
      <c r="E3192" s="3"/>
    </row>
    <row r="3193" spans="5:5" ht="14.25">
      <c r="E3193" s="3"/>
    </row>
    <row r="3194" spans="5:5" ht="14.25">
      <c r="E3194" s="3"/>
    </row>
    <row r="3195" spans="5:5" ht="14.25">
      <c r="E3195" s="3"/>
    </row>
    <row r="3196" spans="5:5" ht="14.25">
      <c r="E3196" s="3"/>
    </row>
    <row r="3197" spans="5:5" ht="14.25">
      <c r="E3197" s="3"/>
    </row>
    <row r="3198" spans="5:5" ht="14.25">
      <c r="E3198" s="3"/>
    </row>
    <row r="3199" spans="5:5" ht="14.25">
      <c r="E3199" s="3"/>
    </row>
    <row r="3200" spans="5:5" ht="14.25">
      <c r="E3200" s="3"/>
    </row>
    <row r="3201" spans="5:5" ht="14.25">
      <c r="E3201" s="3"/>
    </row>
    <row r="3202" spans="5:5" ht="14.25">
      <c r="E3202" s="3"/>
    </row>
    <row r="3203" spans="5:5" ht="14.25">
      <c r="E3203" s="3"/>
    </row>
    <row r="3204" spans="5:5" ht="14.25">
      <c r="E3204" s="3"/>
    </row>
    <row r="3205" spans="5:5" ht="14.25">
      <c r="E3205" s="3"/>
    </row>
    <row r="3206" spans="5:5" ht="14.25">
      <c r="E3206" s="3"/>
    </row>
    <row r="3207" spans="5:5" ht="14.25">
      <c r="E3207" s="3"/>
    </row>
    <row r="3208" spans="5:5" ht="14.25">
      <c r="E3208" s="3"/>
    </row>
    <row r="3209" spans="5:5" ht="14.25">
      <c r="E3209" s="3"/>
    </row>
    <row r="3210" spans="5:5" ht="14.25">
      <c r="E3210" s="3"/>
    </row>
    <row r="3211" spans="5:5" ht="14.25">
      <c r="E3211" s="3"/>
    </row>
    <row r="3212" spans="5:5" ht="14.25">
      <c r="E3212" s="3"/>
    </row>
    <row r="3213" spans="5:5" ht="14.25">
      <c r="E3213" s="3"/>
    </row>
    <row r="3214" spans="5:5" ht="14.25">
      <c r="E3214" s="3"/>
    </row>
    <row r="3215" spans="5:5" ht="14.25">
      <c r="E3215" s="3"/>
    </row>
    <row r="3216" spans="5:5" ht="14.25">
      <c r="E3216" s="3"/>
    </row>
    <row r="3217" spans="5:5" ht="14.25">
      <c r="E3217" s="3"/>
    </row>
    <row r="3218" spans="5:5" ht="14.25">
      <c r="E3218" s="3"/>
    </row>
    <row r="3219" spans="5:5" ht="14.25">
      <c r="E3219" s="3"/>
    </row>
    <row r="3220" spans="5:5" ht="14.25">
      <c r="E3220" s="3"/>
    </row>
    <row r="3221" spans="5:5" ht="14.25">
      <c r="E3221" s="3"/>
    </row>
    <row r="3222" spans="5:5" ht="14.25">
      <c r="E3222" s="3"/>
    </row>
    <row r="3223" spans="5:5" ht="14.25">
      <c r="E3223" s="3"/>
    </row>
    <row r="3224" spans="5:5" ht="14.25">
      <c r="E3224" s="3"/>
    </row>
    <row r="3225" spans="5:5" ht="14.25">
      <c r="E3225" s="3"/>
    </row>
    <row r="3226" spans="5:5" ht="14.25">
      <c r="E3226" s="3"/>
    </row>
    <row r="3227" spans="5:5" ht="14.25">
      <c r="E3227" s="3"/>
    </row>
    <row r="3228" spans="5:5" ht="14.25">
      <c r="E3228" s="3"/>
    </row>
    <row r="3229" spans="5:5" ht="14.25">
      <c r="E3229" s="3"/>
    </row>
    <row r="3230" spans="5:5" ht="14.25">
      <c r="E3230" s="3"/>
    </row>
    <row r="3231" spans="5:5" ht="14.25">
      <c r="E3231" s="3"/>
    </row>
    <row r="3232" spans="5:5" ht="14.25">
      <c r="E3232" s="3"/>
    </row>
    <row r="3233" spans="5:5" ht="14.25">
      <c r="E3233" s="3"/>
    </row>
    <row r="3234" spans="5:5" ht="14.25">
      <c r="E3234" s="3"/>
    </row>
    <row r="3235" spans="5:5" ht="14.25">
      <c r="E3235" s="3"/>
    </row>
    <row r="3236" spans="5:5" ht="14.25">
      <c r="E3236" s="3"/>
    </row>
    <row r="3237" spans="5:5" ht="14.25">
      <c r="E3237" s="3"/>
    </row>
    <row r="3238" spans="5:5" ht="14.25">
      <c r="E3238" s="3"/>
    </row>
    <row r="3239" spans="5:5" ht="14.25">
      <c r="E3239" s="3"/>
    </row>
    <row r="3240" spans="5:5" ht="14.25">
      <c r="E3240" s="3"/>
    </row>
    <row r="3241" spans="5:5" ht="14.25">
      <c r="E3241" s="3"/>
    </row>
    <row r="3242" spans="5:5" ht="14.25">
      <c r="E3242" s="3"/>
    </row>
    <row r="3243" spans="5:5" ht="14.25">
      <c r="E3243" s="3"/>
    </row>
    <row r="3244" spans="5:5" ht="14.25">
      <c r="E3244" s="3"/>
    </row>
    <row r="3245" spans="5:5" ht="14.25">
      <c r="E3245" s="3"/>
    </row>
    <row r="3246" spans="5:5" ht="14.25">
      <c r="E3246" s="3"/>
    </row>
    <row r="3247" spans="5:5" ht="14.25">
      <c r="E3247" s="3"/>
    </row>
    <row r="3248" spans="5:5" ht="14.25">
      <c r="E3248" s="3"/>
    </row>
    <row r="3249" spans="5:5" ht="14.25">
      <c r="E3249" s="3"/>
    </row>
    <row r="3250" spans="5:5" ht="14.25">
      <c r="E3250" s="3"/>
    </row>
    <row r="3251" spans="5:5" ht="14.25">
      <c r="E3251" s="3"/>
    </row>
    <row r="3252" spans="5:5" ht="14.25">
      <c r="E3252" s="3"/>
    </row>
    <row r="3253" spans="5:5" ht="14.25">
      <c r="E3253" s="3"/>
    </row>
    <row r="3254" spans="5:5" ht="14.25">
      <c r="E3254" s="3"/>
    </row>
    <row r="3255" spans="5:5" ht="14.25">
      <c r="E3255" s="3"/>
    </row>
    <row r="3256" spans="5:5" ht="14.25">
      <c r="E3256" s="3"/>
    </row>
    <row r="3257" spans="5:5" ht="14.25">
      <c r="E3257" s="3"/>
    </row>
    <row r="3258" spans="5:5" ht="14.25">
      <c r="E3258" s="3"/>
    </row>
    <row r="3259" spans="5:5" ht="14.25">
      <c r="E3259" s="3"/>
    </row>
    <row r="3260" spans="5:5" ht="14.25">
      <c r="E3260" s="3"/>
    </row>
    <row r="3261" spans="5:5" ht="14.25">
      <c r="E3261" s="3"/>
    </row>
    <row r="3262" spans="5:5" ht="14.25">
      <c r="E3262" s="3"/>
    </row>
    <row r="3263" spans="5:5" ht="14.25">
      <c r="E3263" s="3"/>
    </row>
    <row r="3264" spans="5:5" ht="14.25">
      <c r="E3264" s="3"/>
    </row>
    <row r="3265" spans="5:5" ht="14.25">
      <c r="E3265" s="3"/>
    </row>
    <row r="3266" spans="5:5" ht="14.25">
      <c r="E3266" s="3"/>
    </row>
    <row r="3267" spans="5:5" ht="14.25">
      <c r="E3267" s="3"/>
    </row>
    <row r="3268" spans="5:5" ht="14.25">
      <c r="E3268" s="3"/>
    </row>
    <row r="3269" spans="5:5" ht="14.25">
      <c r="E3269" s="3"/>
    </row>
    <row r="3270" spans="5:5" ht="14.25">
      <c r="E3270" s="3"/>
    </row>
    <row r="3271" spans="5:5" ht="14.25">
      <c r="E3271" s="3"/>
    </row>
    <row r="3272" spans="5:5" ht="14.25">
      <c r="E3272" s="3"/>
    </row>
    <row r="3273" spans="5:5" ht="14.25">
      <c r="E3273" s="3"/>
    </row>
    <row r="3274" spans="5:5" ht="14.25">
      <c r="E3274" s="3"/>
    </row>
    <row r="3275" spans="5:5" ht="14.25">
      <c r="E3275" s="3"/>
    </row>
    <row r="3276" spans="5:5" ht="14.25">
      <c r="E3276" s="3"/>
    </row>
    <row r="3277" spans="5:5" ht="14.25">
      <c r="E3277" s="3"/>
    </row>
    <row r="3278" spans="5:5" ht="14.25">
      <c r="E3278" s="3"/>
    </row>
    <row r="3279" spans="5:5" ht="14.25">
      <c r="E3279" s="3"/>
    </row>
    <row r="3280" spans="5:5" ht="14.25">
      <c r="E3280" s="3"/>
    </row>
    <row r="3281" spans="5:5" ht="14.25">
      <c r="E3281" s="3"/>
    </row>
    <row r="3282" spans="5:5" ht="14.25">
      <c r="E3282" s="3"/>
    </row>
    <row r="3283" spans="5:5" ht="14.25">
      <c r="E3283" s="3"/>
    </row>
    <row r="3284" spans="5:5" ht="14.25">
      <c r="E3284" s="3"/>
    </row>
    <row r="3285" spans="5:5" ht="14.25">
      <c r="E3285" s="3"/>
    </row>
    <row r="3286" spans="5:5" ht="14.25">
      <c r="E3286" s="3"/>
    </row>
    <row r="3287" spans="5:5" ht="14.25">
      <c r="E3287" s="3"/>
    </row>
    <row r="3288" spans="5:5" ht="14.25">
      <c r="E3288" s="3"/>
    </row>
    <row r="3289" spans="5:5" ht="14.25">
      <c r="E3289" s="3"/>
    </row>
    <row r="3290" spans="5:5" ht="14.25">
      <c r="E3290" s="3"/>
    </row>
    <row r="3291" spans="5:5" ht="14.25">
      <c r="E3291" s="3"/>
    </row>
    <row r="3292" spans="5:5" ht="14.25">
      <c r="E3292" s="3"/>
    </row>
    <row r="3293" spans="5:5" ht="14.25">
      <c r="E3293" s="3"/>
    </row>
    <row r="3294" spans="5:5" ht="14.25">
      <c r="E3294" s="3"/>
    </row>
    <row r="3295" spans="5:5" ht="14.25">
      <c r="E3295" s="3"/>
    </row>
    <row r="3296" spans="5:5" ht="14.25">
      <c r="E3296" s="3"/>
    </row>
    <row r="3297" spans="5:5" ht="14.25">
      <c r="E3297" s="3"/>
    </row>
    <row r="3298" spans="5:5" ht="14.25">
      <c r="E3298" s="3"/>
    </row>
    <row r="3299" spans="5:5" ht="14.25">
      <c r="E3299" s="3"/>
    </row>
    <row r="3300" spans="5:5" ht="14.25">
      <c r="E3300" s="3"/>
    </row>
    <row r="3301" spans="5:5" ht="14.25">
      <c r="E3301" s="3"/>
    </row>
    <row r="3302" spans="5:5" ht="14.25">
      <c r="E3302" s="3"/>
    </row>
    <row r="3303" spans="5:5" ht="14.25">
      <c r="E3303" s="3"/>
    </row>
    <row r="3304" spans="5:5" ht="14.25">
      <c r="E3304" s="3"/>
    </row>
    <row r="3305" spans="5:5" ht="14.25">
      <c r="E3305" s="3"/>
    </row>
    <row r="3306" spans="5:5" ht="14.25">
      <c r="E3306" s="3"/>
    </row>
    <row r="3307" spans="5:5" ht="14.25">
      <c r="E3307" s="3"/>
    </row>
    <row r="3308" spans="5:5" ht="14.25">
      <c r="E3308" s="3"/>
    </row>
    <row r="3309" spans="5:5" ht="14.25">
      <c r="E3309" s="3"/>
    </row>
    <row r="3310" spans="5:5" ht="14.25">
      <c r="E3310" s="3"/>
    </row>
    <row r="3311" spans="5:5" ht="14.25">
      <c r="E3311" s="3"/>
    </row>
    <row r="3312" spans="5:5" ht="14.25">
      <c r="E3312" s="3"/>
    </row>
    <row r="3313" spans="5:5" ht="14.25">
      <c r="E3313" s="3"/>
    </row>
    <row r="3314" spans="5:5" ht="14.25">
      <c r="E3314" s="3"/>
    </row>
    <row r="3315" spans="5:5" ht="14.25">
      <c r="E3315" s="3"/>
    </row>
    <row r="3316" spans="5:5" ht="14.25">
      <c r="E3316" s="3"/>
    </row>
    <row r="3317" spans="5:5" ht="14.25">
      <c r="E3317" s="3"/>
    </row>
    <row r="3318" spans="5:5" ht="14.25">
      <c r="E3318" s="3"/>
    </row>
    <row r="3319" spans="5:5" ht="14.25">
      <c r="E3319" s="3"/>
    </row>
    <row r="3320" spans="5:5" ht="14.25">
      <c r="E3320" s="3"/>
    </row>
    <row r="3321" spans="5:5" ht="14.25">
      <c r="E3321" s="3"/>
    </row>
    <row r="3322" spans="5:5" ht="14.25">
      <c r="E3322" s="3"/>
    </row>
    <row r="3323" spans="5:5" ht="14.25">
      <c r="E3323" s="3"/>
    </row>
    <row r="3324" spans="5:5" ht="14.25">
      <c r="E3324" s="3"/>
    </row>
    <row r="3325" spans="5:5" ht="14.25">
      <c r="E3325" s="3"/>
    </row>
    <row r="3326" spans="5:5" ht="14.25">
      <c r="E3326" s="3"/>
    </row>
    <row r="3327" spans="5:5" ht="14.25">
      <c r="E3327" s="3"/>
    </row>
    <row r="3328" spans="5:5" ht="14.25">
      <c r="E3328" s="3"/>
    </row>
    <row r="3329" spans="5:5" ht="14.25">
      <c r="E3329" s="3"/>
    </row>
    <row r="3330" spans="5:5" ht="14.25">
      <c r="E3330" s="3"/>
    </row>
    <row r="3331" spans="5:5" ht="14.25">
      <c r="E3331" s="3"/>
    </row>
    <row r="3332" spans="5:5" ht="14.25">
      <c r="E3332" s="3"/>
    </row>
    <row r="3333" spans="5:5" ht="14.25">
      <c r="E3333" s="3"/>
    </row>
    <row r="3334" spans="5:5" ht="14.25">
      <c r="E3334" s="3"/>
    </row>
    <row r="3335" spans="5:5" ht="14.25">
      <c r="E3335" s="3"/>
    </row>
    <row r="3336" spans="5:5" ht="14.25">
      <c r="E3336" s="3"/>
    </row>
    <row r="3337" spans="5:5" ht="14.25">
      <c r="E3337" s="3"/>
    </row>
    <row r="3338" spans="5:5" ht="14.25">
      <c r="E3338" s="3"/>
    </row>
    <row r="3339" spans="5:5" ht="14.25">
      <c r="E3339" s="3"/>
    </row>
    <row r="3340" spans="5:5" ht="14.25">
      <c r="E3340" s="3"/>
    </row>
    <row r="3341" spans="5:5" ht="14.25">
      <c r="E3341" s="3"/>
    </row>
    <row r="3342" spans="5:5" ht="14.25">
      <c r="E3342" s="3"/>
    </row>
    <row r="3343" spans="5:5" ht="14.25">
      <c r="E3343" s="3"/>
    </row>
    <row r="3344" spans="5:5" ht="14.25">
      <c r="E3344" s="3"/>
    </row>
    <row r="3345" spans="5:5" ht="14.25">
      <c r="E3345" s="3"/>
    </row>
    <row r="3346" spans="5:5" ht="14.25">
      <c r="E3346" s="3"/>
    </row>
    <row r="3347" spans="5:5" ht="14.25">
      <c r="E3347" s="3"/>
    </row>
    <row r="3348" spans="5:5" ht="14.25">
      <c r="E3348" s="3"/>
    </row>
    <row r="3349" spans="5:5" ht="14.25">
      <c r="E3349" s="3"/>
    </row>
    <row r="3350" spans="5:5" ht="14.25">
      <c r="E3350" s="3"/>
    </row>
    <row r="3351" spans="5:5" ht="14.25">
      <c r="E3351" s="3"/>
    </row>
    <row r="3352" spans="5:5" ht="14.25">
      <c r="E3352" s="3"/>
    </row>
    <row r="3353" spans="5:5" ht="14.25">
      <c r="E3353" s="3"/>
    </row>
    <row r="3354" spans="5:5" ht="14.25">
      <c r="E3354" s="3"/>
    </row>
    <row r="3355" spans="5:5" ht="14.25">
      <c r="E3355" s="3"/>
    </row>
    <row r="3356" spans="5:5" ht="14.25">
      <c r="E3356" s="3"/>
    </row>
    <row r="3357" spans="5:5" ht="14.25">
      <c r="E3357" s="3"/>
    </row>
    <row r="3358" spans="5:5" ht="14.25">
      <c r="E3358" s="3"/>
    </row>
    <row r="3359" spans="5:5" ht="14.25">
      <c r="E3359" s="3"/>
    </row>
    <row r="3360" spans="5:5" ht="14.25">
      <c r="E3360" s="3"/>
    </row>
    <row r="3361" spans="5:5" ht="14.25">
      <c r="E3361" s="3"/>
    </row>
    <row r="3362" spans="5:5" ht="14.25">
      <c r="E3362" s="3"/>
    </row>
    <row r="3363" spans="5:5" ht="14.25">
      <c r="E3363" s="3"/>
    </row>
    <row r="3364" spans="5:5" ht="14.25">
      <c r="E3364" s="3"/>
    </row>
    <row r="3365" spans="5:5" ht="14.25">
      <c r="E3365" s="3"/>
    </row>
    <row r="3366" spans="5:5" ht="14.25">
      <c r="E3366" s="3"/>
    </row>
    <row r="3367" spans="5:5" ht="14.25">
      <c r="E3367" s="3"/>
    </row>
    <row r="3368" spans="5:5" ht="14.25">
      <c r="E3368" s="3"/>
    </row>
    <row r="3369" spans="5:5" ht="14.25">
      <c r="E3369" s="3"/>
    </row>
    <row r="3370" spans="5:5" ht="14.25">
      <c r="E3370" s="3"/>
    </row>
    <row r="3371" spans="5:5" ht="14.25">
      <c r="E3371" s="3"/>
    </row>
    <row r="3372" spans="5:5" ht="14.25">
      <c r="E3372" s="3"/>
    </row>
    <row r="3373" spans="5:5" ht="14.25">
      <c r="E3373" s="3"/>
    </row>
    <row r="3374" spans="5:5" ht="14.25">
      <c r="E3374" s="3"/>
    </row>
    <row r="3375" spans="5:5" ht="14.25">
      <c r="E3375" s="3"/>
    </row>
    <row r="3376" spans="5:5" ht="14.25">
      <c r="E3376" s="3"/>
    </row>
    <row r="3377" spans="5:5" ht="14.25">
      <c r="E3377" s="3"/>
    </row>
    <row r="3378" spans="5:5" ht="14.25">
      <c r="E3378" s="3"/>
    </row>
    <row r="3379" spans="5:5" ht="14.25">
      <c r="E3379" s="3"/>
    </row>
    <row r="3380" spans="5:5" ht="14.25">
      <c r="E3380" s="3"/>
    </row>
    <row r="3381" spans="5:5" ht="14.25">
      <c r="E3381" s="3"/>
    </row>
    <row r="3382" spans="5:5" ht="14.25">
      <c r="E3382" s="3"/>
    </row>
    <row r="3383" spans="5:5" ht="14.25">
      <c r="E3383" s="3"/>
    </row>
    <row r="3384" spans="5:5" ht="14.25">
      <c r="E3384" s="3"/>
    </row>
    <row r="3385" spans="5:5" ht="14.25">
      <c r="E3385" s="3"/>
    </row>
    <row r="3386" spans="5:5" ht="14.25">
      <c r="E3386" s="3"/>
    </row>
    <row r="3387" spans="5:5" ht="14.25">
      <c r="E3387" s="3"/>
    </row>
    <row r="3388" spans="5:5" ht="14.25">
      <c r="E3388" s="3"/>
    </row>
    <row r="3389" spans="5:5" ht="14.25">
      <c r="E3389" s="3"/>
    </row>
    <row r="3390" spans="5:5" ht="14.25">
      <c r="E3390" s="3"/>
    </row>
    <row r="3391" spans="5:5" ht="14.25">
      <c r="E3391" s="3"/>
    </row>
    <row r="3392" spans="5:5" ht="14.25">
      <c r="E3392" s="3"/>
    </row>
    <row r="3393" spans="5:5" ht="14.25">
      <c r="E3393" s="3"/>
    </row>
    <row r="3394" spans="5:5" ht="14.25">
      <c r="E3394" s="3"/>
    </row>
    <row r="3395" spans="5:5" ht="14.25">
      <c r="E3395" s="3"/>
    </row>
    <row r="3396" spans="5:5" ht="14.25">
      <c r="E3396" s="3"/>
    </row>
    <row r="3397" spans="5:5" ht="14.25">
      <c r="E3397" s="3"/>
    </row>
    <row r="3398" spans="5:5" ht="14.25">
      <c r="E3398" s="3"/>
    </row>
    <row r="3399" spans="5:5" ht="14.25">
      <c r="E3399" s="3"/>
    </row>
    <row r="3400" spans="5:5" ht="14.25">
      <c r="E3400" s="3"/>
    </row>
    <row r="3401" spans="5:5" ht="14.25">
      <c r="E3401" s="3"/>
    </row>
    <row r="3402" spans="5:5" ht="14.25">
      <c r="E3402" s="3"/>
    </row>
    <row r="3403" spans="5:5" ht="14.25">
      <c r="E3403" s="3"/>
    </row>
    <row r="3404" spans="5:5" ht="14.25">
      <c r="E3404" s="3"/>
    </row>
    <row r="3405" spans="5:5" ht="14.25">
      <c r="E3405" s="3"/>
    </row>
    <row r="3406" spans="5:5" ht="14.25">
      <c r="E3406" s="3"/>
    </row>
    <row r="3407" spans="5:5" ht="14.25">
      <c r="E3407" s="3"/>
    </row>
    <row r="3408" spans="5:5" ht="14.25">
      <c r="E3408" s="3"/>
    </row>
    <row r="3409" spans="5:5" ht="14.25">
      <c r="E3409" s="3"/>
    </row>
    <row r="3410" spans="5:5" ht="14.25">
      <c r="E3410" s="3"/>
    </row>
    <row r="3411" spans="5:5" ht="14.25">
      <c r="E3411" s="3"/>
    </row>
    <row r="3412" spans="5:5" ht="14.25">
      <c r="E3412" s="3"/>
    </row>
    <row r="3413" spans="5:5" ht="14.25">
      <c r="E3413" s="3"/>
    </row>
    <row r="3414" spans="5:5" ht="14.25">
      <c r="E3414" s="3"/>
    </row>
    <row r="3415" spans="5:5" ht="14.25">
      <c r="E3415" s="3"/>
    </row>
    <row r="3416" spans="5:5" ht="14.25">
      <c r="E3416" s="3"/>
    </row>
    <row r="3417" spans="5:5" ht="14.25">
      <c r="E3417" s="3"/>
    </row>
    <row r="3418" spans="5:5" ht="14.25">
      <c r="E3418" s="3"/>
    </row>
    <row r="3419" spans="5:5" ht="14.25">
      <c r="E3419" s="3"/>
    </row>
    <row r="3420" spans="5:5" ht="14.25">
      <c r="E3420" s="3"/>
    </row>
    <row r="3421" spans="5:5" ht="14.25">
      <c r="E3421" s="3"/>
    </row>
    <row r="3422" spans="5:5" ht="14.25">
      <c r="E3422" s="3"/>
    </row>
    <row r="3423" spans="5:5" ht="14.25">
      <c r="E3423" s="3"/>
    </row>
    <row r="3424" spans="5:5" ht="14.25">
      <c r="E3424" s="3"/>
    </row>
    <row r="3425" spans="5:5" ht="14.25">
      <c r="E3425" s="3"/>
    </row>
    <row r="3426" spans="5:5" ht="14.25">
      <c r="E3426" s="3"/>
    </row>
    <row r="3427" spans="5:5" ht="14.25">
      <c r="E3427" s="3"/>
    </row>
    <row r="3428" spans="5:5" ht="14.25">
      <c r="E3428" s="3"/>
    </row>
    <row r="3429" spans="5:5" ht="14.25">
      <c r="E3429" s="3"/>
    </row>
    <row r="3430" spans="5:5" ht="14.25">
      <c r="E3430" s="3"/>
    </row>
    <row r="3431" spans="5:5" ht="14.25">
      <c r="E3431" s="3"/>
    </row>
    <row r="3432" spans="5:5" ht="14.25">
      <c r="E3432" s="3"/>
    </row>
    <row r="3433" spans="5:5" ht="14.25">
      <c r="E3433" s="3"/>
    </row>
    <row r="3434" spans="5:5" ht="14.25">
      <c r="E3434" s="3"/>
    </row>
    <row r="3435" spans="5:5" ht="14.25">
      <c r="E3435" s="3"/>
    </row>
    <row r="3436" spans="5:5" ht="14.25">
      <c r="E3436" s="3"/>
    </row>
    <row r="3437" spans="5:5" ht="14.25">
      <c r="E3437" s="3"/>
    </row>
    <row r="3438" spans="5:5" ht="14.25">
      <c r="E3438" s="3"/>
    </row>
    <row r="3439" spans="5:5" ht="14.25">
      <c r="E3439" s="3"/>
    </row>
    <row r="3440" spans="5:5" ht="14.25">
      <c r="E3440" s="3"/>
    </row>
    <row r="3441" spans="5:5" ht="14.25">
      <c r="E3441" s="3"/>
    </row>
    <row r="3442" spans="5:5" ht="14.25">
      <c r="E3442" s="3"/>
    </row>
    <row r="3443" spans="5:5" ht="14.25">
      <c r="E3443" s="3"/>
    </row>
    <row r="3444" spans="5:5" ht="14.25">
      <c r="E3444" s="3"/>
    </row>
    <row r="3445" spans="5:5" ht="14.25">
      <c r="E3445" s="3"/>
    </row>
    <row r="3446" spans="5:5" ht="14.25">
      <c r="E3446" s="3"/>
    </row>
    <row r="3447" spans="5:5" ht="14.25">
      <c r="E3447" s="3"/>
    </row>
    <row r="3448" spans="5:5" ht="14.25">
      <c r="E3448" s="3"/>
    </row>
    <row r="3449" spans="5:5" ht="14.25">
      <c r="E3449" s="3"/>
    </row>
    <row r="3450" spans="5:5" ht="14.25">
      <c r="E3450" s="3"/>
    </row>
    <row r="3451" spans="5:5" ht="14.25">
      <c r="E3451" s="3"/>
    </row>
    <row r="3452" spans="5:5" ht="14.25">
      <c r="E3452" s="3"/>
    </row>
    <row r="3453" spans="5:5" ht="14.25">
      <c r="E3453" s="3"/>
    </row>
    <row r="3454" spans="5:5" ht="14.25">
      <c r="E3454" s="3"/>
    </row>
    <row r="3455" spans="5:5" ht="14.25">
      <c r="E3455" s="3"/>
    </row>
    <row r="3456" spans="5:5" ht="14.25">
      <c r="E3456" s="3"/>
    </row>
    <row r="3457" spans="5:5" ht="14.25">
      <c r="E3457" s="3"/>
    </row>
    <row r="3458" spans="5:5" ht="14.25">
      <c r="E3458" s="3"/>
    </row>
    <row r="3459" spans="5:5" ht="14.25">
      <c r="E3459" s="3"/>
    </row>
    <row r="3460" spans="5:5" ht="14.25">
      <c r="E3460" s="3"/>
    </row>
    <row r="3461" spans="5:5" ht="14.25">
      <c r="E3461" s="3"/>
    </row>
    <row r="3462" spans="5:5" ht="14.25">
      <c r="E3462" s="3"/>
    </row>
    <row r="3463" spans="5:5" ht="14.25">
      <c r="E3463" s="3"/>
    </row>
    <row r="3464" spans="5:5" ht="14.25">
      <c r="E3464" s="3"/>
    </row>
    <row r="3465" spans="5:5" ht="14.25">
      <c r="E3465" s="3"/>
    </row>
    <row r="3466" spans="5:5" ht="14.25">
      <c r="E3466" s="3"/>
    </row>
    <row r="3467" spans="5:5" ht="14.25">
      <c r="E3467" s="3"/>
    </row>
    <row r="3468" spans="5:5" ht="14.25">
      <c r="E3468" s="3"/>
    </row>
    <row r="3469" spans="5:5" ht="14.25">
      <c r="E3469" s="3"/>
    </row>
    <row r="3470" spans="5:5" ht="14.25">
      <c r="E3470" s="3"/>
    </row>
    <row r="3471" spans="5:5" ht="14.25">
      <c r="E3471" s="3"/>
    </row>
    <row r="3472" spans="5:5" ht="14.25">
      <c r="E3472" s="3"/>
    </row>
    <row r="3473" spans="5:5" ht="14.25">
      <c r="E3473" s="3"/>
    </row>
    <row r="3474" spans="5:5" ht="14.25">
      <c r="E3474" s="3"/>
    </row>
    <row r="3475" spans="5:5" ht="14.25">
      <c r="E3475" s="3"/>
    </row>
    <row r="3476" spans="5:5" ht="14.25">
      <c r="E3476" s="3"/>
    </row>
    <row r="3477" spans="5:5" ht="14.25">
      <c r="E3477" s="3"/>
    </row>
    <row r="3478" spans="5:5" ht="14.25">
      <c r="E3478" s="3"/>
    </row>
    <row r="3479" spans="5:5" ht="14.25">
      <c r="E3479" s="3"/>
    </row>
    <row r="3480" spans="5:5" ht="14.25">
      <c r="E3480" s="3"/>
    </row>
    <row r="3481" spans="5:5" ht="14.25">
      <c r="E3481" s="3"/>
    </row>
    <row r="3482" spans="5:5" ht="14.25">
      <c r="E3482" s="3"/>
    </row>
    <row r="3483" spans="5:5" ht="14.25">
      <c r="E3483" s="3"/>
    </row>
    <row r="3484" spans="5:5" ht="14.25">
      <c r="E3484" s="3"/>
    </row>
    <row r="3485" spans="5:5" ht="14.25">
      <c r="E3485" s="3"/>
    </row>
    <row r="3486" spans="5:5" ht="14.25">
      <c r="E3486" s="3"/>
    </row>
    <row r="3487" spans="5:5" ht="14.25">
      <c r="E3487" s="3"/>
    </row>
    <row r="3488" spans="5:5" ht="14.25">
      <c r="E3488" s="3"/>
    </row>
    <row r="3489" spans="5:5" ht="14.25">
      <c r="E3489" s="3"/>
    </row>
    <row r="3490" spans="5:5" ht="14.25">
      <c r="E3490" s="3"/>
    </row>
    <row r="3491" spans="5:5" ht="14.25">
      <c r="E3491" s="3"/>
    </row>
    <row r="3492" spans="5:5" ht="14.25">
      <c r="E3492" s="3"/>
    </row>
    <row r="3493" spans="5:5" ht="14.25">
      <c r="E3493" s="3"/>
    </row>
    <row r="3494" spans="5:5" ht="14.25">
      <c r="E3494" s="3"/>
    </row>
    <row r="3495" spans="5:5" ht="14.25">
      <c r="E3495" s="3"/>
    </row>
    <row r="3496" spans="5:5" ht="14.25">
      <c r="E3496" s="3"/>
    </row>
    <row r="3497" spans="5:5" ht="14.25">
      <c r="E3497" s="3"/>
    </row>
    <row r="3498" spans="5:5" ht="14.25">
      <c r="E3498" s="3"/>
    </row>
    <row r="3499" spans="5:5" ht="14.25">
      <c r="E3499" s="3"/>
    </row>
    <row r="3500" spans="5:5" ht="14.25">
      <c r="E3500" s="3"/>
    </row>
    <row r="3501" spans="5:5" ht="14.25">
      <c r="E3501" s="3"/>
    </row>
    <row r="3502" spans="5:5" ht="14.25">
      <c r="E3502" s="3"/>
    </row>
    <row r="3503" spans="5:5" ht="14.25">
      <c r="E3503" s="3"/>
    </row>
    <row r="3504" spans="5:5" ht="14.25">
      <c r="E3504" s="3"/>
    </row>
    <row r="3505" spans="5:5" ht="14.25">
      <c r="E3505" s="3"/>
    </row>
    <row r="3506" spans="5:5" ht="14.25">
      <c r="E3506" s="3"/>
    </row>
    <row r="3507" spans="5:5" ht="14.25">
      <c r="E3507" s="3"/>
    </row>
    <row r="3508" spans="5:5" ht="14.25">
      <c r="E3508" s="3"/>
    </row>
    <row r="3509" spans="5:5" ht="14.25">
      <c r="E3509" s="3"/>
    </row>
    <row r="3510" spans="5:5" ht="14.25">
      <c r="E3510" s="3"/>
    </row>
    <row r="3511" spans="5:5" ht="14.25">
      <c r="E3511" s="3"/>
    </row>
    <row r="3512" spans="5:5" ht="14.25">
      <c r="E3512" s="3"/>
    </row>
    <row r="3513" spans="5:5" ht="14.25">
      <c r="E3513" s="3"/>
    </row>
    <row r="3514" spans="5:5" ht="14.25">
      <c r="E3514" s="3"/>
    </row>
    <row r="3515" spans="5:5" ht="14.25">
      <c r="E3515" s="3"/>
    </row>
    <row r="3516" spans="5:5" ht="14.25">
      <c r="E3516" s="3"/>
    </row>
    <row r="3517" spans="5:5" ht="14.25">
      <c r="E3517" s="3"/>
    </row>
    <row r="3518" spans="5:5" ht="14.25">
      <c r="E3518" s="3"/>
    </row>
    <row r="3519" spans="5:5" ht="14.25">
      <c r="E3519" s="3"/>
    </row>
    <row r="3520" spans="5:5" ht="14.25">
      <c r="E3520" s="3"/>
    </row>
    <row r="3521" spans="5:5" ht="14.25">
      <c r="E3521" s="3"/>
    </row>
    <row r="3522" spans="5:5" ht="14.25">
      <c r="E3522" s="3"/>
    </row>
    <row r="3523" spans="5:5" ht="14.25">
      <c r="E3523" s="3"/>
    </row>
    <row r="3524" spans="5:5" ht="14.25">
      <c r="E3524" s="3"/>
    </row>
    <row r="3525" spans="5:5" ht="14.25">
      <c r="E3525" s="3"/>
    </row>
    <row r="3526" spans="5:5" ht="14.25">
      <c r="E3526" s="3"/>
    </row>
    <row r="3527" spans="5:5" ht="14.25">
      <c r="E3527" s="3"/>
    </row>
    <row r="3528" spans="5:5" ht="14.25">
      <c r="E3528" s="3"/>
    </row>
    <row r="3529" spans="5:5" ht="14.25">
      <c r="E3529" s="3"/>
    </row>
    <row r="3530" spans="5:5" ht="14.25">
      <c r="E3530" s="3"/>
    </row>
    <row r="3531" spans="5:5" ht="14.25">
      <c r="E3531" s="3"/>
    </row>
    <row r="3532" spans="5:5" ht="14.25">
      <c r="E3532" s="3"/>
    </row>
    <row r="3533" spans="5:5" ht="14.25">
      <c r="E3533" s="3"/>
    </row>
    <row r="3534" spans="5:5" ht="14.25">
      <c r="E3534" s="3"/>
    </row>
    <row r="3535" spans="5:5" ht="14.25">
      <c r="E3535" s="3"/>
    </row>
    <row r="3536" spans="5:5" ht="14.25">
      <c r="E3536" s="3"/>
    </row>
    <row r="3537" spans="5:5" ht="14.25">
      <c r="E3537" s="3"/>
    </row>
    <row r="3538" spans="5:5" ht="14.25">
      <c r="E3538" s="3"/>
    </row>
    <row r="3539" spans="5:5" ht="14.25">
      <c r="E3539" s="3"/>
    </row>
    <row r="3540" spans="5:5" ht="14.25">
      <c r="E3540" s="3"/>
    </row>
    <row r="3541" spans="5:5" ht="14.25">
      <c r="E3541" s="3"/>
    </row>
    <row r="3542" spans="5:5" ht="14.25">
      <c r="E3542" s="3"/>
    </row>
    <row r="3543" spans="5:5" ht="14.25">
      <c r="E3543" s="3"/>
    </row>
    <row r="3544" spans="5:5" ht="14.25">
      <c r="E3544" s="3"/>
    </row>
    <row r="3545" spans="5:5" ht="14.25">
      <c r="E3545" s="3"/>
    </row>
    <row r="3546" spans="5:5" ht="14.25">
      <c r="E3546" s="3"/>
    </row>
    <row r="3547" spans="5:5" ht="14.25">
      <c r="E3547" s="3"/>
    </row>
    <row r="3548" spans="5:5" ht="14.25">
      <c r="E3548" s="3"/>
    </row>
    <row r="3549" spans="5:5" ht="14.25">
      <c r="E3549" s="3"/>
    </row>
    <row r="3550" spans="5:5" ht="14.25">
      <c r="E3550" s="3"/>
    </row>
    <row r="3551" spans="5:5" ht="14.25">
      <c r="E3551" s="3"/>
    </row>
    <row r="3552" spans="5:5" ht="14.25">
      <c r="E3552" s="3"/>
    </row>
    <row r="3553" spans="5:5" ht="14.25">
      <c r="E3553" s="3"/>
    </row>
    <row r="3554" spans="5:5" ht="14.25">
      <c r="E3554" s="3"/>
    </row>
    <row r="3555" spans="5:5" ht="14.25">
      <c r="E3555" s="3"/>
    </row>
    <row r="3556" spans="5:5" ht="14.25">
      <c r="E3556" s="3"/>
    </row>
    <row r="3557" spans="5:5" ht="14.25">
      <c r="E3557" s="3"/>
    </row>
    <row r="3558" spans="5:5" ht="14.25">
      <c r="E3558" s="3"/>
    </row>
    <row r="3559" spans="5:5" ht="14.25">
      <c r="E3559" s="3"/>
    </row>
    <row r="3560" spans="5:5" ht="14.25">
      <c r="E3560" s="3"/>
    </row>
    <row r="3561" spans="5:5" ht="14.25">
      <c r="E3561" s="3"/>
    </row>
    <row r="3562" spans="5:5" ht="14.25">
      <c r="E3562" s="3"/>
    </row>
    <row r="3563" spans="5:5" ht="14.25">
      <c r="E3563" s="3"/>
    </row>
    <row r="3564" spans="5:5" ht="14.25">
      <c r="E3564" s="3"/>
    </row>
    <row r="3565" spans="5:5" ht="14.25">
      <c r="E3565" s="3"/>
    </row>
    <row r="3566" spans="5:5" ht="14.25">
      <c r="E3566" s="3"/>
    </row>
    <row r="3567" spans="5:5" ht="14.25">
      <c r="E3567" s="3"/>
    </row>
    <row r="3568" spans="5:5" ht="14.25">
      <c r="E3568" s="3"/>
    </row>
    <row r="3569" spans="5:5" ht="14.25">
      <c r="E3569" s="3"/>
    </row>
    <row r="3570" spans="5:5" ht="14.25">
      <c r="E3570" s="3"/>
    </row>
    <row r="3571" spans="5:5" ht="14.25">
      <c r="E3571" s="3"/>
    </row>
    <row r="3572" spans="5:5" ht="14.25">
      <c r="E3572" s="3"/>
    </row>
    <row r="3573" spans="5:5" ht="14.25">
      <c r="E3573" s="3"/>
    </row>
    <row r="3574" spans="5:5" ht="14.25">
      <c r="E3574" s="3"/>
    </row>
    <row r="3575" spans="5:5" ht="14.25">
      <c r="E3575" s="3"/>
    </row>
    <row r="3576" spans="5:5" ht="14.25">
      <c r="E3576" s="3"/>
    </row>
    <row r="3577" spans="5:5" ht="14.25">
      <c r="E3577" s="3"/>
    </row>
    <row r="3578" spans="5:5" ht="14.25">
      <c r="E3578" s="3"/>
    </row>
    <row r="3579" spans="5:5" ht="14.25">
      <c r="E3579" s="3"/>
    </row>
    <row r="3580" spans="5:5" ht="14.25">
      <c r="E3580" s="3"/>
    </row>
    <row r="3581" spans="5:5" ht="14.25">
      <c r="E3581" s="3"/>
    </row>
    <row r="3582" spans="5:5" ht="14.25">
      <c r="E3582" s="3"/>
    </row>
    <row r="3583" spans="5:5" ht="14.25">
      <c r="E3583" s="3"/>
    </row>
    <row r="3584" spans="5:5" ht="14.25">
      <c r="E3584" s="3"/>
    </row>
    <row r="3585" spans="5:5" ht="14.25">
      <c r="E3585" s="3"/>
    </row>
    <row r="3586" spans="5:5" ht="14.25">
      <c r="E3586" s="3"/>
    </row>
    <row r="3587" spans="5:5" ht="14.25">
      <c r="E3587" s="3"/>
    </row>
    <row r="3588" spans="5:5" ht="14.25">
      <c r="E3588" s="3"/>
    </row>
    <row r="3589" spans="5:5" ht="14.25">
      <c r="E3589" s="3"/>
    </row>
    <row r="3590" spans="5:5" ht="14.25">
      <c r="E3590" s="3"/>
    </row>
    <row r="3591" spans="5:5" ht="14.25">
      <c r="E3591" s="3"/>
    </row>
    <row r="3592" spans="5:5" ht="14.25">
      <c r="E3592" s="3"/>
    </row>
    <row r="3593" spans="5:5" ht="14.25">
      <c r="E3593" s="3"/>
    </row>
    <row r="3594" spans="5:5" ht="14.25">
      <c r="E3594" s="3"/>
    </row>
    <row r="3595" spans="5:5" ht="14.25">
      <c r="E3595" s="3"/>
    </row>
    <row r="3596" spans="5:5" ht="14.25">
      <c r="E3596" s="3"/>
    </row>
    <row r="3597" spans="5:5" ht="14.25">
      <c r="E3597" s="3"/>
    </row>
    <row r="3598" spans="5:5" ht="14.25">
      <c r="E3598" s="3"/>
    </row>
    <row r="3599" spans="5:5" ht="14.25">
      <c r="E3599" s="3"/>
    </row>
    <row r="3600" spans="5:5" ht="14.25">
      <c r="E3600" s="3"/>
    </row>
    <row r="3601" spans="5:5" ht="14.25">
      <c r="E3601" s="3"/>
    </row>
    <row r="3602" spans="5:5" ht="14.25">
      <c r="E3602" s="3"/>
    </row>
    <row r="3603" spans="5:5" ht="14.25">
      <c r="E3603" s="3"/>
    </row>
    <row r="3604" spans="5:5" ht="14.25">
      <c r="E3604" s="3"/>
    </row>
    <row r="3605" spans="5:5" ht="14.25">
      <c r="E3605" s="3"/>
    </row>
    <row r="3606" spans="5:5" ht="14.25">
      <c r="E3606" s="3"/>
    </row>
    <row r="3607" spans="5:5" ht="14.25">
      <c r="E3607" s="3"/>
    </row>
    <row r="3608" spans="5:5" ht="14.25">
      <c r="E3608" s="3"/>
    </row>
    <row r="3609" spans="5:5" ht="14.25">
      <c r="E3609" s="3"/>
    </row>
    <row r="3610" spans="5:5" ht="14.25">
      <c r="E3610" s="3"/>
    </row>
    <row r="3611" spans="5:5" ht="14.25">
      <c r="E3611" s="3"/>
    </row>
    <row r="3612" spans="5:5" ht="14.25">
      <c r="E3612" s="3"/>
    </row>
    <row r="3613" spans="5:5" ht="14.25">
      <c r="E3613" s="3"/>
    </row>
    <row r="3614" spans="5:5" ht="14.25">
      <c r="E3614" s="3"/>
    </row>
    <row r="3615" spans="5:5" ht="14.25">
      <c r="E3615" s="3"/>
    </row>
    <row r="3616" spans="5:5" ht="14.25">
      <c r="E3616" s="3"/>
    </row>
    <row r="3617" spans="5:5" ht="14.25">
      <c r="E3617" s="3"/>
    </row>
    <row r="3618" spans="5:5" ht="14.25">
      <c r="E3618" s="3"/>
    </row>
    <row r="3619" spans="5:5" ht="14.25">
      <c r="E3619" s="3"/>
    </row>
    <row r="3620" spans="5:5" ht="14.25">
      <c r="E3620" s="3"/>
    </row>
    <row r="3621" spans="5:5" ht="14.25">
      <c r="E3621" s="3"/>
    </row>
    <row r="3622" spans="5:5" ht="14.25">
      <c r="E3622" s="3"/>
    </row>
    <row r="3623" spans="5:5" ht="14.25">
      <c r="E3623" s="3"/>
    </row>
    <row r="3624" spans="5:5" ht="14.25">
      <c r="E3624" s="3"/>
    </row>
    <row r="3625" spans="5:5" ht="14.25">
      <c r="E3625" s="3"/>
    </row>
    <row r="3626" spans="5:5" ht="14.25">
      <c r="E3626" s="3"/>
    </row>
    <row r="3627" spans="5:5" ht="14.25">
      <c r="E3627" s="3"/>
    </row>
    <row r="3628" spans="5:5" ht="14.25">
      <c r="E3628" s="3"/>
    </row>
    <row r="3629" spans="5:5" ht="14.25">
      <c r="E3629" s="3"/>
    </row>
    <row r="3630" spans="5:5" ht="14.25">
      <c r="E3630" s="3"/>
    </row>
    <row r="3631" spans="5:5" ht="14.25">
      <c r="E3631" s="3"/>
    </row>
    <row r="3632" spans="5:5" ht="14.25">
      <c r="E3632" s="3"/>
    </row>
    <row r="3633" spans="5:5" ht="14.25">
      <c r="E3633" s="3"/>
    </row>
    <row r="3634" spans="5:5" ht="14.25">
      <c r="E3634" s="3"/>
    </row>
    <row r="3635" spans="5:5" ht="14.25">
      <c r="E3635" s="3"/>
    </row>
    <row r="3636" spans="5:5" ht="14.25">
      <c r="E3636" s="3"/>
    </row>
    <row r="3637" spans="5:5" ht="14.25">
      <c r="E3637" s="3"/>
    </row>
    <row r="3638" spans="5:5" ht="14.25">
      <c r="E3638" s="3"/>
    </row>
    <row r="3639" spans="5:5" ht="14.25">
      <c r="E3639" s="3"/>
    </row>
    <row r="3640" spans="5:5" ht="14.25">
      <c r="E3640" s="3"/>
    </row>
    <row r="3641" spans="5:5" ht="14.25">
      <c r="E3641" s="3"/>
    </row>
    <row r="3642" spans="5:5" ht="14.25">
      <c r="E3642" s="3"/>
    </row>
    <row r="3643" spans="5:5" ht="14.25">
      <c r="E3643" s="3"/>
    </row>
    <row r="3644" spans="5:5" ht="14.25">
      <c r="E3644" s="3"/>
    </row>
    <row r="3645" spans="5:5" ht="14.25">
      <c r="E3645" s="3"/>
    </row>
    <row r="3646" spans="5:5" ht="14.25">
      <c r="E3646" s="3"/>
    </row>
    <row r="3647" spans="5:5" ht="14.25">
      <c r="E3647" s="3"/>
    </row>
    <row r="3648" spans="5:5" ht="14.25">
      <c r="E3648" s="3"/>
    </row>
    <row r="3649" spans="5:5" ht="14.25">
      <c r="E3649" s="3"/>
    </row>
    <row r="3650" spans="5:5" ht="14.25">
      <c r="E3650" s="3"/>
    </row>
    <row r="3651" spans="5:5" ht="14.25">
      <c r="E3651" s="3"/>
    </row>
    <row r="3652" spans="5:5" ht="14.25">
      <c r="E3652" s="3"/>
    </row>
    <row r="3653" spans="5:5" ht="14.25">
      <c r="E3653" s="3"/>
    </row>
    <row r="3654" spans="5:5" ht="14.25">
      <c r="E3654" s="3"/>
    </row>
    <row r="3655" spans="5:5" ht="14.25">
      <c r="E3655" s="3"/>
    </row>
    <row r="3656" spans="5:5" ht="14.25">
      <c r="E3656" s="3"/>
    </row>
    <row r="3657" spans="5:5" ht="14.25">
      <c r="E3657" s="3"/>
    </row>
    <row r="3658" spans="5:5" ht="14.25">
      <c r="E3658" s="3"/>
    </row>
    <row r="3659" spans="5:5" ht="14.25">
      <c r="E3659" s="3"/>
    </row>
    <row r="3660" spans="5:5" ht="14.25">
      <c r="E3660" s="3"/>
    </row>
    <row r="3661" spans="5:5" ht="14.25">
      <c r="E3661" s="3"/>
    </row>
    <row r="3662" spans="5:5" ht="14.25">
      <c r="E3662" s="3"/>
    </row>
    <row r="3663" spans="5:5" ht="14.25">
      <c r="E3663" s="3"/>
    </row>
    <row r="3664" spans="5:5" ht="14.25">
      <c r="E3664" s="3"/>
    </row>
    <row r="3665" spans="5:5" ht="14.25">
      <c r="E3665" s="3"/>
    </row>
    <row r="3666" spans="5:5" ht="14.25">
      <c r="E3666" s="3"/>
    </row>
    <row r="3667" spans="5:5" ht="14.25">
      <c r="E3667" s="3"/>
    </row>
    <row r="3668" spans="5:5" ht="14.25">
      <c r="E3668" s="3"/>
    </row>
    <row r="3669" spans="5:5" ht="14.25">
      <c r="E3669" s="3"/>
    </row>
    <row r="3670" spans="5:5" ht="14.25">
      <c r="E3670" s="3"/>
    </row>
    <row r="3671" spans="5:5" ht="14.25">
      <c r="E3671" s="3"/>
    </row>
    <row r="3672" spans="5:5" ht="14.25">
      <c r="E3672" s="3"/>
    </row>
    <row r="3673" spans="5:5" ht="14.25">
      <c r="E3673" s="3"/>
    </row>
    <row r="3674" spans="5:5" ht="14.25">
      <c r="E3674" s="3"/>
    </row>
    <row r="3675" spans="5:5" ht="14.25">
      <c r="E3675" s="3"/>
    </row>
    <row r="3676" spans="5:5" ht="14.25">
      <c r="E3676" s="3"/>
    </row>
    <row r="3677" spans="5:5" ht="14.25">
      <c r="E3677" s="3"/>
    </row>
    <row r="3678" spans="5:5" ht="14.25">
      <c r="E3678" s="3"/>
    </row>
    <row r="3679" spans="5:5" ht="14.25">
      <c r="E3679" s="3"/>
    </row>
    <row r="3680" spans="5:5" ht="14.25">
      <c r="E3680" s="3"/>
    </row>
    <row r="3681" spans="5:5" ht="14.25">
      <c r="E3681" s="3"/>
    </row>
    <row r="3682" spans="5:5" ht="14.25">
      <c r="E3682" s="3"/>
    </row>
    <row r="3683" spans="5:5" ht="14.25">
      <c r="E3683" s="3"/>
    </row>
    <row r="3684" spans="5:5" ht="14.25">
      <c r="E3684" s="3"/>
    </row>
    <row r="3685" spans="5:5" ht="14.25">
      <c r="E3685" s="3"/>
    </row>
    <row r="3686" spans="5:5" ht="14.25">
      <c r="E3686" s="3"/>
    </row>
    <row r="3687" spans="5:5" ht="14.25">
      <c r="E3687" s="3"/>
    </row>
    <row r="3688" spans="5:5" ht="14.25">
      <c r="E3688" s="3"/>
    </row>
    <row r="3689" spans="5:5" ht="14.25">
      <c r="E3689" s="3"/>
    </row>
    <row r="3690" spans="5:5" ht="14.25">
      <c r="E3690" s="3"/>
    </row>
    <row r="3691" spans="5:5" ht="14.25">
      <c r="E3691" s="3"/>
    </row>
    <row r="3692" spans="5:5" ht="14.25">
      <c r="E3692" s="3"/>
    </row>
    <row r="3693" spans="5:5" ht="14.25">
      <c r="E3693" s="3"/>
    </row>
    <row r="3694" spans="5:5" ht="14.25">
      <c r="E3694" s="3"/>
    </row>
    <row r="3695" spans="5:5" ht="14.25">
      <c r="E3695" s="3"/>
    </row>
    <row r="3696" spans="5:5" ht="14.25">
      <c r="E3696" s="3"/>
    </row>
    <row r="3697" spans="5:5" ht="14.25">
      <c r="E3697" s="3"/>
    </row>
    <row r="3698" spans="5:5" ht="14.25">
      <c r="E3698" s="3"/>
    </row>
    <row r="3699" spans="5:5" ht="14.25">
      <c r="E3699" s="3"/>
    </row>
    <row r="3700" spans="5:5" ht="14.25">
      <c r="E3700" s="3"/>
    </row>
    <row r="3701" spans="5:5" ht="14.25">
      <c r="E3701" s="3"/>
    </row>
    <row r="3702" spans="5:5" ht="14.25">
      <c r="E3702" s="3"/>
    </row>
    <row r="3703" spans="5:5" ht="14.25">
      <c r="E3703" s="3"/>
    </row>
    <row r="3704" spans="5:5" ht="14.25">
      <c r="E3704" s="3"/>
    </row>
    <row r="3705" spans="5:5" ht="14.25">
      <c r="E3705" s="3"/>
    </row>
    <row r="3706" spans="5:5" ht="14.25">
      <c r="E3706" s="3"/>
    </row>
    <row r="3707" spans="5:5" ht="14.25">
      <c r="E3707" s="3"/>
    </row>
    <row r="3708" spans="5:5" ht="14.25">
      <c r="E3708" s="3"/>
    </row>
    <row r="3709" spans="5:5" ht="14.25">
      <c r="E3709" s="3"/>
    </row>
    <row r="3710" spans="5:5" ht="14.25">
      <c r="E3710" s="3"/>
    </row>
    <row r="3711" spans="5:5" ht="14.25">
      <c r="E3711" s="3"/>
    </row>
    <row r="3712" spans="5:5" ht="14.25">
      <c r="E3712" s="3"/>
    </row>
    <row r="3713" spans="5:5" ht="14.25">
      <c r="E3713" s="3"/>
    </row>
    <row r="3714" spans="5:5" ht="14.25">
      <c r="E3714" s="3"/>
    </row>
    <row r="3715" spans="5:5" ht="14.25">
      <c r="E3715" s="3"/>
    </row>
    <row r="3716" spans="5:5" ht="14.25">
      <c r="E3716" s="3"/>
    </row>
    <row r="3717" spans="5:5" ht="14.25">
      <c r="E3717" s="3"/>
    </row>
    <row r="3718" spans="5:5" ht="14.25">
      <c r="E3718" s="3"/>
    </row>
    <row r="3719" spans="5:5" ht="14.25">
      <c r="E3719" s="3"/>
    </row>
    <row r="3720" spans="5:5" ht="14.25">
      <c r="E3720" s="3"/>
    </row>
    <row r="3721" spans="5:5" ht="14.25">
      <c r="E3721" s="3"/>
    </row>
    <row r="3722" spans="5:5" ht="14.25">
      <c r="E3722" s="3"/>
    </row>
    <row r="3723" spans="5:5" ht="14.25">
      <c r="E3723" s="3"/>
    </row>
    <row r="3724" spans="5:5" ht="14.25">
      <c r="E3724" s="3"/>
    </row>
    <row r="3725" spans="5:5" ht="14.25">
      <c r="E3725" s="3"/>
    </row>
    <row r="3726" spans="5:5" ht="14.25">
      <c r="E3726" s="3"/>
    </row>
    <row r="3727" spans="5:5" ht="14.25">
      <c r="E3727" s="3"/>
    </row>
    <row r="3728" spans="5:5" ht="14.25">
      <c r="E3728" s="3"/>
    </row>
    <row r="3729" spans="5:5" ht="14.25">
      <c r="E3729" s="3"/>
    </row>
    <row r="3730" spans="5:5" ht="14.25">
      <c r="E3730" s="3"/>
    </row>
    <row r="3731" spans="5:5" ht="14.25">
      <c r="E3731" s="3"/>
    </row>
    <row r="3732" spans="5:5" ht="14.25">
      <c r="E3732" s="3"/>
    </row>
    <row r="3733" spans="5:5" ht="14.25">
      <c r="E3733" s="3"/>
    </row>
    <row r="3734" spans="5:5" ht="14.25">
      <c r="E3734" s="3"/>
    </row>
    <row r="3735" spans="5:5" ht="14.25">
      <c r="E3735" s="3"/>
    </row>
    <row r="3736" spans="5:5" ht="14.25">
      <c r="E3736" s="3"/>
    </row>
    <row r="3737" spans="5:5" ht="14.25">
      <c r="E3737" s="3"/>
    </row>
    <row r="3738" spans="5:5" ht="14.25">
      <c r="E3738" s="3"/>
    </row>
    <row r="3739" spans="5:5" ht="14.25">
      <c r="E3739" s="3"/>
    </row>
    <row r="3740" spans="5:5" ht="14.25">
      <c r="E3740" s="3"/>
    </row>
    <row r="3741" spans="5:5" ht="14.25">
      <c r="E3741" s="3"/>
    </row>
    <row r="3742" spans="5:5" ht="14.25">
      <c r="E3742" s="3"/>
    </row>
    <row r="3743" spans="5:5" ht="14.25">
      <c r="E3743" s="3"/>
    </row>
    <row r="3744" spans="5:5" ht="14.25">
      <c r="E3744" s="3"/>
    </row>
    <row r="3745" spans="5:5" ht="14.25">
      <c r="E3745" s="3"/>
    </row>
    <row r="3746" spans="5:5" ht="14.25">
      <c r="E3746" s="3"/>
    </row>
    <row r="3747" spans="5:5" ht="14.25">
      <c r="E3747" s="3"/>
    </row>
    <row r="3748" spans="5:5" ht="14.25">
      <c r="E3748" s="3"/>
    </row>
    <row r="3749" spans="5:5" ht="14.25">
      <c r="E3749" s="3"/>
    </row>
    <row r="3750" spans="5:5" ht="14.25">
      <c r="E3750" s="3"/>
    </row>
    <row r="3751" spans="5:5" ht="14.25">
      <c r="E3751" s="3"/>
    </row>
    <row r="3752" spans="5:5" ht="14.25">
      <c r="E3752" s="3"/>
    </row>
    <row r="3753" spans="5:5" ht="14.25">
      <c r="E3753" s="3"/>
    </row>
    <row r="3754" spans="5:5" ht="14.25">
      <c r="E3754" s="3"/>
    </row>
    <row r="3755" spans="5:5" ht="14.25">
      <c r="E3755" s="3"/>
    </row>
    <row r="3756" spans="5:5" ht="14.25">
      <c r="E3756" s="3"/>
    </row>
    <row r="3757" spans="5:5" ht="14.25">
      <c r="E3757" s="3"/>
    </row>
    <row r="3758" spans="5:5" ht="14.25">
      <c r="E3758" s="3"/>
    </row>
    <row r="3759" spans="5:5" ht="14.25">
      <c r="E3759" s="3"/>
    </row>
    <row r="3760" spans="5:5" ht="14.25">
      <c r="E3760" s="3"/>
    </row>
    <row r="3761" spans="5:5" ht="14.25">
      <c r="E3761" s="3"/>
    </row>
    <row r="3762" spans="5:5" ht="14.25">
      <c r="E3762" s="3"/>
    </row>
    <row r="3763" spans="5:5" ht="14.25">
      <c r="E3763" s="3"/>
    </row>
    <row r="3764" spans="5:5" ht="14.25">
      <c r="E3764" s="3"/>
    </row>
    <row r="3765" spans="5:5" ht="14.25">
      <c r="E3765" s="3"/>
    </row>
    <row r="3766" spans="5:5" ht="14.25">
      <c r="E3766" s="3"/>
    </row>
    <row r="3767" spans="5:5" ht="14.25">
      <c r="E3767" s="3"/>
    </row>
    <row r="3768" spans="5:5" ht="14.25">
      <c r="E3768" s="3"/>
    </row>
    <row r="3769" spans="5:5" ht="14.25">
      <c r="E3769" s="3"/>
    </row>
    <row r="3770" spans="5:5" ht="14.25">
      <c r="E3770" s="3"/>
    </row>
    <row r="3771" spans="5:5" ht="14.25">
      <c r="E3771" s="3"/>
    </row>
    <row r="3772" spans="5:5" ht="14.25">
      <c r="E3772" s="3"/>
    </row>
    <row r="3773" spans="5:5" ht="14.25">
      <c r="E3773" s="3"/>
    </row>
    <row r="3774" spans="5:5" ht="14.25">
      <c r="E3774" s="3"/>
    </row>
    <row r="3775" spans="5:5" ht="14.25">
      <c r="E3775" s="3"/>
    </row>
    <row r="3776" spans="5:5" ht="14.25">
      <c r="E3776" s="3"/>
    </row>
    <row r="3777" spans="5:5" ht="14.25">
      <c r="E3777" s="3"/>
    </row>
    <row r="3778" spans="5:5" ht="14.25">
      <c r="E3778" s="3"/>
    </row>
    <row r="3779" spans="5:5" ht="14.25">
      <c r="E3779" s="3"/>
    </row>
    <row r="3780" spans="5:5" ht="14.25">
      <c r="E3780" s="3"/>
    </row>
    <row r="3781" spans="5:5" ht="14.25">
      <c r="E3781" s="3"/>
    </row>
    <row r="3782" spans="5:5" ht="14.25">
      <c r="E3782" s="3"/>
    </row>
    <row r="3783" spans="5:5" ht="14.25">
      <c r="E3783" s="3"/>
    </row>
    <row r="3784" spans="5:5" ht="14.25">
      <c r="E3784" s="3"/>
    </row>
    <row r="3785" spans="5:5" ht="14.25">
      <c r="E3785" s="3"/>
    </row>
    <row r="3786" spans="5:5" ht="14.25">
      <c r="E3786" s="3"/>
    </row>
    <row r="3787" spans="5:5" ht="14.25">
      <c r="E3787" s="3"/>
    </row>
    <row r="3788" spans="5:5" ht="14.25">
      <c r="E3788" s="3"/>
    </row>
    <row r="3789" spans="5:5" ht="14.25">
      <c r="E3789" s="3"/>
    </row>
    <row r="3790" spans="5:5" ht="14.25">
      <c r="E3790" s="3"/>
    </row>
    <row r="3791" spans="5:5" ht="14.25">
      <c r="E3791" s="3"/>
    </row>
    <row r="3792" spans="5:5" ht="14.25">
      <c r="E3792" s="3"/>
    </row>
    <row r="3793" spans="5:5" ht="14.25">
      <c r="E3793" s="3"/>
    </row>
    <row r="3794" spans="5:5" ht="14.25">
      <c r="E3794" s="3"/>
    </row>
    <row r="3795" spans="5:5" ht="14.25">
      <c r="E3795" s="3"/>
    </row>
    <row r="3796" spans="5:5" ht="14.25">
      <c r="E3796" s="3"/>
    </row>
    <row r="3797" spans="5:5" ht="14.25">
      <c r="E3797" s="3"/>
    </row>
    <row r="3798" spans="5:5" ht="14.25">
      <c r="E3798" s="3"/>
    </row>
    <row r="3799" spans="5:5" ht="14.25">
      <c r="E3799" s="3"/>
    </row>
    <row r="3800" spans="5:5" ht="14.25">
      <c r="E3800" s="3"/>
    </row>
    <row r="3801" spans="5:5" ht="14.25">
      <c r="E3801" s="3"/>
    </row>
    <row r="3802" spans="5:5" ht="14.25">
      <c r="E3802" s="3"/>
    </row>
    <row r="3803" spans="5:5" ht="14.25">
      <c r="E3803" s="3"/>
    </row>
    <row r="3804" spans="5:5" ht="14.25">
      <c r="E3804" s="3"/>
    </row>
    <row r="3805" spans="5:5" ht="14.25">
      <c r="E3805" s="3"/>
    </row>
    <row r="3806" spans="5:5" ht="14.25">
      <c r="E3806" s="3"/>
    </row>
    <row r="3807" spans="5:5" ht="14.25">
      <c r="E3807" s="3"/>
    </row>
    <row r="3808" spans="5:5" ht="14.25">
      <c r="E3808" s="3"/>
    </row>
    <row r="3809" spans="5:5" ht="14.25">
      <c r="E3809" s="3"/>
    </row>
    <row r="3810" spans="5:5" ht="14.25">
      <c r="E3810" s="3"/>
    </row>
    <row r="3811" spans="5:5" ht="14.25">
      <c r="E3811" s="3"/>
    </row>
    <row r="3812" spans="5:5" ht="14.25">
      <c r="E3812" s="3"/>
    </row>
    <row r="3813" spans="5:5" ht="14.25">
      <c r="E3813" s="3"/>
    </row>
    <row r="3814" spans="5:5" ht="14.25">
      <c r="E3814" s="3"/>
    </row>
    <row r="3815" spans="5:5" ht="14.25">
      <c r="E3815" s="3"/>
    </row>
    <row r="3816" spans="5:5" ht="14.25">
      <c r="E3816" s="3"/>
    </row>
    <row r="3817" spans="5:5" ht="14.25">
      <c r="E3817" s="3"/>
    </row>
    <row r="3818" spans="5:5" ht="14.25">
      <c r="E3818" s="3"/>
    </row>
    <row r="3819" spans="5:5" ht="14.25">
      <c r="E3819" s="3"/>
    </row>
    <row r="3820" spans="5:5" ht="14.25">
      <c r="E3820" s="3"/>
    </row>
    <row r="3821" spans="5:5" ht="14.25">
      <c r="E3821" s="3"/>
    </row>
    <row r="3822" spans="5:5" ht="14.25">
      <c r="E3822" s="3"/>
    </row>
    <row r="3823" spans="5:5" ht="14.25">
      <c r="E3823" s="3"/>
    </row>
    <row r="3824" spans="5:5" ht="14.25">
      <c r="E3824" s="3"/>
    </row>
    <row r="3825" spans="5:5" ht="14.25">
      <c r="E3825" s="3"/>
    </row>
    <row r="3826" spans="5:5" ht="14.25">
      <c r="E3826" s="3"/>
    </row>
    <row r="3827" spans="5:5" ht="14.25">
      <c r="E3827" s="3"/>
    </row>
    <row r="3828" spans="5:5" ht="14.25">
      <c r="E3828" s="3"/>
    </row>
    <row r="3829" spans="5:5" ht="14.25">
      <c r="E3829" s="3"/>
    </row>
    <row r="3830" spans="5:5" ht="14.25">
      <c r="E3830" s="3"/>
    </row>
    <row r="3831" spans="5:5" ht="14.25">
      <c r="E3831" s="3"/>
    </row>
    <row r="3832" spans="5:5" ht="14.25">
      <c r="E3832" s="3"/>
    </row>
    <row r="3833" spans="5:5" ht="14.25">
      <c r="E3833" s="3"/>
    </row>
    <row r="3834" spans="5:5" ht="14.25">
      <c r="E3834" s="3"/>
    </row>
    <row r="3835" spans="5:5" ht="14.25">
      <c r="E3835" s="3"/>
    </row>
    <row r="3836" spans="5:5" ht="14.25">
      <c r="E3836" s="3"/>
    </row>
    <row r="3837" spans="5:5" ht="14.25">
      <c r="E3837" s="3"/>
    </row>
    <row r="3838" spans="5:5" ht="14.25">
      <c r="E3838" s="3"/>
    </row>
    <row r="3839" spans="5:5" ht="14.25">
      <c r="E3839" s="3"/>
    </row>
    <row r="3840" spans="5:5" ht="14.25">
      <c r="E3840" s="3"/>
    </row>
    <row r="3841" spans="5:5" ht="14.25">
      <c r="E3841" s="3"/>
    </row>
    <row r="3842" spans="5:5" ht="14.25">
      <c r="E3842" s="3"/>
    </row>
    <row r="3843" spans="5:5" ht="14.25">
      <c r="E3843" s="3"/>
    </row>
    <row r="3844" spans="5:5" ht="14.25">
      <c r="E3844" s="3"/>
    </row>
    <row r="3845" spans="5:5" ht="14.25">
      <c r="E3845" s="3"/>
    </row>
    <row r="3846" spans="5:5" ht="14.25">
      <c r="E3846" s="3"/>
    </row>
    <row r="3847" spans="5:5" ht="14.25">
      <c r="E3847" s="3"/>
    </row>
    <row r="3848" spans="5:5" ht="14.25">
      <c r="E3848" s="3"/>
    </row>
    <row r="3849" spans="5:5" ht="14.25">
      <c r="E3849" s="3"/>
    </row>
    <row r="3850" spans="5:5" ht="14.25">
      <c r="E3850" s="3"/>
    </row>
    <row r="3851" spans="5:5" ht="14.25">
      <c r="E3851" s="3"/>
    </row>
    <row r="3852" spans="5:5" ht="14.25">
      <c r="E3852" s="3"/>
    </row>
    <row r="3853" spans="5:5" ht="14.25">
      <c r="E3853" s="3"/>
    </row>
    <row r="3854" spans="5:5" ht="14.25">
      <c r="E3854" s="3"/>
    </row>
    <row r="3855" spans="5:5" ht="14.25">
      <c r="E3855" s="3"/>
    </row>
    <row r="3856" spans="5:5" ht="14.25">
      <c r="E3856" s="3"/>
    </row>
    <row r="3857" spans="5:5" ht="14.25">
      <c r="E3857" s="3"/>
    </row>
    <row r="3858" spans="5:5" ht="14.25">
      <c r="E3858" s="3"/>
    </row>
    <row r="3859" spans="5:5" ht="14.25">
      <c r="E3859" s="3"/>
    </row>
    <row r="3860" spans="5:5" ht="14.25">
      <c r="E3860" s="3"/>
    </row>
    <row r="3861" spans="5:5" ht="14.25">
      <c r="E3861" s="3"/>
    </row>
    <row r="3862" spans="5:5" ht="14.25">
      <c r="E3862" s="3"/>
    </row>
    <row r="3863" spans="5:5" ht="14.25">
      <c r="E3863" s="3"/>
    </row>
    <row r="3864" spans="5:5" ht="14.25">
      <c r="E3864" s="3"/>
    </row>
    <row r="3865" spans="5:5" ht="14.25">
      <c r="E3865" s="3"/>
    </row>
    <row r="3866" spans="5:5" ht="14.25">
      <c r="E3866" s="3"/>
    </row>
    <row r="3867" spans="5:5" ht="14.25">
      <c r="E3867" s="3"/>
    </row>
    <row r="3868" spans="5:5" ht="14.25">
      <c r="E3868" s="3"/>
    </row>
    <row r="3869" spans="5:5" ht="14.25">
      <c r="E3869" s="3"/>
    </row>
    <row r="3870" spans="5:5" ht="14.25">
      <c r="E3870" s="3"/>
    </row>
    <row r="3871" spans="5:5" ht="14.25">
      <c r="E3871" s="3"/>
    </row>
    <row r="3872" spans="5:5" ht="14.25">
      <c r="E3872" s="3"/>
    </row>
    <row r="3873" spans="5:5" ht="14.25">
      <c r="E3873" s="3"/>
    </row>
    <row r="3874" spans="5:5" ht="14.25">
      <c r="E3874" s="3"/>
    </row>
    <row r="3875" spans="5:5" ht="14.25">
      <c r="E3875" s="3"/>
    </row>
    <row r="3876" spans="5:5" ht="14.25">
      <c r="E3876" s="3"/>
    </row>
    <row r="3877" spans="5:5" ht="14.25">
      <c r="E3877" s="3"/>
    </row>
    <row r="3878" spans="5:5" ht="14.25">
      <c r="E3878" s="3"/>
    </row>
    <row r="3879" spans="5:5" ht="14.25">
      <c r="E3879" s="3"/>
    </row>
    <row r="3880" spans="5:5" ht="14.25">
      <c r="E3880" s="3"/>
    </row>
    <row r="3881" spans="5:5" ht="14.25">
      <c r="E3881" s="3"/>
    </row>
    <row r="3882" spans="5:5" ht="14.25">
      <c r="E3882" s="3"/>
    </row>
    <row r="3883" spans="5:5" ht="14.25">
      <c r="E3883" s="3"/>
    </row>
    <row r="3884" spans="5:5" ht="14.25">
      <c r="E3884" s="3"/>
    </row>
    <row r="3885" spans="5:5" ht="14.25">
      <c r="E3885" s="3"/>
    </row>
    <row r="3886" spans="5:5" ht="14.25">
      <c r="E3886" s="3"/>
    </row>
    <row r="3887" spans="5:5" ht="14.25">
      <c r="E3887" s="3"/>
    </row>
    <row r="3888" spans="5:5" ht="14.25">
      <c r="E3888" s="3"/>
    </row>
    <row r="3889" spans="5:5" ht="14.25">
      <c r="E3889" s="3"/>
    </row>
    <row r="3890" spans="5:5" ht="14.25">
      <c r="E3890" s="3"/>
    </row>
    <row r="3891" spans="5:5" ht="14.25">
      <c r="E3891" s="3"/>
    </row>
    <row r="3892" spans="5:5" ht="14.25">
      <c r="E3892" s="3"/>
    </row>
    <row r="3893" spans="5:5" ht="14.25">
      <c r="E3893" s="3"/>
    </row>
    <row r="3894" spans="5:5" ht="14.25">
      <c r="E3894" s="3"/>
    </row>
    <row r="3895" spans="5:5" ht="14.25">
      <c r="E3895" s="3"/>
    </row>
    <row r="3896" spans="5:5" ht="14.25">
      <c r="E3896" s="3"/>
    </row>
    <row r="3897" spans="5:5" ht="14.25">
      <c r="E3897" s="3"/>
    </row>
    <row r="3898" spans="5:5" ht="14.25">
      <c r="E3898" s="3"/>
    </row>
    <row r="3899" spans="5:5" ht="14.25">
      <c r="E3899" s="3"/>
    </row>
    <row r="3900" spans="5:5" ht="14.25">
      <c r="E3900" s="3"/>
    </row>
    <row r="3901" spans="5:5" ht="14.25">
      <c r="E3901" s="3"/>
    </row>
    <row r="3902" spans="5:5" ht="14.25">
      <c r="E3902" s="3"/>
    </row>
    <row r="3903" spans="5:5" ht="14.25">
      <c r="E3903" s="3"/>
    </row>
    <row r="3904" spans="5:5" ht="14.25">
      <c r="E3904" s="3"/>
    </row>
    <row r="3905" spans="5:5" ht="14.25">
      <c r="E3905" s="3"/>
    </row>
    <row r="3906" spans="5:5" ht="14.25">
      <c r="E3906" s="3"/>
    </row>
    <row r="3907" spans="5:5" ht="14.25">
      <c r="E3907" s="3"/>
    </row>
    <row r="3908" spans="5:5" ht="14.25">
      <c r="E3908" s="3"/>
    </row>
    <row r="3909" spans="5:5" ht="14.25">
      <c r="E3909" s="3"/>
    </row>
    <row r="3910" spans="5:5" ht="14.25">
      <c r="E3910" s="3"/>
    </row>
    <row r="3911" spans="5:5" ht="14.25">
      <c r="E3911" s="3"/>
    </row>
    <row r="3912" spans="5:5" ht="14.25">
      <c r="E3912" s="3"/>
    </row>
    <row r="3913" spans="5:5" ht="14.25">
      <c r="E3913" s="3"/>
    </row>
    <row r="3914" spans="5:5" ht="14.25">
      <c r="E3914" s="3"/>
    </row>
    <row r="3915" spans="5:5" ht="14.25">
      <c r="E3915" s="3"/>
    </row>
    <row r="3916" spans="5:5" ht="14.25">
      <c r="E3916" s="3"/>
    </row>
    <row r="3917" spans="5:5" ht="14.25">
      <c r="E3917" s="3"/>
    </row>
    <row r="3918" spans="5:5" ht="14.25">
      <c r="E3918" s="3"/>
    </row>
    <row r="3919" spans="5:5" ht="14.25">
      <c r="E3919" s="3"/>
    </row>
    <row r="3920" spans="5:5" ht="14.25">
      <c r="E3920" s="3"/>
    </row>
    <row r="3921" spans="5:5" ht="14.25">
      <c r="E3921" s="3"/>
    </row>
    <row r="3922" spans="5:5" ht="14.25">
      <c r="E3922" s="3"/>
    </row>
    <row r="3923" spans="5:5" ht="14.25">
      <c r="E3923" s="3"/>
    </row>
    <row r="3924" spans="5:5" ht="14.25">
      <c r="E3924" s="3"/>
    </row>
    <row r="3925" spans="5:5" ht="14.25">
      <c r="E3925" s="3"/>
    </row>
    <row r="3926" spans="5:5" ht="14.25">
      <c r="E3926" s="3"/>
    </row>
    <row r="3927" spans="5:5" ht="14.25">
      <c r="E3927" s="3"/>
    </row>
    <row r="3928" spans="5:5" ht="14.25">
      <c r="E3928" s="3"/>
    </row>
    <row r="3929" spans="5:5" ht="14.25">
      <c r="E3929" s="3"/>
    </row>
    <row r="3930" spans="5:5" ht="14.25">
      <c r="E3930" s="3"/>
    </row>
    <row r="3931" spans="5:5" ht="14.25">
      <c r="E3931" s="3"/>
    </row>
    <row r="3932" spans="5:5" ht="14.25">
      <c r="E3932" s="3"/>
    </row>
    <row r="3933" spans="5:5" ht="14.25">
      <c r="E3933" s="3"/>
    </row>
    <row r="3934" spans="5:5" ht="14.25">
      <c r="E3934" s="3"/>
    </row>
    <row r="3935" spans="5:5" ht="14.25">
      <c r="E3935" s="3"/>
    </row>
    <row r="3936" spans="5:5" ht="14.25">
      <c r="E3936" s="3"/>
    </row>
    <row r="3937" spans="5:5" ht="14.25">
      <c r="E3937" s="3"/>
    </row>
    <row r="3938" spans="5:5" ht="14.25">
      <c r="E3938" s="3"/>
    </row>
    <row r="3939" spans="5:5" ht="14.25">
      <c r="E3939" s="3"/>
    </row>
    <row r="3940" spans="5:5" ht="14.25">
      <c r="E3940" s="3"/>
    </row>
    <row r="3941" spans="5:5" ht="14.25">
      <c r="E3941" s="3"/>
    </row>
    <row r="3942" spans="5:5" ht="14.25">
      <c r="E3942" s="3"/>
    </row>
    <row r="3943" spans="5:5" ht="14.25">
      <c r="E3943" s="3"/>
    </row>
    <row r="3944" spans="5:5" ht="14.25">
      <c r="E3944" s="3"/>
    </row>
    <row r="3945" spans="5:5" ht="14.25">
      <c r="E3945" s="3"/>
    </row>
    <row r="3946" spans="5:5" ht="14.25">
      <c r="E3946" s="3"/>
    </row>
    <row r="3947" spans="5:5" ht="14.25">
      <c r="E3947" s="3"/>
    </row>
    <row r="3948" spans="5:5" ht="14.25">
      <c r="E3948" s="3"/>
    </row>
    <row r="3949" spans="5:5" ht="14.25">
      <c r="E3949" s="3"/>
    </row>
    <row r="3950" spans="5:5" ht="14.25">
      <c r="E3950" s="3"/>
    </row>
    <row r="3951" spans="5:5" ht="14.25">
      <c r="E3951" s="3"/>
    </row>
    <row r="3952" spans="5:5" ht="14.25">
      <c r="E3952" s="3"/>
    </row>
    <row r="3953" spans="5:5" ht="14.25">
      <c r="E3953" s="3"/>
    </row>
    <row r="3954" spans="5:5" ht="14.25">
      <c r="E3954" s="3"/>
    </row>
    <row r="3955" spans="5:5" ht="14.25">
      <c r="E3955" s="3"/>
    </row>
    <row r="3956" spans="5:5" ht="14.25">
      <c r="E3956" s="3"/>
    </row>
    <row r="3957" spans="5:5" ht="14.25">
      <c r="E3957" s="3"/>
    </row>
    <row r="3958" spans="5:5" ht="14.25">
      <c r="E3958" s="3"/>
    </row>
    <row r="3959" spans="5:5" ht="14.25">
      <c r="E3959" s="3"/>
    </row>
    <row r="3960" spans="5:5" ht="14.25">
      <c r="E3960" s="3"/>
    </row>
    <row r="3961" spans="5:5" ht="14.25">
      <c r="E3961" s="3"/>
    </row>
    <row r="3962" spans="5:5" ht="14.25">
      <c r="E3962" s="3"/>
    </row>
    <row r="3963" spans="5:5" ht="14.25">
      <c r="E3963" s="3"/>
    </row>
    <row r="3964" spans="5:5" ht="14.25">
      <c r="E3964" s="3"/>
    </row>
    <row r="3965" spans="5:5" ht="14.25">
      <c r="E3965" s="3"/>
    </row>
    <row r="3966" spans="5:5" ht="14.25">
      <c r="E3966" s="3"/>
    </row>
    <row r="3967" spans="5:5" ht="14.25">
      <c r="E3967" s="3"/>
    </row>
    <row r="3968" spans="5:5" ht="14.25">
      <c r="E3968" s="3"/>
    </row>
    <row r="3969" spans="5:5" ht="14.25">
      <c r="E3969" s="3"/>
    </row>
    <row r="3970" spans="5:5" ht="14.25">
      <c r="E3970" s="3"/>
    </row>
    <row r="3971" spans="5:5" ht="14.25">
      <c r="E3971" s="3"/>
    </row>
    <row r="3972" spans="5:5" ht="14.25">
      <c r="E3972" s="3"/>
    </row>
    <row r="3973" spans="5:5" ht="14.25">
      <c r="E3973" s="3"/>
    </row>
    <row r="3974" spans="5:5" ht="14.25">
      <c r="E3974" s="3"/>
    </row>
    <row r="3975" spans="5:5" ht="14.25">
      <c r="E3975" s="3"/>
    </row>
    <row r="3976" spans="5:5" ht="14.25">
      <c r="E3976" s="3"/>
    </row>
    <row r="3977" spans="5:5" ht="14.25">
      <c r="E3977" s="3"/>
    </row>
    <row r="3978" spans="5:5" ht="14.25">
      <c r="E3978" s="3"/>
    </row>
    <row r="3979" spans="5:5" ht="14.25">
      <c r="E3979" s="3"/>
    </row>
    <row r="3980" spans="5:5" ht="14.25">
      <c r="E3980" s="3"/>
    </row>
    <row r="3981" spans="5:5" ht="14.25">
      <c r="E3981" s="3"/>
    </row>
    <row r="3982" spans="5:5" ht="14.25">
      <c r="E3982" s="3"/>
    </row>
    <row r="3983" spans="5:5" ht="14.25">
      <c r="E3983" s="3"/>
    </row>
    <row r="3984" spans="5:5" ht="14.25">
      <c r="E3984" s="3"/>
    </row>
    <row r="3985" spans="5:5" ht="14.25">
      <c r="E3985" s="3"/>
    </row>
    <row r="3986" spans="5:5" ht="14.25">
      <c r="E3986" s="3"/>
    </row>
    <row r="3987" spans="5:5" ht="14.25">
      <c r="E3987" s="3"/>
    </row>
    <row r="3988" spans="5:5" ht="14.25">
      <c r="E3988" s="3"/>
    </row>
    <row r="3989" spans="5:5" ht="14.25">
      <c r="E3989" s="3"/>
    </row>
    <row r="3990" spans="5:5" ht="14.25">
      <c r="E3990" s="3"/>
    </row>
    <row r="3991" spans="5:5" ht="14.25">
      <c r="E3991" s="3"/>
    </row>
    <row r="3992" spans="5:5" ht="14.25">
      <c r="E3992" s="3"/>
    </row>
    <row r="3993" spans="5:5" ht="14.25">
      <c r="E3993" s="3"/>
    </row>
    <row r="3994" spans="5:5" ht="14.25">
      <c r="E3994" s="3"/>
    </row>
    <row r="3995" spans="5:5" ht="14.25">
      <c r="E3995" s="3"/>
    </row>
    <row r="3996" spans="5:5" ht="14.25">
      <c r="E3996" s="3"/>
    </row>
    <row r="3997" spans="5:5" ht="14.25">
      <c r="E3997" s="3"/>
    </row>
    <row r="3998" spans="5:5" ht="14.25">
      <c r="E3998" s="3"/>
    </row>
    <row r="3999" spans="5:5" ht="14.25">
      <c r="E3999" s="3"/>
    </row>
    <row r="4000" spans="5:5" ht="14.25">
      <c r="E4000" s="3"/>
    </row>
    <row r="4001" spans="5:5" ht="14.25">
      <c r="E4001" s="3"/>
    </row>
    <row r="4002" spans="5:5" ht="14.25">
      <c r="E4002" s="3"/>
    </row>
    <row r="4003" spans="5:5" ht="14.25">
      <c r="E4003" s="3"/>
    </row>
    <row r="4004" spans="5:5" ht="14.25">
      <c r="E4004" s="3"/>
    </row>
    <row r="4005" spans="5:5" ht="14.25">
      <c r="E4005" s="3"/>
    </row>
    <row r="4006" spans="5:5" ht="14.25">
      <c r="E4006" s="3"/>
    </row>
    <row r="4007" spans="5:5" ht="14.25">
      <c r="E4007" s="3"/>
    </row>
    <row r="4008" spans="5:5" ht="14.25">
      <c r="E4008" s="3"/>
    </row>
    <row r="4009" spans="5:5" ht="14.25">
      <c r="E4009" s="3"/>
    </row>
    <row r="4010" spans="5:5" ht="14.25">
      <c r="E4010" s="3"/>
    </row>
    <row r="4011" spans="5:5" ht="14.25">
      <c r="E4011" s="3"/>
    </row>
    <row r="4012" spans="5:5" ht="14.25">
      <c r="E4012" s="3"/>
    </row>
    <row r="4013" spans="5:5" ht="14.25">
      <c r="E4013" s="3"/>
    </row>
    <row r="4014" spans="5:5" ht="14.25">
      <c r="E4014" s="3"/>
    </row>
    <row r="4015" spans="5:5" ht="14.25">
      <c r="E4015" s="3"/>
    </row>
    <row r="4016" spans="5:5" ht="14.25">
      <c r="E4016" s="3"/>
    </row>
    <row r="4017" spans="5:5" ht="14.25">
      <c r="E4017" s="3"/>
    </row>
    <row r="4018" spans="5:5" ht="14.25">
      <c r="E4018" s="3"/>
    </row>
    <row r="4019" spans="5:5" ht="14.25">
      <c r="E4019" s="3"/>
    </row>
    <row r="4020" spans="5:5" ht="14.25">
      <c r="E4020" s="3"/>
    </row>
    <row r="4021" spans="5:5" ht="14.25">
      <c r="E4021" s="3"/>
    </row>
    <row r="4022" spans="5:5" ht="14.25">
      <c r="E4022" s="3"/>
    </row>
    <row r="4023" spans="5:5" ht="14.25">
      <c r="E4023" s="3"/>
    </row>
    <row r="4024" spans="5:5" ht="14.25">
      <c r="E4024" s="3"/>
    </row>
    <row r="4025" spans="5:5" ht="14.25">
      <c r="E4025" s="3"/>
    </row>
    <row r="4026" spans="5:5" ht="14.25">
      <c r="E4026" s="3"/>
    </row>
    <row r="4027" spans="5:5" ht="14.25">
      <c r="E4027" s="3"/>
    </row>
    <row r="4028" spans="5:5" ht="14.25">
      <c r="E4028" s="3"/>
    </row>
    <row r="4029" spans="5:5" ht="14.25">
      <c r="E4029" s="3"/>
    </row>
    <row r="4030" spans="5:5" ht="14.25">
      <c r="E4030" s="3"/>
    </row>
    <row r="4031" spans="5:5" ht="14.25">
      <c r="E4031" s="3"/>
    </row>
    <row r="4032" spans="5:5" ht="14.25">
      <c r="E4032" s="3"/>
    </row>
    <row r="4033" spans="5:5" ht="14.25">
      <c r="E4033" s="3"/>
    </row>
    <row r="4034" spans="5:5" ht="14.25">
      <c r="E4034" s="3"/>
    </row>
    <row r="4035" spans="5:5" ht="14.25">
      <c r="E4035" s="3"/>
    </row>
    <row r="4036" spans="5:5" ht="14.25">
      <c r="E4036" s="3"/>
    </row>
    <row r="4037" spans="5:5" ht="14.25">
      <c r="E4037" s="3"/>
    </row>
    <row r="4038" spans="5:5" ht="14.25">
      <c r="E4038" s="3"/>
    </row>
    <row r="4039" spans="5:5" ht="14.25">
      <c r="E4039" s="3"/>
    </row>
    <row r="4040" spans="5:5" ht="14.25">
      <c r="E4040" s="3"/>
    </row>
    <row r="4041" spans="5:5" ht="14.25">
      <c r="E4041" s="3"/>
    </row>
    <row r="4042" spans="5:5" ht="14.25">
      <c r="E4042" s="3"/>
    </row>
    <row r="4043" spans="5:5" ht="14.25">
      <c r="E4043" s="3"/>
    </row>
    <row r="4044" spans="5:5" ht="14.25">
      <c r="E4044" s="3"/>
    </row>
    <row r="4045" spans="5:5" ht="14.25">
      <c r="E4045" s="3"/>
    </row>
    <row r="4046" spans="5:5" ht="14.25">
      <c r="E4046" s="3"/>
    </row>
    <row r="4047" spans="5:5" ht="14.25">
      <c r="E4047" s="3"/>
    </row>
    <row r="4048" spans="5:5" ht="14.25">
      <c r="E4048" s="3"/>
    </row>
    <row r="4049" spans="5:5" ht="14.25">
      <c r="E4049" s="3"/>
    </row>
    <row r="4050" spans="5:5" ht="14.25">
      <c r="E4050" s="3"/>
    </row>
    <row r="4051" spans="5:5" ht="14.25">
      <c r="E4051" s="3"/>
    </row>
    <row r="4052" spans="5:5" ht="14.25">
      <c r="E4052" s="3"/>
    </row>
    <row r="4053" spans="5:5" ht="14.25">
      <c r="E4053" s="3"/>
    </row>
    <row r="4054" spans="5:5" ht="14.25">
      <c r="E4054" s="3"/>
    </row>
    <row r="4055" spans="5:5" ht="14.25">
      <c r="E4055" s="3"/>
    </row>
    <row r="4056" spans="5:5" ht="14.25">
      <c r="E4056" s="3"/>
    </row>
    <row r="4057" spans="5:5" ht="14.25">
      <c r="E4057" s="3"/>
    </row>
    <row r="4058" spans="5:5" ht="14.25">
      <c r="E4058" s="3"/>
    </row>
    <row r="4059" spans="5:5" ht="14.25">
      <c r="E4059" s="3"/>
    </row>
    <row r="4060" spans="5:5" ht="14.25">
      <c r="E4060" s="3"/>
    </row>
    <row r="4061" spans="5:5" ht="14.25">
      <c r="E4061" s="3"/>
    </row>
    <row r="4062" spans="5:5" ht="14.25">
      <c r="E4062" s="3"/>
    </row>
    <row r="4063" spans="5:5" ht="14.25">
      <c r="E4063" s="3"/>
    </row>
    <row r="4064" spans="5:5" ht="14.25">
      <c r="E4064" s="3"/>
    </row>
    <row r="4065" spans="5:5" ht="14.25">
      <c r="E4065" s="3"/>
    </row>
    <row r="4066" spans="5:5" ht="14.25">
      <c r="E4066" s="3"/>
    </row>
    <row r="4067" spans="5:5" ht="14.25">
      <c r="E4067" s="3"/>
    </row>
    <row r="4068" spans="5:5" ht="14.25">
      <c r="E4068" s="3"/>
    </row>
    <row r="4069" spans="5:5" ht="14.25">
      <c r="E4069" s="3"/>
    </row>
    <row r="4070" spans="5:5" ht="14.25">
      <c r="E4070" s="3"/>
    </row>
    <row r="4071" spans="5:5" ht="14.25">
      <c r="E4071" s="3"/>
    </row>
    <row r="4072" spans="5:5" ht="14.25">
      <c r="E4072" s="3"/>
    </row>
    <row r="4073" spans="5:5" ht="14.25">
      <c r="E4073" s="3"/>
    </row>
    <row r="4074" spans="5:5" ht="14.25">
      <c r="E4074" s="3"/>
    </row>
    <row r="4075" spans="5:5" ht="14.25">
      <c r="E4075" s="3"/>
    </row>
    <row r="4076" spans="5:5" ht="14.25">
      <c r="E4076" s="3"/>
    </row>
    <row r="4077" spans="5:5" ht="14.25">
      <c r="E4077" s="3"/>
    </row>
    <row r="4078" spans="5:5" ht="14.25">
      <c r="E4078" s="3"/>
    </row>
    <row r="4079" spans="5:5" ht="14.25">
      <c r="E4079" s="3"/>
    </row>
    <row r="4080" spans="5:5" ht="14.25">
      <c r="E4080" s="3"/>
    </row>
    <row r="4081" spans="5:5" ht="14.25">
      <c r="E4081" s="3"/>
    </row>
    <row r="4082" spans="5:5" ht="14.25">
      <c r="E4082" s="3"/>
    </row>
    <row r="4083" spans="5:5" ht="14.25">
      <c r="E4083" s="3"/>
    </row>
    <row r="4084" spans="5:5" ht="14.25">
      <c r="E4084" s="3"/>
    </row>
    <row r="4085" spans="5:5" ht="14.25">
      <c r="E4085" s="3"/>
    </row>
    <row r="4086" spans="5:5" ht="14.25">
      <c r="E4086" s="3"/>
    </row>
    <row r="4087" spans="5:5" ht="14.25">
      <c r="E4087" s="3"/>
    </row>
    <row r="4088" spans="5:5" ht="14.25">
      <c r="E4088" s="3"/>
    </row>
    <row r="4089" spans="5:5" ht="14.25">
      <c r="E4089" s="3"/>
    </row>
    <row r="4090" spans="5:5" ht="14.25">
      <c r="E4090" s="3"/>
    </row>
    <row r="4091" spans="5:5" ht="14.25">
      <c r="E4091" s="3"/>
    </row>
    <row r="4092" spans="5:5" ht="14.25">
      <c r="E4092" s="3"/>
    </row>
    <row r="4093" spans="5:5" ht="14.25">
      <c r="E4093" s="3"/>
    </row>
    <row r="4094" spans="5:5" ht="14.25">
      <c r="E4094" s="3"/>
    </row>
    <row r="4095" spans="5:5" ht="14.25">
      <c r="E4095" s="3"/>
    </row>
    <row r="4096" spans="5:5" ht="14.25">
      <c r="E4096" s="3"/>
    </row>
    <row r="4097" spans="5:5" ht="14.25">
      <c r="E4097" s="3"/>
    </row>
    <row r="4098" spans="5:5" ht="14.25">
      <c r="E4098" s="3"/>
    </row>
    <row r="4099" spans="5:5" ht="14.25">
      <c r="E4099" s="3"/>
    </row>
    <row r="4100" spans="5:5" ht="14.25">
      <c r="E4100" s="3"/>
    </row>
    <row r="4101" spans="5:5" ht="14.25">
      <c r="E4101" s="3"/>
    </row>
    <row r="4102" spans="5:5" ht="14.25">
      <c r="E4102" s="3"/>
    </row>
    <row r="4103" spans="5:5" ht="14.25">
      <c r="E4103" s="3"/>
    </row>
    <row r="4104" spans="5:5" ht="14.25">
      <c r="E4104" s="3"/>
    </row>
    <row r="4105" spans="5:5" ht="14.25">
      <c r="E4105" s="3"/>
    </row>
    <row r="4106" spans="5:5" ht="14.25">
      <c r="E4106" s="3"/>
    </row>
    <row r="4107" spans="5:5" ht="14.25">
      <c r="E4107" s="3"/>
    </row>
    <row r="4108" spans="5:5" ht="14.25">
      <c r="E4108" s="3"/>
    </row>
    <row r="4109" spans="5:5" ht="14.25">
      <c r="E4109" s="3"/>
    </row>
    <row r="4110" spans="5:5" ht="14.25">
      <c r="E4110" s="3"/>
    </row>
    <row r="4111" spans="5:5" ht="14.25">
      <c r="E4111" s="3"/>
    </row>
    <row r="4112" spans="5:5" ht="14.25">
      <c r="E4112" s="3"/>
    </row>
    <row r="4113" spans="5:5" ht="14.25">
      <c r="E4113" s="3"/>
    </row>
    <row r="4114" spans="5:5" ht="14.25">
      <c r="E4114" s="3"/>
    </row>
    <row r="4115" spans="5:5" ht="14.25">
      <c r="E4115" s="3"/>
    </row>
    <row r="4116" spans="5:5" ht="14.25">
      <c r="E4116" s="3"/>
    </row>
    <row r="4117" spans="5:5" ht="14.25">
      <c r="E4117" s="3"/>
    </row>
    <row r="4118" spans="5:5" ht="14.25">
      <c r="E4118" s="3"/>
    </row>
    <row r="4119" spans="5:5" ht="14.25">
      <c r="E4119" s="3"/>
    </row>
    <row r="4120" spans="5:5" ht="14.25">
      <c r="E4120" s="3"/>
    </row>
    <row r="4121" spans="5:5" ht="14.25">
      <c r="E4121" s="3"/>
    </row>
    <row r="4122" spans="5:5" ht="14.25">
      <c r="E4122" s="3"/>
    </row>
    <row r="4123" spans="5:5" ht="14.25">
      <c r="E4123" s="3"/>
    </row>
    <row r="4124" spans="5:5" ht="14.25">
      <c r="E4124" s="3"/>
    </row>
    <row r="4125" spans="5:5" ht="14.25">
      <c r="E4125" s="3"/>
    </row>
    <row r="4126" spans="5:5" ht="14.25">
      <c r="E4126" s="3"/>
    </row>
    <row r="4127" spans="5:5" ht="14.25">
      <c r="E4127" s="3"/>
    </row>
    <row r="4128" spans="5:5" ht="14.25">
      <c r="E4128" s="3"/>
    </row>
    <row r="4129" spans="5:5" ht="14.25">
      <c r="E4129" s="3"/>
    </row>
    <row r="4130" spans="5:5" ht="14.25">
      <c r="E4130" s="3"/>
    </row>
    <row r="4131" spans="5:5" ht="14.25">
      <c r="E4131" s="3"/>
    </row>
    <row r="4132" spans="5:5" ht="14.25">
      <c r="E4132" s="3"/>
    </row>
    <row r="4133" spans="5:5" ht="14.25">
      <c r="E4133" s="3"/>
    </row>
    <row r="4134" spans="5:5" ht="14.25">
      <c r="E4134" s="3"/>
    </row>
    <row r="4135" spans="5:5" ht="14.25">
      <c r="E4135" s="3"/>
    </row>
    <row r="4136" spans="5:5" ht="14.25">
      <c r="E4136" s="3"/>
    </row>
    <row r="4137" spans="5:5" ht="14.25">
      <c r="E4137" s="3"/>
    </row>
    <row r="4138" spans="5:5" thickBot="1">
      <c r="E4138" s="3"/>
    </row>
    <row r="4139" spans="5:5" ht="14.25"/>
  </sheetData>
  <autoFilter ref="A1:P534" xr:uid="{00000000-0009-0000-0000-000000000000}"/>
  <phoneticPr fontId="2" type="noConversion"/>
  <dataValidations count="1">
    <dataValidation operator="equal" allowBlank="1" showErrorMessage="1" sqref="P127:P131" xr:uid="{4364080F-6708-4ADB-A54D-19ABEF8C98A8}">
      <formula1>0</formula1>
      <formula2>0</formula2>
    </dataValidation>
  </dataValidations>
  <hyperlinks>
    <hyperlink ref="E2" r:id="rId1" xr:uid="{9A8E2F35-92C1-40D5-99B5-70F8CA50C895}"/>
    <hyperlink ref="E3" r:id="rId2" xr:uid="{379E141F-E219-497B-8AD7-034AA13494B2}"/>
    <hyperlink ref="E4" r:id="rId3" xr:uid="{2E888456-D8ED-48AC-95B0-3A7ED9516D23}"/>
    <hyperlink ref="E5" r:id="rId4" xr:uid="{92B0AE0E-E953-455A-9E98-860BE4B31CA3}"/>
    <hyperlink ref="E6" r:id="rId5" xr:uid="{0E02E0DA-970A-47A0-B8EB-F1F3C7B2FDF5}"/>
    <hyperlink ref="E7" r:id="rId6" xr:uid="{115DF67F-8198-4F0A-B0F4-DB15C1C66210}"/>
    <hyperlink ref="E8" r:id="rId7" xr:uid="{26400DDC-0D7A-4544-8E31-B8400FB9C527}"/>
    <hyperlink ref="E9" r:id="rId8" xr:uid="{56323306-DEB3-441C-A346-66B07DA7B6A8}"/>
    <hyperlink ref="E10" r:id="rId9" xr:uid="{B36CEF60-7530-4431-A958-B4A7E39405F4}"/>
    <hyperlink ref="E11" r:id="rId10" xr:uid="{5E3A0BCD-0F96-49AC-BB04-EE272CE3EAA5}"/>
    <hyperlink ref="E12" r:id="rId11" xr:uid="{C2E1934D-60B6-4908-83BF-1ADC8354BFDC}"/>
    <hyperlink ref="E13" r:id="rId12" xr:uid="{29D51DC3-71D0-463C-B7AE-3A897F959DCD}"/>
    <hyperlink ref="E14" r:id="rId13" xr:uid="{92AF0ACA-C4B0-4C7D-AFAC-52F084916992}"/>
    <hyperlink ref="E15" r:id="rId14" xr:uid="{360E933E-5DA8-4AD9-96C5-699E83AC7468}"/>
    <hyperlink ref="E16" r:id="rId15" xr:uid="{9317BB20-9472-409A-ABBB-A3844A209C1E}"/>
    <hyperlink ref="E17" r:id="rId16" xr:uid="{C41C1E1D-EB6A-47B9-8573-759267C75304}"/>
    <hyperlink ref="E18" r:id="rId17" xr:uid="{32758346-E0C7-4360-8E0D-FBCC23632C67}"/>
    <hyperlink ref="E19" r:id="rId18" xr:uid="{632E746E-BFEB-4848-AD9B-56910E346F32}"/>
    <hyperlink ref="E20" r:id="rId19" xr:uid="{D0E01AB0-DAB4-41C7-960E-03178207FD35}"/>
    <hyperlink ref="E21" r:id="rId20" xr:uid="{974F3040-19D2-4508-9007-8F1BF10655B6}"/>
    <hyperlink ref="E22" r:id="rId21" xr:uid="{85482014-95F2-4617-A091-C76F04134E19}"/>
    <hyperlink ref="E23" r:id="rId22" xr:uid="{2E32CB30-A833-4630-9301-7E6244AE96D4}"/>
    <hyperlink ref="E24" r:id="rId23" xr:uid="{44B9E10E-1A41-46DD-A41F-B3D8EEA906C2}"/>
    <hyperlink ref="E25" r:id="rId24" xr:uid="{07715644-43A9-4FB0-BA47-F1C38A9F8068}"/>
    <hyperlink ref="E26" r:id="rId25" xr:uid="{6CF7981A-00A2-412F-968E-A5C77B117546}"/>
    <hyperlink ref="E27" r:id="rId26" xr:uid="{56FCD2FF-4C3B-4028-A703-6989A0C4121F}"/>
    <hyperlink ref="E28" r:id="rId27" xr:uid="{FCA08AAB-F070-4BB5-8D77-11156EAAC8CD}"/>
    <hyperlink ref="E29" r:id="rId28" xr:uid="{F1EE6DC9-E114-4AAF-95DA-EFB57944634B}"/>
    <hyperlink ref="E30" r:id="rId29" xr:uid="{3FDD96B7-AD2A-4130-BCDA-02B49D6EF6E1}"/>
    <hyperlink ref="E31" r:id="rId30" xr:uid="{70D8F476-F143-4A06-AA58-B4AF661AD8D0}"/>
    <hyperlink ref="E34" r:id="rId31" xr:uid="{8EAB039B-9230-4D5D-8430-C474B7DBA36C}"/>
    <hyperlink ref="E40" r:id="rId32" xr:uid="{A19E0856-1D2B-4B38-88DE-6AF7CC868E96}"/>
    <hyperlink ref="E46" r:id="rId33" xr:uid="{0C0754EA-F744-4687-8EF6-6478D0F814EC}"/>
    <hyperlink ref="E47" r:id="rId34" xr:uid="{1AD549CA-5A3E-4D7A-9C17-991B1ADBFD16}"/>
    <hyperlink ref="E48" r:id="rId35" xr:uid="{1E7826C0-C0A9-4CD7-81B8-2BC4B712619B}"/>
    <hyperlink ref="E49" r:id="rId36" xr:uid="{80A3AE71-17A6-4B76-94F8-D6C4BD8F8584}"/>
    <hyperlink ref="E50" r:id="rId37" xr:uid="{F336E119-3F93-4E92-A2F9-51E10E1488A9}"/>
    <hyperlink ref="E51" r:id="rId38" xr:uid="{6395DF3B-BB28-4214-97D1-C241E9E38706}"/>
    <hyperlink ref="E52" r:id="rId39" xr:uid="{76788910-11AC-4148-896A-161603726B01}"/>
    <hyperlink ref="E53" r:id="rId40" xr:uid="{8871C35E-A49E-40EE-85D6-99ABED793D9C}"/>
    <hyperlink ref="E54" r:id="rId41" xr:uid="{968AE4AE-4E5B-408B-B581-2B534768FCC2}"/>
    <hyperlink ref="E55" r:id="rId42" xr:uid="{84F04BE3-63BD-4825-A742-7C795E3FE292}"/>
    <hyperlink ref="E56" r:id="rId43" xr:uid="{0D1959B9-F541-4CB9-ABA3-2FDAE84F425D}"/>
    <hyperlink ref="E57" r:id="rId44" xr:uid="{35A313AB-0246-475C-A563-7A832516EB68}"/>
    <hyperlink ref="E58" r:id="rId45" xr:uid="{407835E0-4C2F-4234-A8FA-E46B695ED0ED}"/>
    <hyperlink ref="E59" r:id="rId46" xr:uid="{34961F8B-B1A0-41C1-B1DF-CCA70173C5BA}"/>
    <hyperlink ref="E60" r:id="rId47" xr:uid="{B0E33011-47BF-410D-A00C-1F7EC110DE31}"/>
    <hyperlink ref="E61" r:id="rId48" xr:uid="{22479AB1-E06E-4365-8A19-81516F2B5660}"/>
    <hyperlink ref="E62" r:id="rId49" xr:uid="{D5DBF89C-F278-45B6-A6BB-4817C0D045E8}"/>
    <hyperlink ref="E63" r:id="rId50" xr:uid="{383F9DF4-6837-4F56-A6BD-BDDED3B678FD}"/>
    <hyperlink ref="E64" r:id="rId51" xr:uid="{A6CD604E-DC96-4004-8DC6-D01319B4BFF0}"/>
    <hyperlink ref="E65" r:id="rId52" xr:uid="{B144FE46-1E89-404C-8AFC-33580F77DB48}"/>
    <hyperlink ref="E66" r:id="rId53" xr:uid="{3CB24173-C698-4618-B0B6-770D099B82E7}"/>
    <hyperlink ref="E67" r:id="rId54" xr:uid="{E2CEFD04-934D-48B1-A50A-ADA7329A0952}"/>
    <hyperlink ref="E68" r:id="rId55" xr:uid="{3D13AB98-91F5-4707-AAB8-C72D0F21ACDA}"/>
    <hyperlink ref="E69" r:id="rId56" xr:uid="{323F8EF0-E8C9-45FE-824F-C11A307FC74B}"/>
    <hyperlink ref="E70" r:id="rId57" xr:uid="{07445F6D-0EA4-493B-8B59-2EBBB1AB4BEE}"/>
    <hyperlink ref="E71" r:id="rId58" xr:uid="{9671F1CC-8B33-46A1-9F21-BC51AA1DCFA6}"/>
    <hyperlink ref="E72" r:id="rId59" xr:uid="{0C2D2CBB-2782-4DE3-8D6F-B9DB400D73FD}"/>
    <hyperlink ref="E73" r:id="rId60" xr:uid="{812DD944-15DC-4F00-BF59-CCB35E21584E}"/>
    <hyperlink ref="E74" r:id="rId61" xr:uid="{F7858977-1A4F-4B81-ACFE-0BCBAC942A49}"/>
    <hyperlink ref="E75" r:id="rId62" xr:uid="{5D24BFBF-EFEF-4B86-BDAA-C9AD9C84F685}"/>
    <hyperlink ref="E76" r:id="rId63" xr:uid="{13406F3F-D0B6-41D7-9691-7CCF545DDEBB}"/>
    <hyperlink ref="E77" r:id="rId64" xr:uid="{F9ACA6CC-5AF8-4CFE-A9E4-E3C99A86B9DB}"/>
    <hyperlink ref="E78" r:id="rId65" xr:uid="{963AB4C2-F815-480A-95B2-447CDE8B6C8C}"/>
    <hyperlink ref="E79" r:id="rId66" xr:uid="{60A4276B-EB5B-40B2-8222-2EE440310BCB}"/>
    <hyperlink ref="E80" r:id="rId67" xr:uid="{8CABC3CD-2FAD-412D-8DEB-367C64D679DF}"/>
    <hyperlink ref="E81" r:id="rId68" xr:uid="{85A10505-0B59-4F85-BDBD-778DE4157087}"/>
    <hyperlink ref="E82" r:id="rId69" xr:uid="{8D0EFD7A-5ED8-48D7-801E-776E7508D0CC}"/>
    <hyperlink ref="E83" r:id="rId70" xr:uid="{CCC9E79D-0934-4480-9AD6-7D55B526E563}"/>
    <hyperlink ref="E84" r:id="rId71" xr:uid="{40E16595-F464-4A00-8F50-90A5AAF93847}"/>
    <hyperlink ref="E85" r:id="rId72" xr:uid="{7A43121F-5324-4F45-A12B-1FE1E0985A62}"/>
    <hyperlink ref="E86" r:id="rId73" xr:uid="{85AB36D9-AE5C-4D50-BBF5-FD9B75A29938}"/>
    <hyperlink ref="E87" r:id="rId74" xr:uid="{403AF032-10EE-4554-898A-8F15FE703BA5}"/>
    <hyperlink ref="E89" r:id="rId75" xr:uid="{8B4B2613-0489-402C-88CD-4B5AD2AFD504}"/>
    <hyperlink ref="E92" r:id="rId76" xr:uid="{6BE245CB-0EF6-426E-B4E1-B3D7ABBC42DA}"/>
    <hyperlink ref="E93" r:id="rId77" xr:uid="{71A50E9C-2EBB-40E3-8A58-5EE9C2007BF6}"/>
    <hyperlink ref="E96" r:id="rId78" xr:uid="{A9F8D493-758D-4982-9432-69F6C18F8468}"/>
    <hyperlink ref="E97" r:id="rId79" xr:uid="{0127C86C-9406-47B6-94DF-91D0C4EFE9CB}"/>
    <hyperlink ref="E98" r:id="rId80" xr:uid="{7FDF9685-0638-4717-AE48-3251E6C6B8A1}"/>
    <hyperlink ref="E132" r:id="rId81" xr:uid="{65C18EFF-07CC-4C4F-A483-C19BDEE3ED14}"/>
    <hyperlink ref="E133" r:id="rId82" xr:uid="{B8ED032E-C737-474E-A482-100932A62AF5}"/>
    <hyperlink ref="E134" r:id="rId83" xr:uid="{2591145B-5069-472F-8FC8-B7D9B5CDE998}"/>
    <hyperlink ref="E135" r:id="rId84" xr:uid="{3CED5C4F-52F1-4AC9-B931-571E7C475D87}"/>
    <hyperlink ref="E136" r:id="rId85" xr:uid="{27D90DB3-07A9-416E-B523-2D02E3F8B597}"/>
    <hyperlink ref="E137" r:id="rId86" xr:uid="{3C8687D3-E980-417A-AC86-4433A1FD14ED}"/>
    <hyperlink ref="E138" r:id="rId87" xr:uid="{610D08A8-E69E-4760-9055-C1C95C2806AA}"/>
    <hyperlink ref="E139" r:id="rId88" xr:uid="{F1483E29-7485-4B8F-B02B-6081AE3848AF}"/>
    <hyperlink ref="E140" r:id="rId89" xr:uid="{724D2388-4484-416B-AD40-CDE56EB7F129}"/>
    <hyperlink ref="E141" r:id="rId90" xr:uid="{8726C1D5-D7A2-4B48-81A2-D7DE46D88D4F}"/>
    <hyperlink ref="E142" r:id="rId91" xr:uid="{CF75BCEF-B6DC-41C6-AB47-256374607E34}"/>
    <hyperlink ref="E143" r:id="rId92" xr:uid="{237081DE-29D4-4B83-B6F8-41C2A4EE027E}"/>
    <hyperlink ref="E144" r:id="rId93" xr:uid="{B8F8091D-0966-41E2-AA20-987520CE4B68}"/>
    <hyperlink ref="E145" r:id="rId94" xr:uid="{D7D46AAC-4450-4A81-BD60-331B8946664E}"/>
    <hyperlink ref="E146" r:id="rId95" xr:uid="{DBE4AD60-E3B1-4361-840B-5495C17BB415}"/>
    <hyperlink ref="E147" r:id="rId96" xr:uid="{E6AC67F3-AEE4-4F31-B4F7-B9FC924A5E91}"/>
    <hyperlink ref="E148" r:id="rId97" xr:uid="{3D353190-078D-4CD3-90D8-B7E2242DF6A3}"/>
    <hyperlink ref="E149" r:id="rId98" xr:uid="{56C3B96E-A5E7-4151-AEC6-C72BEDE266BE}"/>
    <hyperlink ref="E150" r:id="rId99" xr:uid="{67A928EA-DB4E-4F88-99CF-9366CF11FE88}"/>
    <hyperlink ref="E151" r:id="rId100" xr:uid="{C2E9D6A6-7E9D-42A1-9054-FE67E9408962}"/>
    <hyperlink ref="E152" r:id="rId101" xr:uid="{775A5954-03BC-429F-8D64-A959DF23C525}"/>
    <hyperlink ref="E153" r:id="rId102" xr:uid="{E3338526-857E-4534-9971-2BDE79559019}"/>
    <hyperlink ref="E154" r:id="rId103" xr:uid="{AA318192-BA3D-4156-AB3B-299D7568F6EB}"/>
    <hyperlink ref="E155" r:id="rId104" xr:uid="{20BD9954-C997-4D30-99E7-F08014A94344}"/>
    <hyperlink ref="E156" r:id="rId105" xr:uid="{E7E7FB3C-5CF2-4493-8C41-4322A0DCA584}"/>
    <hyperlink ref="E157" r:id="rId106" xr:uid="{C15EE0EC-0224-458E-BB79-7E895767137C}"/>
    <hyperlink ref="E158" r:id="rId107" xr:uid="{14D951F5-CEF3-4B77-B8CC-712FA176AB89}"/>
    <hyperlink ref="E159" r:id="rId108" xr:uid="{DB4ADFB7-1E79-40F9-9950-E5F000F0A07F}"/>
    <hyperlink ref="E160" r:id="rId109" xr:uid="{4A8DB1DA-5B67-4111-A43A-587DAFA17CB1}"/>
    <hyperlink ref="E161" r:id="rId110" xr:uid="{4424874F-0ED6-4543-AD78-FB1366934A36}"/>
    <hyperlink ref="E162" r:id="rId111" xr:uid="{4962A0F5-223C-4A9C-93DC-6D7165EF93E0}"/>
    <hyperlink ref="E163" r:id="rId112" xr:uid="{8CD34AD9-6077-45C1-BC6F-BE3532119F93}"/>
    <hyperlink ref="E164" r:id="rId113" xr:uid="{D443B110-4F4F-4F55-BE08-8F4B57702BDF}"/>
    <hyperlink ref="E165" r:id="rId114" xr:uid="{FF4BDEC9-933F-4790-943D-F73C4B0D1482}"/>
    <hyperlink ref="E166" r:id="rId115" xr:uid="{24409D2C-EE88-4E13-A86C-0DDF1DD79970}"/>
    <hyperlink ref="E169" r:id="rId116" xr:uid="{2591EF07-4366-47FF-A9FF-B3AE213084AA}"/>
    <hyperlink ref="E170" r:id="rId117" xr:uid="{ED589585-E21B-4F69-A03C-3A3B4C13B70E}"/>
    <hyperlink ref="E171" r:id="rId118" xr:uid="{022E4ADE-FF7B-4CBC-B4BB-A4A5102BAF31}"/>
    <hyperlink ref="E172" r:id="rId119" xr:uid="{B7BB5312-EA2E-4381-839D-B00003310B12}"/>
    <hyperlink ref="E173" r:id="rId120" xr:uid="{CF19D4B4-F519-4DF9-8F96-ED8AF9F58E20}"/>
    <hyperlink ref="E174" r:id="rId121" xr:uid="{229DBE6B-889E-4B72-8390-D454B958F7D4}"/>
    <hyperlink ref="E175" r:id="rId122" xr:uid="{42FF0B1C-9AC0-4C0C-BFBA-03F53DFA4DDC}"/>
    <hyperlink ref="E176" r:id="rId123" xr:uid="{3AAB0E0A-DFFE-435C-B31E-8623DE3C9565}"/>
    <hyperlink ref="E177" r:id="rId124" xr:uid="{51CC4404-0833-4D3A-BA26-7C3BD1807601}"/>
    <hyperlink ref="E178" r:id="rId125" xr:uid="{BF6FC1BA-833D-4991-AFA8-4343E93DE244}"/>
    <hyperlink ref="E179" r:id="rId126" xr:uid="{8AF01541-12B2-4BF6-806D-976211CB3BBA}"/>
    <hyperlink ref="E180" r:id="rId127" xr:uid="{335F70D5-DA2B-4980-A692-25AC8456758F}"/>
    <hyperlink ref="E181" r:id="rId128" xr:uid="{44EBA1FE-3D09-451C-BDFF-EA00D17ECED4}"/>
    <hyperlink ref="E182" r:id="rId129" xr:uid="{8BCD7E9C-F5FE-41E6-8B38-B0825F113D01}"/>
    <hyperlink ref="E183" r:id="rId130" xr:uid="{3A87F5B2-00B3-4FCC-AB90-8DB108AED70B}"/>
    <hyperlink ref="E184" r:id="rId131" xr:uid="{F92DB07F-9A1C-4ACC-A0B8-072E9851704A}"/>
    <hyperlink ref="E185" r:id="rId132" xr:uid="{F8DFDAE1-D66A-48F5-914A-50CC7E8285EC}"/>
    <hyperlink ref="E186" r:id="rId133" xr:uid="{7291C3A7-45FA-43DE-8065-7181C0305096}"/>
    <hyperlink ref="E187" r:id="rId134" xr:uid="{C358C5C8-DA3F-4B27-8BE7-1D7E4711DD58}"/>
    <hyperlink ref="E188" r:id="rId135" xr:uid="{4EFEA235-01C1-4446-9157-688CAA0125C5}"/>
    <hyperlink ref="E189" r:id="rId136" xr:uid="{C9DAA060-BB6B-4EC6-8F62-90F93ADA7174}"/>
    <hyperlink ref="E190" r:id="rId137" xr:uid="{DE59680E-218E-4366-92AD-24BB78C39BCB}"/>
    <hyperlink ref="E191" r:id="rId138" xr:uid="{4BC139FD-8991-4800-B94D-17B205C6F5EE}"/>
    <hyperlink ref="E192" r:id="rId139" xr:uid="{85E363CF-E831-491E-A340-65FC1F362561}"/>
    <hyperlink ref="E193" r:id="rId140" xr:uid="{FE542F61-3064-4D97-B761-345AEDBE6120}"/>
    <hyperlink ref="E194" r:id="rId141" xr:uid="{789248C4-FC97-4566-8A49-394363D18743}"/>
    <hyperlink ref="E195" r:id="rId142" xr:uid="{CA11D559-1AD9-41BF-ABE6-8ACD4127790C}"/>
    <hyperlink ref="E196" r:id="rId143" xr:uid="{135F45FA-1DD0-4BE2-81A2-E8F9289167FA}"/>
    <hyperlink ref="E197" r:id="rId144" xr:uid="{1FA13C9E-B66D-46F7-B099-E5D8BBC34BB5}"/>
    <hyperlink ref="E199" r:id="rId145" xr:uid="{ABB37919-9D9C-4C3C-A4E0-C4451835E26B}"/>
    <hyperlink ref="E200" r:id="rId146" xr:uid="{7982A2B9-539E-47DE-AE4C-49C8F6BC846D}"/>
    <hyperlink ref="E201" r:id="rId147" xr:uid="{183D2FD6-B599-48AB-9488-02004627829D}"/>
    <hyperlink ref="E202" r:id="rId148" xr:uid="{9BBAE7FF-133D-4462-BD55-E95277CFB6E0}"/>
    <hyperlink ref="E203" r:id="rId149" xr:uid="{A491B7DD-8A8F-49EE-A5B4-FD81F1F1E499}"/>
    <hyperlink ref="E204" r:id="rId150" xr:uid="{669D63F5-83AB-46D6-A5FE-3DB6E6AE827D}"/>
    <hyperlink ref="E205" r:id="rId151" xr:uid="{E578010C-BE43-4CC7-9B51-4E8184B8AFF1}"/>
    <hyperlink ref="E206" r:id="rId152" xr:uid="{62AE8E06-C011-4EE6-816A-7418531ECCA6}"/>
    <hyperlink ref="E207" r:id="rId153" xr:uid="{578AFF3B-6C7C-42C5-B1C7-6DCA1FE526EC}"/>
    <hyperlink ref="E208" r:id="rId154" xr:uid="{3F110847-28A4-4A52-9AF2-C748CCD73831}"/>
    <hyperlink ref="E209" r:id="rId155" xr:uid="{C552DD49-7E13-4447-9D81-704C38095456}"/>
    <hyperlink ref="E210" r:id="rId156" xr:uid="{94755408-0DC5-453F-98D8-72B1DBF5213A}"/>
    <hyperlink ref="E211" r:id="rId157" xr:uid="{87FCC616-C9A2-4168-B663-4B37E3D49F58}"/>
    <hyperlink ref="E212" r:id="rId158" xr:uid="{837C85D7-583A-419D-9AF4-C2174B466D28}"/>
    <hyperlink ref="E213" r:id="rId159" xr:uid="{F383697F-96BC-47EC-9A24-B2C0CB94AB9D}"/>
    <hyperlink ref="E215" r:id="rId160" xr:uid="{5DE47381-0D99-4D6C-81EE-821BDB2304E7}"/>
    <hyperlink ref="E216" r:id="rId161" xr:uid="{1C01B0EC-E047-4173-B74B-68AB6EBEFFC1}"/>
    <hyperlink ref="E217" r:id="rId162" xr:uid="{1D03F708-F48D-4215-9CCB-DB81C17DA59F}"/>
    <hyperlink ref="E219" r:id="rId163" xr:uid="{15608572-10E0-4857-A404-EA5D01DFEA8A}"/>
    <hyperlink ref="E220" r:id="rId164" xr:uid="{D43EAC72-9372-43BC-BBA4-08DB4307480F}"/>
    <hyperlink ref="E222" r:id="rId165" xr:uid="{5DCA5C2C-A8E3-4B9A-AA5E-C6F69097850D}"/>
    <hyperlink ref="E223" r:id="rId166" xr:uid="{D681F8E2-33C3-4293-A89F-BA74F0169537}"/>
    <hyperlink ref="E224" r:id="rId167" xr:uid="{390F4CDE-7348-4EA2-A2E9-0AE18BC53769}"/>
    <hyperlink ref="E225" r:id="rId168" xr:uid="{A22BDFF6-41C6-4C01-BCEB-8A06B13E63C8}"/>
    <hyperlink ref="E226" r:id="rId169" xr:uid="{65B1B78D-50E2-435C-A309-FCD0941F774C}"/>
    <hyperlink ref="E227" r:id="rId170" xr:uid="{69F4FB1F-A353-45B2-B110-966541B55EBD}"/>
    <hyperlink ref="E228" r:id="rId171" xr:uid="{D0B39B31-93AA-4430-A02C-EF245E9AF107}"/>
    <hyperlink ref="E229" r:id="rId172" xr:uid="{AE6E09FF-C766-407D-AB5E-1EAAB430E0AF}"/>
    <hyperlink ref="E230" r:id="rId173" xr:uid="{9499E798-AA15-4B5C-BFD0-16733DA3315E}"/>
    <hyperlink ref="E231" r:id="rId174" xr:uid="{CAC32655-A90A-4885-A4F2-418384D651CE}"/>
    <hyperlink ref="E232" r:id="rId175" xr:uid="{E7E52DDB-DF07-4FB3-9052-B3A1B51C89A2}"/>
    <hyperlink ref="E233" r:id="rId176" xr:uid="{A4CDA67E-DBA2-4F8E-A60C-6424BFCF9879}"/>
    <hyperlink ref="E234" r:id="rId177" xr:uid="{59D338BC-A634-40C9-A015-064D923D9EF7}"/>
    <hyperlink ref="E235" r:id="rId178" xr:uid="{B38A96D0-F4FD-40FD-B8BD-E5990559236E}"/>
    <hyperlink ref="E236" r:id="rId179" xr:uid="{B90B267B-E98F-4DC6-A1F0-232AF9403EF8}"/>
    <hyperlink ref="E237" r:id="rId180" xr:uid="{CC91EC97-5322-4861-BF59-86104F11ED8A}"/>
    <hyperlink ref="E238" r:id="rId181" xr:uid="{57FF76D4-A521-4A8F-9920-6BE5101C4846}"/>
    <hyperlink ref="E239" r:id="rId182" xr:uid="{63E68381-72BF-4604-8D6E-1C8B664D82EB}"/>
    <hyperlink ref="E240" r:id="rId183" xr:uid="{C6675563-9684-4159-B5DF-3B2A2EC6C50C}"/>
    <hyperlink ref="E221" r:id="rId184" xr:uid="{E29567DA-D899-4842-9131-A7716A5255FD}"/>
    <hyperlink ref="E218" r:id="rId185" xr:uid="{6B1B30F8-98A2-4FB7-B0FB-DB045145A14C}"/>
    <hyperlink ref="E241" r:id="rId186" xr:uid="{BE616172-0FC6-453F-A413-F8DBED485101}"/>
    <hyperlink ref="E242" r:id="rId187" xr:uid="{5F8D0A31-13F2-4CD5-A1A1-37A346B47EF1}"/>
    <hyperlink ref="E243" r:id="rId188" xr:uid="{3C4FD996-1B49-4223-A69F-F4F1423FEC74}"/>
    <hyperlink ref="E244" r:id="rId189" xr:uid="{29E25E86-D621-43FA-BB25-AE416C2DD912}"/>
    <hyperlink ref="E246" r:id="rId190" xr:uid="{13D19218-1CA9-4D74-B586-691B62BE37FA}"/>
    <hyperlink ref="E245" r:id="rId191" xr:uid="{FAA31FE8-398D-43EA-B197-F8F7F882BA9B}"/>
    <hyperlink ref="E247" r:id="rId192" xr:uid="{0B80B144-ECAF-4E27-9C6D-C4CFF199DD23}"/>
    <hyperlink ref="E248" r:id="rId193" xr:uid="{C07AB9DE-D343-4D63-9258-DFE1FCBFDC54}"/>
    <hyperlink ref="E249" r:id="rId194" xr:uid="{658F295F-1BFF-41B7-BBAB-2948111FB55B}"/>
    <hyperlink ref="E250" r:id="rId195" xr:uid="{9182A82C-546F-4398-B3CC-84FD83748516}"/>
    <hyperlink ref="E251" r:id="rId196" xr:uid="{DD88A2B2-DDEE-43A6-9792-73B995F5B2D4}"/>
    <hyperlink ref="E252" r:id="rId197" xr:uid="{D1E22DA3-584D-471F-8571-8CC89BCFA4C9}"/>
    <hyperlink ref="E253" r:id="rId198" xr:uid="{4906F80C-5D14-467F-9662-6A79E59D8BBC}"/>
    <hyperlink ref="E254" r:id="rId199" xr:uid="{D5FD36DF-0B87-4191-A6CB-A90AA3195D09}"/>
    <hyperlink ref="E255" r:id="rId200" xr:uid="{E87B9F55-A3BB-4CEF-8650-BEA7F18E8D7B}"/>
    <hyperlink ref="E256" r:id="rId201" xr:uid="{626EF4A7-5E82-444C-AFE9-2386AC3AF3C0}"/>
    <hyperlink ref="E257" r:id="rId202" xr:uid="{5532B1AB-56FD-4B6B-9223-70D7E3D22144}"/>
    <hyperlink ref="E258" r:id="rId203" xr:uid="{6E910A19-5930-4BC9-852D-A0EC9E4C87A3}"/>
    <hyperlink ref="E259" r:id="rId204" xr:uid="{F0D3CEA6-D20C-4601-BD1A-E5ED66783659}"/>
    <hyperlink ref="E260" r:id="rId205" xr:uid="{8B43648E-0B6A-40B4-A27D-9FB3562FA7C2}"/>
    <hyperlink ref="E261" r:id="rId206" xr:uid="{17C83530-7417-49D3-ACE2-2DBC387D2F5C}"/>
    <hyperlink ref="E262" r:id="rId207" xr:uid="{BBD1D59A-8B99-420A-B897-08CBD03E7DA7}"/>
    <hyperlink ref="E263" r:id="rId208" xr:uid="{572B96DB-D74A-4C50-B592-ADE082E61B42}"/>
    <hyperlink ref="E264" r:id="rId209" xr:uid="{13944754-2B5C-452A-908F-29F64B89BF09}"/>
    <hyperlink ref="E265" r:id="rId210" xr:uid="{27D5DECD-05D7-4BE7-A41B-D72C27341767}"/>
    <hyperlink ref="E266" r:id="rId211" xr:uid="{BBCFB1F1-4278-4BCB-9560-D380B8FFB949}"/>
    <hyperlink ref="E267" r:id="rId212" xr:uid="{7A1FBBD2-C761-41C5-AE86-98718389C973}"/>
    <hyperlink ref="E268" r:id="rId213" xr:uid="{9207FE1F-3F10-4CFB-A901-4CCCFCA3BE15}"/>
    <hyperlink ref="E269" r:id="rId214" xr:uid="{50CEEB59-7010-4FD7-B3C3-33D3FC93705A}"/>
    <hyperlink ref="E270" r:id="rId215" xr:uid="{0A774FA9-4952-4018-B3FA-32071BAB2115}"/>
    <hyperlink ref="E271" r:id="rId216" xr:uid="{9644436F-9AA7-42E8-9D38-D6DDA573DABB}"/>
    <hyperlink ref="E272" r:id="rId217" xr:uid="{7A4562CB-651E-46D6-A839-61B486A8E6B1}"/>
    <hyperlink ref="E273" r:id="rId218" xr:uid="{53B28DC1-E805-4893-9F2A-747EA95F91B1}"/>
    <hyperlink ref="E274" r:id="rId219" xr:uid="{1836F356-D3DF-41B8-972C-4B697AFD6EFF}"/>
    <hyperlink ref="E275" r:id="rId220" xr:uid="{C42A84ED-BD1E-446A-8782-E985F8D2F7D9}"/>
    <hyperlink ref="E276" r:id="rId221" xr:uid="{9A467889-C185-438A-9BC2-C63EBF88E583}"/>
    <hyperlink ref="E277" r:id="rId222" xr:uid="{A9A4F18B-41A5-4004-8555-F8003525799F}"/>
    <hyperlink ref="E278" r:id="rId223" xr:uid="{B298BFBA-23C9-446C-B61B-7C9E48F335C3}"/>
    <hyperlink ref="E279" r:id="rId224" xr:uid="{2FBDB0DE-296B-4091-92CB-DB0B800C5416}"/>
    <hyperlink ref="E280" r:id="rId225" xr:uid="{9B05DED6-0AE4-4F67-8D6C-D83D309C5817}"/>
    <hyperlink ref="E281" r:id="rId226" xr:uid="{1DBBF13D-BE2D-499A-B459-165F64AB237F}"/>
    <hyperlink ref="E282" r:id="rId227" xr:uid="{87FDA9EC-45EF-4A72-92C1-70E6850E772C}"/>
    <hyperlink ref="E283" r:id="rId228" xr:uid="{A96AE927-FAC4-42C4-8FB5-757A817CE1BB}"/>
    <hyperlink ref="E284" r:id="rId229" xr:uid="{A004AE76-C33E-41E3-8AD9-944EA05D47EF}"/>
    <hyperlink ref="E285" r:id="rId230" xr:uid="{10DEC86E-B904-4BFF-AC62-62F932D1CFF4}"/>
    <hyperlink ref="E286" r:id="rId231" xr:uid="{F1C1E1FF-7FD5-4952-AADA-76F9B14FD833}"/>
    <hyperlink ref="E287" r:id="rId232" xr:uid="{09BE4295-FCF6-4280-95D0-9C6547D26AB2}"/>
    <hyperlink ref="E289" r:id="rId233" xr:uid="{4C845AD3-52FE-4920-8345-1EA6AF538EDC}"/>
    <hyperlink ref="E477" r:id="rId234" xr:uid="{5D4BD749-A5A6-4D88-942E-2BC326840501}"/>
    <hyperlink ref="E294" r:id="rId235" xr:uid="{ECCB8B09-4281-43B4-95F3-832BFFAF6231}"/>
    <hyperlink ref="E290" r:id="rId236" xr:uid="{EA6B1A24-38DB-4A1D-A661-17AAE72484A9}"/>
    <hyperlink ref="E288" r:id="rId237" xr:uid="{ABE384B9-49AB-4D0C-906F-60A0726018C5}"/>
    <hyperlink ref="E109" r:id="rId238" xr:uid="{3D439372-3512-4573-8988-93F36A2A50C2}"/>
    <hyperlink ref="E110" r:id="rId239" xr:uid="{46ED180B-7833-4BCE-BA3C-94DCF3738827}"/>
    <hyperlink ref="E111" r:id="rId240" xr:uid="{FFE2D07C-2058-4BD5-AB68-1B80FF18D1E3}"/>
    <hyperlink ref="E112" r:id="rId241" xr:uid="{7505C64A-8B9F-43D7-82D7-7A0D0BBA9FF0}"/>
    <hyperlink ref="E113" r:id="rId242" xr:uid="{C9C5F346-59C5-4972-85E2-FFF1E6BE99B8}"/>
    <hyperlink ref="E114" r:id="rId243" xr:uid="{78B14E84-9811-4F67-935D-70887EAB2FFE}"/>
    <hyperlink ref="E524" r:id="rId244" xr:uid="{A795238F-560D-460A-8E46-3A2D1009CCB9}"/>
    <hyperlink ref="E120" r:id="rId245" display="https://www.pap.hacienda.gob.es/bdnstrans/GE/es/convocatorias/778291" xr:uid="{0996625E-4AA4-4E07-A936-43C4C00A40B2}"/>
    <hyperlink ref="E121" r:id="rId246" display="780506" xr:uid="{4391F505-7E82-4E96-AD10-39273CEADCC4}"/>
    <hyperlink ref="E122" r:id="rId247" display="https://www.pap.hacienda.gob.es/bdnstrans/GE/es/convocatorias/780509" xr:uid="{51804F51-D2F5-4D90-B214-7E2A688F9E5F}"/>
    <hyperlink ref="E123" r:id="rId248" display="784843" xr:uid="{4E331D04-AD43-4973-B32A-25723A967064}"/>
    <hyperlink ref="E125" r:id="rId249" display="787073" xr:uid="{03A41BAA-8017-4E6C-9218-AA23B3BEF1E4}"/>
    <hyperlink ref="E124" r:id="rId250" display="787095" xr:uid="{7FC921BC-5393-4FA9-AEF3-6FA7591690AD}"/>
    <hyperlink ref="E126" r:id="rId251" display="780733" xr:uid="{694D3976-CEA1-48B6-95D1-CE45FAA1AEC4}"/>
    <hyperlink ref="E332" r:id="rId252" xr:uid="{C66BC4C3-501F-475D-AB52-27615078B8BD}"/>
    <hyperlink ref="E333" r:id="rId253" xr:uid="{315DA454-9304-4A4E-86B6-529C37FB555D}"/>
    <hyperlink ref="E334" r:id="rId254" xr:uid="{6C31800E-AAD7-4691-9348-AD7B11C72608}"/>
    <hyperlink ref="E335" r:id="rId255" xr:uid="{4C475D10-B1F7-4015-9B83-9444631EF782}"/>
    <hyperlink ref="E336" r:id="rId256" xr:uid="{524BC071-389B-4467-9BFF-EFCD19DA7DB2}"/>
    <hyperlink ref="E337" r:id="rId257" xr:uid="{68038C2D-2DE9-4F26-8E5A-DCDA391B2FF4}"/>
    <hyperlink ref="E338" r:id="rId258" xr:uid="{10346A7A-1D79-4A73-ABE1-3A3C1045C314}"/>
    <hyperlink ref="E339" r:id="rId259" xr:uid="{158ACA47-33EE-474C-A642-335281B97936}"/>
    <hyperlink ref="E340" r:id="rId260" xr:uid="{74D04527-BB8B-4102-A278-3EAD8C73BDDC}"/>
    <hyperlink ref="E341" r:id="rId261" xr:uid="{B4FD8F63-BED6-4E6D-A29E-243AAD7CFD3C}"/>
    <hyperlink ref="E342" r:id="rId262" xr:uid="{9270CEC1-EBDE-43A9-9406-EDE4476400F1}"/>
    <hyperlink ref="E343" r:id="rId263" xr:uid="{7BEC3E31-690A-47A0-9487-7987D8BE4A9F}"/>
    <hyperlink ref="E344" r:id="rId264" xr:uid="{1C36E631-D8B7-4801-B8C3-09D32B7A4FC1}"/>
    <hyperlink ref="E345" r:id="rId265" xr:uid="{F196D16D-FF3D-451A-92B8-DD1942C1F08F}"/>
    <hyperlink ref="E346" r:id="rId266" xr:uid="{5537121A-23FD-4861-8BB8-5B596B24BC87}"/>
    <hyperlink ref="E347" r:id="rId267" xr:uid="{465CD750-6A95-48C6-AFF1-9AE52FC8C796}"/>
    <hyperlink ref="E348" r:id="rId268" xr:uid="{609F9272-00B6-4533-96B8-9BD79F59EB8A}"/>
    <hyperlink ref="E349" r:id="rId269" xr:uid="{4192F936-D7D2-456C-B4B8-0D57DEC92AE9}"/>
    <hyperlink ref="E350" r:id="rId270" xr:uid="{08482654-3589-4011-9271-6B662C080D16}"/>
    <hyperlink ref="E351" r:id="rId271" xr:uid="{8D17155C-E61E-4CD2-8BCE-2886359D86CD}"/>
    <hyperlink ref="E352" r:id="rId272" xr:uid="{C557CA61-9622-4AA1-B771-B569D27A685F}"/>
    <hyperlink ref="E353" r:id="rId273" xr:uid="{4B63A8B5-806D-4151-B787-1AB16E386BB7}"/>
    <hyperlink ref="E354" r:id="rId274" xr:uid="{9B67EDB1-6985-49CE-8105-3C66FBB92F7B}"/>
    <hyperlink ref="E355" r:id="rId275" xr:uid="{E2F36BC5-FBBC-4E4C-8825-C781F199A838}"/>
    <hyperlink ref="E356" r:id="rId276" xr:uid="{9BC44278-E6D6-47D3-B1D0-C3D9706CFA28}"/>
    <hyperlink ref="E357" r:id="rId277" xr:uid="{8440DFE2-1E23-489F-8852-A2B620F3CC32}"/>
    <hyperlink ref="E358" r:id="rId278" xr:uid="{F7224E86-5180-402C-A310-076272389728}"/>
    <hyperlink ref="E359" r:id="rId279" xr:uid="{E328A7C1-B0CC-4DF3-8E93-63A9939CE378}"/>
    <hyperlink ref="E360" r:id="rId280" xr:uid="{A4E838EA-2258-41DC-BA32-D1FCF128128E}"/>
    <hyperlink ref="E366" r:id="rId281" xr:uid="{8F34557F-D33C-44DE-A63A-66605E6F149F}"/>
    <hyperlink ref="E367" r:id="rId282" xr:uid="{6B0F5181-48F7-4A7C-A0EE-34D81BD1181D}"/>
    <hyperlink ref="E368" r:id="rId283" xr:uid="{6FDA9271-E9E1-40D6-9B24-38A337D25331}"/>
    <hyperlink ref="E369" r:id="rId284" xr:uid="{3D0CCB76-9E46-42B6-972A-E1D5E1C44EEE}"/>
    <hyperlink ref="E370" r:id="rId285" xr:uid="{81A4D0EA-544F-47EC-93A8-383A61C87F99}"/>
    <hyperlink ref="E371" r:id="rId286" xr:uid="{4DB8FB63-1E6E-447A-9954-EF00B8CD7952}"/>
    <hyperlink ref="E372" r:id="rId287" xr:uid="{00A4386E-609A-4AAD-8CAA-B74364CF6594}"/>
    <hyperlink ref="E373" r:id="rId288" xr:uid="{D02B06B3-D8E6-4131-8594-449BC0C62D14}"/>
    <hyperlink ref="E374" r:id="rId289" xr:uid="{27BC8FA2-2073-4561-9822-9482AC87701E}"/>
    <hyperlink ref="E375" r:id="rId290" xr:uid="{46F31132-6B1B-4687-8964-03AB5FD65A52}"/>
    <hyperlink ref="E376" r:id="rId291" xr:uid="{BCAFBC52-FD76-4D97-BFE4-F8469FFD13EF}"/>
    <hyperlink ref="E377" r:id="rId292" xr:uid="{EBD95350-1EFB-4CA0-81DC-CBCDB65EC0E2}"/>
    <hyperlink ref="E381" r:id="rId293" xr:uid="{0389AD93-7223-4FBF-9817-D100D1CFB541}"/>
    <hyperlink ref="E382" r:id="rId294" xr:uid="{F205163F-DEA3-42AF-9F28-DDA662C471F2}"/>
    <hyperlink ref="E383" r:id="rId295" xr:uid="{47BB2FDE-67E5-491F-A6A8-A941E4D322B8}"/>
    <hyperlink ref="E384" r:id="rId296" xr:uid="{849B7E5B-26FC-490D-85ED-C0B5CD0DFB5A}"/>
    <hyperlink ref="E385" r:id="rId297" xr:uid="{D39EA778-B803-4F7F-8DBC-8049F9B2185D}"/>
    <hyperlink ref="E386" r:id="rId298" xr:uid="{EDC0EDB8-E502-4CDD-B0AA-0A7C734BFFAA}"/>
    <hyperlink ref="E387" r:id="rId299" xr:uid="{7C70BCA5-AA7B-44D0-8F03-1F145F92E710}"/>
    <hyperlink ref="E388" r:id="rId300" xr:uid="{ACC9DE91-9E23-4629-A60F-AF0B1475D112}"/>
    <hyperlink ref="E389" r:id="rId301" xr:uid="{955D4B65-E47B-4046-B34B-72C8A72ED89F}"/>
    <hyperlink ref="E390" r:id="rId302" xr:uid="{070B20F2-9757-407F-9F06-7D5EE400EF71}"/>
    <hyperlink ref="E391" r:id="rId303" xr:uid="{8F569442-1A3C-448B-8142-A16153C441F8}"/>
    <hyperlink ref="E392" r:id="rId304" xr:uid="{478086A9-4705-4154-820A-930903F3D05D}"/>
    <hyperlink ref="E393" r:id="rId305" xr:uid="{D60E2688-E162-4736-9694-E84571688D26}"/>
    <hyperlink ref="E394" r:id="rId306" xr:uid="{B8E4AFF7-2565-4B26-A6E2-6A99E084CE6D}"/>
    <hyperlink ref="E395" r:id="rId307" xr:uid="{AEAC13A8-40A7-4738-A31D-CE7ACDC33537}"/>
    <hyperlink ref="E396" r:id="rId308" xr:uid="{47966AA2-CEB7-4A14-9A63-FC8DFAD812E3}"/>
    <hyperlink ref="E398" r:id="rId309" xr:uid="{031D6F84-0486-4FD1-9D8F-11690715CA0D}"/>
    <hyperlink ref="E399" r:id="rId310" xr:uid="{70726776-C815-420C-9261-C8DAC73913FA}"/>
    <hyperlink ref="E400" r:id="rId311" xr:uid="{03804D8E-AC8F-496F-8FA9-65CEFB0FBABD}"/>
    <hyperlink ref="E401" r:id="rId312" xr:uid="{C9B7491C-E715-498C-A3A9-7B79A1EF9455}"/>
    <hyperlink ref="E402" r:id="rId313" xr:uid="{76E48446-6CF8-4390-86FB-60F742447CEA}"/>
    <hyperlink ref="E403" r:id="rId314" xr:uid="{DAF2205C-EF88-44CD-9844-C3FE41AF72FA}"/>
    <hyperlink ref="E404" r:id="rId315" xr:uid="{B7C8B2C1-308F-466F-B7DA-904CAD299E1F}"/>
    <hyperlink ref="E405" r:id="rId316" xr:uid="{71B8AA32-93B8-41CB-A00D-C1454A2F647C}"/>
    <hyperlink ref="E406" r:id="rId317" xr:uid="{9063EE22-C16C-4703-8FAA-2B8DB0246B94}"/>
    <hyperlink ref="E407" r:id="rId318" xr:uid="{A7420C72-075F-4F73-B030-D4E392F511AA}"/>
    <hyperlink ref="E408" r:id="rId319" xr:uid="{F4CFC21A-2BAD-48C4-8B9A-0038CD9A0F55}"/>
    <hyperlink ref="E409" r:id="rId320" xr:uid="{FED82A2A-4510-4B38-BA56-4C613E0B4998}"/>
    <hyperlink ref="E410" r:id="rId321" xr:uid="{CBB2A1D8-AEC6-4B37-9BD8-53AFF5EEEE29}"/>
    <hyperlink ref="E411" r:id="rId322" xr:uid="{26AECCA6-B5AA-411C-8854-79D5E60283F5}"/>
    <hyperlink ref="E412" r:id="rId323" xr:uid="{90C8AF66-2EC4-4FB0-9437-DADAC4E846ED}"/>
    <hyperlink ref="E413" r:id="rId324" xr:uid="{06772B55-59EA-4669-B21F-4AE56606CDCF}"/>
    <hyperlink ref="E414" r:id="rId325" xr:uid="{50F357CE-9527-4A34-88BD-D8A38F4675E8}"/>
    <hyperlink ref="E130" r:id="rId326" display="834547" xr:uid="{7BAEB74B-7035-43FF-A779-4431B5A2DB4E}"/>
    <hyperlink ref="E415" r:id="rId327" xr:uid="{221AC94D-753E-4D1E-87AF-EA92FDA84431}"/>
    <hyperlink ref="E416" r:id="rId328" xr:uid="{E42DEC23-0161-40FB-9123-2A91E6BD39A1}"/>
    <hyperlink ref="E417" r:id="rId329" xr:uid="{5132EC84-88B7-4B6B-9219-8AD66D6266FF}"/>
    <hyperlink ref="E418" r:id="rId330" xr:uid="{E8237088-4990-4267-B4A1-DCEAB395DEBB}"/>
    <hyperlink ref="E419" r:id="rId331" xr:uid="{40D38A66-64A8-4B28-8C6D-6070CC643BF0}"/>
    <hyperlink ref="E420" r:id="rId332" xr:uid="{5EC8B454-E38A-43E7-8FEE-82694DFEC74F}"/>
    <hyperlink ref="E421" r:id="rId333" xr:uid="{8B2C1CAB-A9DA-4548-9B17-1CE25CED5C9D}"/>
    <hyperlink ref="E422" r:id="rId334" xr:uid="{F449ACD2-C3BC-46B1-80F8-165F74D7ABA0}"/>
    <hyperlink ref="E423" r:id="rId335" xr:uid="{C603A51B-D363-4D8F-B0EC-E812AEB9B98E}"/>
    <hyperlink ref="E424" r:id="rId336" xr:uid="{9A6895DF-B85D-4170-95F7-9E06CD3A40B7}"/>
    <hyperlink ref="E425" r:id="rId337" xr:uid="{4AB0EBDE-F09A-47B9-9863-17A714BEB51E}"/>
    <hyperlink ref="E426" r:id="rId338" xr:uid="{FCB8705B-FEFD-4D07-B18A-C9EE7905C09C}"/>
    <hyperlink ref="E427" r:id="rId339" xr:uid="{C529B94E-B868-4E03-B456-491DAA961CB3}"/>
    <hyperlink ref="E428" r:id="rId340" xr:uid="{BF86A6B8-C395-48F7-9FC5-A9BFA8470914}"/>
    <hyperlink ref="E429" r:id="rId341" xr:uid="{3E0445E0-B4F3-4F68-AC59-F146B0064D0F}"/>
    <hyperlink ref="E430" r:id="rId342" xr:uid="{1AA23E1C-843E-49E7-AD11-0A8CD737343B}"/>
    <hyperlink ref="E431" r:id="rId343" xr:uid="{7621F2DA-3264-4AC8-A68A-61F21E8FB03F}"/>
    <hyperlink ref="E432" r:id="rId344" xr:uid="{846F2FDE-44A2-476B-9A2A-C0CF9F631573}"/>
    <hyperlink ref="E434" r:id="rId345" xr:uid="{97D6A4F2-9BCA-4A1A-90F4-6528C04CD587}"/>
    <hyperlink ref="E433" r:id="rId346" xr:uid="{C57F6B94-FFA8-4AF0-809A-8D3C8F770F5D}"/>
    <hyperlink ref="E435" r:id="rId347" xr:uid="{9F3EFBB3-7C73-47DB-BCFE-13F9D945740A}"/>
    <hyperlink ref="E436" r:id="rId348" xr:uid="{241B6278-0F0C-4F84-99DA-D2B0B5525B1B}"/>
    <hyperlink ref="E437" r:id="rId349" xr:uid="{16095D73-0F60-43B7-B94A-20B1CD5BDD62}"/>
    <hyperlink ref="E438" r:id="rId350" xr:uid="{198CFA2F-ADFA-48F0-8EFD-8F80151EB2BD}"/>
    <hyperlink ref="E439" r:id="rId351" xr:uid="{D2EA2DD6-0ED2-4075-A59B-7BA532895F59}"/>
    <hyperlink ref="E440" r:id="rId352" xr:uid="{D6D647FD-2F18-4230-B122-8C820D3028D6}"/>
    <hyperlink ref="E441" r:id="rId353" xr:uid="{A80CB83F-AE21-468B-A252-3491DF0B5572}"/>
    <hyperlink ref="E442" r:id="rId354" xr:uid="{57D09B0C-6086-4D17-9A0E-5FDE26634CEC}"/>
    <hyperlink ref="E443" r:id="rId355" xr:uid="{AC0448C8-D858-4C56-BFED-C52EC28F8E9C}"/>
    <hyperlink ref="E446" r:id="rId356" xr:uid="{1A575FD8-F789-4A69-A600-D6C008E7F259}"/>
    <hyperlink ref="E444" r:id="rId357" xr:uid="{E74BE945-F42E-4117-957B-44BD6492CA7E}"/>
    <hyperlink ref="E447" r:id="rId358" xr:uid="{413EC141-AE60-4765-9C81-F55042CD16FC}"/>
  </hyperlinks>
  <pageMargins left="0.70833333333333304" right="0.70833333333333304" top="0.74861111111111101" bottom="0.74791666666666701" header="0.31527777777777799" footer="0.51180555555555496"/>
  <pageSetup paperSize="9" firstPageNumber="0" orientation="portrait" horizontalDpi="300" verticalDpi="300" r:id="rId359"/>
  <headerFooter>
    <oddHeader>&amp;C&amp;"Noto Sans,Normal"&amp;12Taula d'execució dels fons MRR per part de l'Administració CAIB</oddHeader>
  </headerFooter>
  <legacyDrawing r:id="rId36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_dlc_DocId xmlns="beb214da-a5e6-4898-8edc-34faa7c3593a">SJFVMPZWP3ED-966543077-933819</_dlc_DocId>
    <_dlc_DocIdUrl xmlns="beb214da-a5e6-4898-8edc-34faa7c3593a">
      <Url>https://caib.sharepoint.com/sites/ARXIUS-DGFONS/_layouts/15/DocIdRedir.aspx?ID=SJFVMPZWP3ED-966543077-933819</Url>
      <Description>SJFVMPZWP3ED-966543077-933819</Description>
    </_dlc_DocIdUrl>
    <kceb401dc9944fe6b05fb3bae97b2382 xmlns="6d7bd23d-1626-40b7-9864-592ecaf11bf3">
      <Terms xmlns="http://schemas.microsoft.com/office/infopath/2007/PartnerControls"/>
    </kceb401dc9944fe6b05fb3bae97b2382>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6" ma:contentTypeDescription="Crea un document nou" ma:contentTypeScope="" ma:versionID="b8a76e77d46e94f773516243208acd6a">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f8cc7d3bc6102627c1cdff313f735f3c"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E71936-3E35-488A-B1AA-96F9978AA349}"/>
</file>

<file path=customXml/itemProps2.xml><?xml version="1.0" encoding="utf-8"?>
<ds:datastoreItem xmlns:ds="http://schemas.openxmlformats.org/officeDocument/2006/customXml" ds:itemID="{DAB713A0-9FE2-4119-9ED1-AA0685BD45EE}"/>
</file>

<file path=customXml/itemProps3.xml><?xml version="1.0" encoding="utf-8"?>
<ds:datastoreItem xmlns:ds="http://schemas.openxmlformats.org/officeDocument/2006/customXml" ds:itemID="{B87FB213-3DE6-4225-B5BA-6BF1C66E35C9}"/>
</file>

<file path=customXml/itemProps4.xml><?xml version="1.0" encoding="utf-8"?>
<ds:datastoreItem xmlns:ds="http://schemas.openxmlformats.org/officeDocument/2006/customXml" ds:itemID="{8A2C216E-9BA0-499E-9562-2492EA4F5D2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Antoni Reinoso Pascual</dc:creator>
  <cp:keywords/>
  <dc:description/>
  <cp:lastModifiedBy/>
  <cp:revision>4</cp:revision>
  <dcterms:created xsi:type="dcterms:W3CDTF">2023-03-08T08:24:38Z</dcterms:created>
  <dcterms:modified xsi:type="dcterms:W3CDTF">2025-10-23T11:10:06Z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0x01010037378E49C04E344093E8AC8D1F445331</vt:lpwstr>
  </property>
  <property fmtid="{D5CDD505-2E9C-101B-9397-08002B2CF9AE}" pid="9" name="Order">
    <vt:r8>6592200</vt:r8>
  </property>
  <property fmtid="{D5CDD505-2E9C-101B-9397-08002B2CF9AE}" pid="10" name="_dlc_DocIdItemGuid">
    <vt:lpwstr>3e61c39f-539f-4377-be7a-1afb9b026fc3</vt:lpwstr>
  </property>
  <property fmtid="{D5CDD505-2E9C-101B-9397-08002B2CF9AE}" pid="11" name="MediaServiceImageTags">
    <vt:lpwstr/>
  </property>
  <property fmtid="{D5CDD505-2E9C-101B-9397-08002B2CF9AE}" pid="12" name="Metadatos_x0020_gestionados">
    <vt:lpwstr/>
  </property>
  <property fmtid="{D5CDD505-2E9C-101B-9397-08002B2CF9AE}" pid="13" name="Metadatos gestionados">
    <vt:lpwstr/>
  </property>
</Properties>
</file>