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ERVEI DE PLANIFICACIÓ I AVALUACIÓ\IBESTAT\OPERACIONS ESTADÍSTIQUES IBD 2025\"/>
    </mc:Choice>
  </mc:AlternateContent>
  <bookViews>
    <workbookView xWindow="0" yWindow="0" windowWidth="28800" windowHeight="12180" activeTab="5"/>
  </bookViews>
  <sheets>
    <sheet name="Evolució S. Atenció" sheetId="3" r:id="rId1"/>
    <sheet name="Residència S. Atenció" sheetId="4" r:id="rId2"/>
    <sheet name="Edat S. Atenció" sheetId="5" r:id="rId3"/>
    <sheet name="LO 1-2004 S. Atenció" sheetId="1" r:id="rId4"/>
    <sheet name="Tipus violència S. Atenció" sheetId="2" r:id="rId5"/>
    <sheet name="Discapacitat S. Atenció" sheetId="6" r:id="rId6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" l="1"/>
  <c r="D24" i="3"/>
  <c r="B27" i="4"/>
  <c r="C14" i="4" s="1"/>
  <c r="C26" i="4" l="1"/>
  <c r="C25" i="4"/>
  <c r="C24" i="4"/>
  <c r="C23" i="4"/>
  <c r="C22" i="4"/>
  <c r="C21" i="4"/>
  <c r="C20" i="4"/>
  <c r="C19" i="4"/>
  <c r="C18" i="4"/>
  <c r="C17" i="4"/>
  <c r="C16" i="4"/>
  <c r="C15" i="4"/>
  <c r="C13" i="4" l="1"/>
  <c r="C27" i="4" s="1"/>
  <c r="C26" i="6" l="1"/>
  <c r="D26" i="6"/>
  <c r="E26" i="6"/>
  <c r="F26" i="6"/>
  <c r="G26" i="6"/>
  <c r="H26" i="6"/>
  <c r="I26" i="6"/>
  <c r="B26" i="6"/>
  <c r="E25" i="6"/>
  <c r="F25" i="6"/>
  <c r="G25" i="6"/>
  <c r="H25" i="6"/>
  <c r="I25" i="6"/>
  <c r="C25" i="6"/>
  <c r="D25" i="6"/>
  <c r="B25" i="6"/>
  <c r="B23" i="5"/>
  <c r="C14" i="5" s="1"/>
  <c r="O29" i="2"/>
  <c r="O19" i="2"/>
  <c r="O20" i="2"/>
  <c r="O21" i="2"/>
  <c r="O22" i="2"/>
  <c r="O23" i="2"/>
  <c r="O24" i="2"/>
  <c r="O25" i="2"/>
  <c r="O26" i="2"/>
  <c r="O27" i="2"/>
  <c r="O28" i="2"/>
  <c r="O30" i="2"/>
  <c r="O18" i="2"/>
  <c r="O17" i="2"/>
  <c r="O16" i="2"/>
  <c r="O15" i="2"/>
  <c r="O14" i="2"/>
  <c r="O31" i="2" s="1"/>
  <c r="N31" i="2"/>
  <c r="M31" i="2"/>
  <c r="L31" i="2"/>
  <c r="K31" i="2"/>
  <c r="J31" i="2"/>
  <c r="I31" i="2"/>
  <c r="H31" i="2"/>
  <c r="G31" i="2"/>
  <c r="F31" i="2"/>
  <c r="E31" i="2"/>
  <c r="D31" i="2"/>
  <c r="C31" i="2"/>
  <c r="J26" i="1"/>
  <c r="I26" i="1"/>
  <c r="H26" i="1"/>
  <c r="G26" i="1"/>
  <c r="F26" i="1"/>
  <c r="E26" i="1"/>
  <c r="D26" i="1"/>
  <c r="C26" i="1"/>
  <c r="B26" i="1"/>
  <c r="D14" i="3"/>
  <c r="D15" i="3"/>
  <c r="D16" i="3"/>
  <c r="D17" i="3"/>
  <c r="D18" i="3"/>
  <c r="D19" i="3"/>
  <c r="D20" i="3"/>
  <c r="D21" i="3"/>
  <c r="D22" i="3"/>
  <c r="D23" i="3"/>
  <c r="D13" i="3"/>
  <c r="C25" i="3"/>
  <c r="B25" i="3"/>
  <c r="C22" i="5" l="1"/>
  <c r="C21" i="5"/>
  <c r="C20" i="5"/>
  <c r="C18" i="5"/>
  <c r="C16" i="5"/>
  <c r="C15" i="5"/>
  <c r="C13" i="5"/>
  <c r="C19" i="5"/>
  <c r="C17" i="5"/>
  <c r="C23" i="5" l="1"/>
</calcChain>
</file>

<file path=xl/sharedStrings.xml><?xml version="1.0" encoding="utf-8"?>
<sst xmlns="http://schemas.openxmlformats.org/spreadsheetml/2006/main" count="138" uniqueCount="84">
  <si>
    <t>Violència intragènere</t>
  </si>
  <si>
    <t>Violència domèstica</t>
  </si>
  <si>
    <t>Sense informació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</si>
  <si>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</si>
  <si>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</si>
  <si>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</si>
  <si>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</si>
  <si>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</si>
  <si>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</si>
  <si>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</si>
  <si>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</si>
  <si>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</si>
  <si>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</si>
  <si>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</si>
  <si>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</si>
  <si>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</si>
  <si>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Violència de Gènere (LO 1/2004)</t>
  </si>
  <si>
    <t>Violències sexuals (LO 10/2022)</t>
  </si>
  <si>
    <t>Agressió sexual</t>
  </si>
  <si>
    <t>Assetjament sexual</t>
  </si>
  <si>
    <t>Explotació sexual</t>
  </si>
  <si>
    <t>Tracta</t>
  </si>
  <si>
    <t>Matrimoni forçat</t>
  </si>
  <si>
    <t>Exhibicionisme</t>
  </si>
  <si>
    <t>Prostitució</t>
  </si>
  <si>
    <t>ASI (Abús sexual infantil)</t>
  </si>
  <si>
    <t>Feminicidi sexual</t>
  </si>
  <si>
    <t>Altres violències masclistes</t>
  </si>
  <si>
    <t>No violències masclistes</t>
  </si>
  <si>
    <t>Palma</t>
  </si>
  <si>
    <t>Menorca</t>
  </si>
  <si>
    <t>15 anys o menys</t>
  </si>
  <si>
    <t>De 16 a 17 anys</t>
  </si>
  <si>
    <t>De 18 a 20 anys</t>
  </si>
  <si>
    <t>De 21 a 30 anys</t>
  </si>
  <si>
    <t>De 31 a 40 anys</t>
  </si>
  <si>
    <t>De 41 a 50 anys</t>
  </si>
  <si>
    <t>De 51 a 60 anys</t>
  </si>
  <si>
    <t>De 61 a 70 anys</t>
  </si>
  <si>
    <t>De 71 a 84 anys</t>
  </si>
  <si>
    <t>85 anys o més</t>
  </si>
  <si>
    <t>Física</t>
  </si>
  <si>
    <t>Mental</t>
  </si>
  <si>
    <t>Psicològica</t>
  </si>
  <si>
    <t>Intel·lectual</t>
  </si>
  <si>
    <t>Sensorial</t>
  </si>
  <si>
    <t>Múltiple</t>
  </si>
  <si>
    <t>Visual</t>
  </si>
  <si>
    <t>Auditiva</t>
  </si>
  <si>
    <t>Econòmica</t>
  </si>
  <si>
    <t>Ambiental</t>
  </si>
  <si>
    <t>Vicaria</t>
  </si>
  <si>
    <t>Digital</t>
  </si>
  <si>
    <t>Feminicidi</t>
  </si>
  <si>
    <t>Unitat de mesura: Segons dada</t>
  </si>
  <si>
    <t>Evolució de les trucades realitzades 2023-2024 al servei d’atenció telefònica especialitzada 24 hores a les Illes Balears. 
(1 de gener- 31 de desembre)</t>
  </si>
  <si>
    <t>Diferència</t>
  </si>
  <si>
    <t>Font: Institut Balear de la Dona</t>
  </si>
  <si>
    <t>Sexual</t>
  </si>
  <si>
    <t>Social</t>
  </si>
  <si>
    <r>
      <t xml:space="preserve">Trucades rebudes durant el 2024 al servei d’atenció telefònica especialitzada 24 hores a les Illes Balears, segons el tipus de violència (LLO 1/2004). 2024.
(1 de gener- 31 de desembre)
</t>
    </r>
    <r>
      <rPr>
        <b/>
        <i/>
        <sz val="11"/>
        <color theme="1"/>
        <rFont val="Calibri"/>
        <family val="2"/>
        <scheme val="minor"/>
      </rPr>
      <t>*Les respostes són acumulables</t>
    </r>
  </si>
  <si>
    <t>Mutilació genital femenina</t>
  </si>
  <si>
    <t>ESIA (Explotació sexual infantil o adolescent)</t>
  </si>
  <si>
    <t>Usuàries</t>
  </si>
  <si>
    <t>Percentatge</t>
  </si>
  <si>
    <t xml:space="preserve">Usuàries del servei d’atenció telefònica especialitzada 24 hores a les Illes Balears segons edat. 2024. 
(1 de gener- 31 de desembre).
</t>
  </si>
  <si>
    <t>Usuàries del servei d’atenció telefònica especialitzada 24 hores a les Illes Balears segons tipus de violència. 2024. 
(1 de gener- 31 de desembre)</t>
  </si>
  <si>
    <t>Usuàries del servei d’atenció telefònica especialitzada 24 hores a les Illes Balears segons discapacitat. 2024. (1 de gener- 31 de desembre).</t>
  </si>
  <si>
    <t>Tramuntana I</t>
  </si>
  <si>
    <t>Tramuntana II</t>
  </si>
  <si>
    <t>Mancomunitat del Pla</t>
  </si>
  <si>
    <t>Comarca Nord</t>
  </si>
  <si>
    <t>Comarca de Llevant</t>
  </si>
  <si>
    <t>Comarca de Migjorn</t>
  </si>
  <si>
    <t>Raiguer</t>
  </si>
  <si>
    <t>Eivissa i Formentera</t>
  </si>
  <si>
    <t>Trucades</t>
  </si>
  <si>
    <t>Unitat de mesura: Nombre de trucades</t>
  </si>
  <si>
    <t>Unitat de mesura: Nombre de demandes</t>
  </si>
  <si>
    <t>Sense informació Mallorca</t>
  </si>
  <si>
    <t>Sense informació Menorca</t>
  </si>
  <si>
    <t>Sense informació Eivissa</t>
  </si>
  <si>
    <t>Sense informació de l'illa</t>
  </si>
  <si>
    <t>Usuàries del servei d’atenció telefònica especialitzada 24 hores segons zona geogràfica de residència a les Illes Balears. 2024. 
(1 de gener- 31 de desembre)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</si>
</sst>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rgb="FF000000"/>
      <name val="Tahoma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Tahoma"/>
      <family val="2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A976AA"/>
        <bgColor indexed="64"/>
      </patternFill>
    </fill>
    <fill>
      <patternFill patternType="solid">
        <fgColor rgb="FFD6BFD7"/>
        <bgColor indexed="64"/>
      </patternFill>
    </fill>
    <fill>
      <patternFill patternType="solid">
        <fgColor rgb="FFE6D6E6"/>
        <bgColor indexed="64"/>
      </patternFill>
    </fill>
  </fills>
  <borders count="5">
    <border>
      <left/>
      <right/>
      <top/>
      <bottom/>
      <diagonal/>
    </border>
    <border>
      <left/>
      <right style="thick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3">
    <xf numFmtId="0" fontId="0" fillId="0" borderId="0" xfId="0"/>
    <xf numFmtId="0" fontId="0" fillId="3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ont="1" applyFill="1" applyAlignment="1">
      <alignment horizontal="center"/>
    </xf>
    <xf numFmtId="9" fontId="4" fillId="2" borderId="0" xfId="1" applyFont="1" applyFill="1" applyAlignment="1">
      <alignment horizontal="center"/>
    </xf>
    <xf numFmtId="9" fontId="0" fillId="3" borderId="0" xfId="1" applyFont="1" applyFill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0" fillId="0" borderId="0" xfId="0" applyNumberFormat="1"/>
    <xf numFmtId="0" fontId="4" fillId="2" borderId="0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3" fontId="4" fillId="2" borderId="2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9" fontId="4" fillId="2" borderId="0" xfId="0" applyNumberFormat="1" applyFont="1" applyFill="1" applyAlignment="1">
      <alignment horizontal="center"/>
    </xf>
    <xf numFmtId="10" fontId="0" fillId="3" borderId="0" xfId="1" applyNumberFormat="1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/>
    </xf>
    <xf numFmtId="9" fontId="1" fillId="4" borderId="0" xfId="1" applyFont="1" applyFill="1" applyBorder="1" applyAlignment="1">
      <alignment horizontal="center" vertical="center" wrapText="1"/>
    </xf>
    <xf numFmtId="9" fontId="0" fillId="0" borderId="0" xfId="0" applyNumberFormat="1"/>
    <xf numFmtId="0" fontId="0" fillId="2" borderId="0" xfId="0" applyFont="1" applyFill="1"/>
    <xf numFmtId="0" fontId="4" fillId="2" borderId="0" xfId="0" applyFont="1" applyFill="1"/>
    <xf numFmtId="10" fontId="4" fillId="2" borderId="0" xfId="0" applyNumberFormat="1" applyFont="1" applyFill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textRotation="90" wrapText="1"/>
    </xf>
    <xf numFmtId="0" fontId="0" fillId="3" borderId="0" xfId="0" applyFill="1" applyBorder="1" applyAlignment="1">
      <alignment horizontal="center"/>
    </xf>
    <xf numFmtId="0" fontId="0" fillId="3" borderId="1" xfId="0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E6D6E6"/>
      <color rgb="FFA976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459816</xdr:colOff>
      <xdr:row>7</xdr:row>
      <xdr:rowOff>55415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552450</xdr:colOff>
      <xdr:row>2</xdr:row>
      <xdr:rowOff>0</xdr:rowOff>
    </xdr:from>
    <xdr:to>
      <xdr:col>4</xdr:col>
      <xdr:colOff>114530</xdr:colOff>
      <xdr:row>8</xdr:row>
      <xdr:rowOff>21678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95600" y="381000"/>
          <a:ext cx="1648055" cy="11646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231216</xdr:colOff>
      <xdr:row>6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1648055</xdr:colOff>
      <xdr:row>7</xdr:row>
      <xdr:rowOff>21678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19475" y="190500"/>
          <a:ext cx="1648055" cy="11646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774141</xdr:colOff>
      <xdr:row>7</xdr:row>
      <xdr:rowOff>55415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1648055</xdr:colOff>
      <xdr:row>8</xdr:row>
      <xdr:rowOff>21678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7600" y="381000"/>
          <a:ext cx="1648055" cy="11646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764616</xdr:colOff>
      <xdr:row>7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3</xdr:col>
      <xdr:colOff>361950</xdr:colOff>
      <xdr:row>2</xdr:row>
      <xdr:rowOff>19050</xdr:rowOff>
    </xdr:from>
    <xdr:to>
      <xdr:col>4</xdr:col>
      <xdr:colOff>952730</xdr:colOff>
      <xdr:row>8</xdr:row>
      <xdr:rowOff>40728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76625" y="400050"/>
          <a:ext cx="1648055" cy="116467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3</xdr:col>
      <xdr:colOff>314560</xdr:colOff>
      <xdr:row>7</xdr:row>
      <xdr:rowOff>55415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4</xdr:col>
      <xdr:colOff>690562</xdr:colOff>
      <xdr:row>1</xdr:row>
      <xdr:rowOff>138112</xdr:rowOff>
    </xdr:from>
    <xdr:to>
      <xdr:col>7</xdr:col>
      <xdr:colOff>52617</xdr:colOff>
      <xdr:row>7</xdr:row>
      <xdr:rowOff>159790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40968" y="328612"/>
          <a:ext cx="1648055" cy="116467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278841</xdr:colOff>
      <xdr:row>6</xdr:row>
      <xdr:rowOff>55415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802966" cy="1198415"/>
        </a:xfrm>
        <a:prstGeom prst="rect">
          <a:avLst/>
        </a:prstGeom>
      </xdr:spPr>
    </xdr:pic>
    <xdr:clientData/>
  </xdr:twoCellAnchor>
  <xdr:twoCellAnchor editAs="oneCell">
    <xdr:from>
      <xdr:col>4</xdr:col>
      <xdr:colOff>409575</xdr:colOff>
      <xdr:row>0</xdr:row>
      <xdr:rowOff>180975</xdr:rowOff>
    </xdr:from>
    <xdr:to>
      <xdr:col>6</xdr:col>
      <xdr:colOff>533630</xdr:colOff>
      <xdr:row>7</xdr:row>
      <xdr:rowOff>12153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57575" y="180975"/>
          <a:ext cx="1648055" cy="11646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D27"/>
  <sheetViews>
    <sheetView showGridLines="0" workbookViewId="0">
      <selection activeCell="G25" sqref="G25"/>
    </sheetView>
  </sheetViews>
  <sheetFormatPr baseColWidth="10" defaultRowHeight="15" x14ac:dyDescent="0.25"/>
  <cols>
    <col min="1" max="1" width="18" customWidth="1"/>
    <col min="2" max="2" width="17.140625" customWidth="1"/>
    <col min="3" max="3" width="14.85546875" customWidth="1"/>
    <col min="4" max="4" width="16.42578125" customWidth="1"/>
  </cols>
  <sheetData>
    <row r="9" spans="1:4" ht="16.5" customHeight="1" x14ac:dyDescent="0.25"/>
    <row r="10" spans="1:4" ht="45" customHeight="1" x14ac:dyDescent="0.25">
      <c r="A10" s="25" t="s">
        <v>55</v>
      </c>
      <c r="B10" s="25"/>
      <c r="C10" s="25"/>
      <c r="D10" s="25"/>
    </row>
    <row r="11" spans="1:4" x14ac:dyDescent="0.25">
      <c r="A11" s="24" t="s">
        <v>54</v>
      </c>
      <c r="B11" s="24"/>
      <c r="C11" s="24"/>
      <c r="D11" s="24"/>
    </row>
    <row r="12" spans="1:4" x14ac:dyDescent="0.25">
      <c r="A12" s="2"/>
      <c r="B12" s="2">
        <v>2023</v>
      </c>
      <c r="C12" s="2">
        <v>2024</v>
      </c>
      <c r="D12" s="2" t="s">
        <v>56</v>
      </c>
    </row>
    <row r="13" spans="1:4" x14ac:dyDescent="0.25">
      <c r="A13" s="3" t="s">
        <v>4</v>
      </c>
      <c r="B13" s="1">
        <v>332</v>
      </c>
      <c r="C13" s="1">
        <v>302</v>
      </c>
      <c r="D13" s="5">
        <f>(C13-B13)/B13</f>
        <v>-9.036144578313253E-2</v>
      </c>
    </row>
    <row r="14" spans="1:4" x14ac:dyDescent="0.25">
      <c r="A14" s="3" t="s">
        <v>5</v>
      </c>
      <c r="B14" s="1">
        <v>338</v>
      </c>
      <c r="C14" s="1">
        <v>244</v>
      </c>
      <c r="D14" s="5">
        <f t="shared" ref="D14:D24" si="0">(C14-B14)/B14</f>
        <v>-0.27810650887573962</v>
      </c>
    </row>
    <row r="15" spans="1:4" x14ac:dyDescent="0.25">
      <c r="A15" s="3" t="s">
        <v>6</v>
      </c>
      <c r="B15" s="1">
        <v>405</v>
      </c>
      <c r="C15" s="1">
        <v>305</v>
      </c>
      <c r="D15" s="5">
        <f t="shared" si="0"/>
        <v>-0.24691358024691357</v>
      </c>
    </row>
    <row r="16" spans="1:4" x14ac:dyDescent="0.25">
      <c r="A16" s="3" t="s">
        <v>7</v>
      </c>
      <c r="B16" s="1">
        <v>435</v>
      </c>
      <c r="C16" s="1">
        <v>371</v>
      </c>
      <c r="D16" s="5">
        <f t="shared" si="0"/>
        <v>-0.14712643678160919</v>
      </c>
    </row>
    <row r="17" spans="1:4" x14ac:dyDescent="0.25">
      <c r="A17" s="3" t="s">
        <v>8</v>
      </c>
      <c r="B17" s="1">
        <v>368</v>
      </c>
      <c r="C17" s="1">
        <v>489</v>
      </c>
      <c r="D17" s="5">
        <f t="shared" si="0"/>
        <v>0.32880434782608697</v>
      </c>
    </row>
    <row r="18" spans="1:4" x14ac:dyDescent="0.25">
      <c r="A18" s="3" t="s">
        <v>9</v>
      </c>
      <c r="B18" s="1">
        <v>436</v>
      </c>
      <c r="C18" s="1">
        <v>438</v>
      </c>
      <c r="D18" s="5">
        <f t="shared" si="0"/>
        <v>4.5871559633027525E-3</v>
      </c>
    </row>
    <row r="19" spans="1:4" x14ac:dyDescent="0.25">
      <c r="A19" s="3" t="s">
        <v>10</v>
      </c>
      <c r="B19" s="1">
        <v>393</v>
      </c>
      <c r="C19" s="1">
        <v>472</v>
      </c>
      <c r="D19" s="5">
        <f t="shared" si="0"/>
        <v>0.2010178117048346</v>
      </c>
    </row>
    <row r="20" spans="1:4" x14ac:dyDescent="0.25">
      <c r="A20" s="3" t="s">
        <v>11</v>
      </c>
      <c r="B20" s="1">
        <v>471</v>
      </c>
      <c r="C20" s="1">
        <v>440</v>
      </c>
      <c r="D20" s="5">
        <f t="shared" si="0"/>
        <v>-6.5817409766454352E-2</v>
      </c>
    </row>
    <row r="21" spans="1:4" x14ac:dyDescent="0.25">
      <c r="A21" s="3" t="s">
        <v>12</v>
      </c>
      <c r="B21" s="1">
        <v>452</v>
      </c>
      <c r="C21" s="1">
        <v>478</v>
      </c>
      <c r="D21" s="5">
        <f t="shared" si="0"/>
        <v>5.7522123893805309E-2</v>
      </c>
    </row>
    <row r="22" spans="1:4" x14ac:dyDescent="0.25">
      <c r="A22" s="3" t="s">
        <v>13</v>
      </c>
      <c r="B22" s="1">
        <v>390</v>
      </c>
      <c r="C22" s="1">
        <v>382</v>
      </c>
      <c r="D22" s="5">
        <f t="shared" si="0"/>
        <v>-2.0512820512820513E-2</v>
      </c>
    </row>
    <row r="23" spans="1:4" x14ac:dyDescent="0.25">
      <c r="A23" s="3" t="s">
        <v>14</v>
      </c>
      <c r="B23" s="1">
        <v>337</v>
      </c>
      <c r="C23" s="1">
        <v>428</v>
      </c>
      <c r="D23" s="5">
        <f t="shared" si="0"/>
        <v>0.27002967359050445</v>
      </c>
    </row>
    <row r="24" spans="1:4" x14ac:dyDescent="0.25">
      <c r="A24" s="3" t="s">
        <v>15</v>
      </c>
      <c r="B24" s="1">
        <v>300</v>
      </c>
      <c r="C24" s="1">
        <v>388</v>
      </c>
      <c r="D24" s="5">
        <f>(C24-B24)/B24</f>
        <v>0.29333333333333333</v>
      </c>
    </row>
    <row r="25" spans="1:4" x14ac:dyDescent="0.25">
      <c r="A25" s="2" t="s">
        <v>3</v>
      </c>
      <c r="B25" s="6">
        <f>SUM(B13:B24)</f>
        <v>4657</v>
      </c>
      <c r="C25" s="6">
        <f>SUM(C13:C24)</f>
        <v>4737</v>
      </c>
      <c r="D25" s="4">
        <f>(C25-B25)/B25</f>
        <v>1.7178441056474127E-2</v>
      </c>
    </row>
    <row r="27" spans="1:4" x14ac:dyDescent="0.25">
      <c r="A27" t="s">
        <v>57</v>
      </c>
    </row>
  </sheetData>
  <mergeCells count="2">
    <mergeCell ref="A11:D11"/>
    <mergeCell ref="A10:D10"/>
  </mergeCells>
  <pageMargins left="0.7" right="0.7" top="0.75" bottom="0.75" header="0.3" footer="0.3"/>
  <pageSetup paperSize="9" orientation="portrait" verticalDpi="0" r:id="rId1"/>
  <ignoredErrors>
    <ignoredError sqref="B25:C2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F66"/>
  <sheetViews>
    <sheetView showGridLines="0" workbookViewId="0">
      <selection activeCell="A10" sqref="A10:C10"/>
    </sheetView>
  </sheetViews>
  <sheetFormatPr baseColWidth="10" defaultRowHeight="15" x14ac:dyDescent="0.25"/>
  <cols>
    <col min="1" max="1" width="38.5703125" customWidth="1"/>
    <col min="2" max="2" width="24" customWidth="1"/>
    <col min="3" max="3" width="25.85546875" customWidth="1"/>
    <col min="14" max="14" width="0" hidden="1" customWidth="1"/>
  </cols>
  <sheetData>
    <row r="10" spans="1:6" ht="49.5" customHeight="1" x14ac:dyDescent="0.25">
      <c r="A10" s="25" t="s">
        <v>83</v>
      </c>
      <c r="B10" s="25"/>
      <c r="C10" s="25"/>
    </row>
    <row r="11" spans="1:6" x14ac:dyDescent="0.25">
      <c r="A11" s="24" t="s">
        <v>54</v>
      </c>
      <c r="B11" s="24"/>
      <c r="C11" s="24"/>
    </row>
    <row r="12" spans="1:6" x14ac:dyDescent="0.25">
      <c r="A12" s="20"/>
      <c r="B12" s="2" t="s">
        <v>76</v>
      </c>
      <c r="C12" s="2" t="s">
        <v>64</v>
      </c>
    </row>
    <row r="13" spans="1:6" x14ac:dyDescent="0.25">
      <c r="A13" s="20" t="s">
        <v>29</v>
      </c>
      <c r="B13" s="23">
        <v>2110</v>
      </c>
      <c r="C13" s="15">
        <f>B13/$B$27</f>
        <v>0.44542959679121807</v>
      </c>
      <c r="D13" s="7"/>
      <c r="F13" s="7"/>
    </row>
    <row r="14" spans="1:6" x14ac:dyDescent="0.25">
      <c r="A14" s="20" t="s">
        <v>68</v>
      </c>
      <c r="B14" s="23">
        <v>60</v>
      </c>
      <c r="C14" s="15">
        <f t="shared" ref="C14:C26" si="0">B14/$B$27</f>
        <v>1.266624445851805E-2</v>
      </c>
      <c r="D14" s="7"/>
    </row>
    <row r="15" spans="1:6" x14ac:dyDescent="0.25">
      <c r="A15" s="20" t="s">
        <v>69</v>
      </c>
      <c r="B15" s="23">
        <v>127</v>
      </c>
      <c r="C15" s="15">
        <f t="shared" si="0"/>
        <v>2.6810217437196537E-2</v>
      </c>
    </row>
    <row r="16" spans="1:6" x14ac:dyDescent="0.25">
      <c r="A16" s="20" t="s">
        <v>70</v>
      </c>
      <c r="B16" s="23">
        <v>95</v>
      </c>
      <c r="C16" s="15">
        <f t="shared" si="0"/>
        <v>2.0054887059320244E-2</v>
      </c>
    </row>
    <row r="17" spans="1:5" x14ac:dyDescent="0.25">
      <c r="A17" s="20" t="s">
        <v>71</v>
      </c>
      <c r="B17" s="23">
        <v>186</v>
      </c>
      <c r="C17" s="15">
        <f t="shared" si="0"/>
        <v>3.9265357821405951E-2</v>
      </c>
    </row>
    <row r="18" spans="1:5" x14ac:dyDescent="0.25">
      <c r="A18" s="20" t="s">
        <v>72</v>
      </c>
      <c r="B18" s="23">
        <v>287</v>
      </c>
      <c r="C18" s="15">
        <f t="shared" si="0"/>
        <v>6.0586869326578002E-2</v>
      </c>
    </row>
    <row r="19" spans="1:5" x14ac:dyDescent="0.25">
      <c r="A19" s="20" t="s">
        <v>73</v>
      </c>
      <c r="B19" s="23">
        <v>198</v>
      </c>
      <c r="C19" s="15">
        <f t="shared" si="0"/>
        <v>4.179860671310956E-2</v>
      </c>
    </row>
    <row r="20" spans="1:5" x14ac:dyDescent="0.25">
      <c r="A20" s="20" t="s">
        <v>74</v>
      </c>
      <c r="B20" s="23">
        <v>281</v>
      </c>
      <c r="C20" s="15">
        <f t="shared" si="0"/>
        <v>5.9320244880726201E-2</v>
      </c>
    </row>
    <row r="21" spans="1:5" x14ac:dyDescent="0.25">
      <c r="A21" s="20" t="s">
        <v>79</v>
      </c>
      <c r="B21" s="23">
        <v>434</v>
      </c>
      <c r="C21" s="15">
        <f t="shared" si="0"/>
        <v>9.161916824994723E-2</v>
      </c>
    </row>
    <row r="22" spans="1:5" x14ac:dyDescent="0.25">
      <c r="A22" s="20" t="s">
        <v>30</v>
      </c>
      <c r="B22" s="23">
        <v>212</v>
      </c>
      <c r="C22" s="15">
        <f t="shared" si="0"/>
        <v>4.475406375343044E-2</v>
      </c>
    </row>
    <row r="23" spans="1:5" x14ac:dyDescent="0.25">
      <c r="A23" s="20" t="s">
        <v>80</v>
      </c>
      <c r="B23" s="23">
        <v>26</v>
      </c>
      <c r="C23" s="15">
        <f t="shared" si="0"/>
        <v>5.4887059320244879E-3</v>
      </c>
    </row>
    <row r="24" spans="1:5" x14ac:dyDescent="0.25">
      <c r="A24" s="20" t="s">
        <v>75</v>
      </c>
      <c r="B24" s="23">
        <v>422</v>
      </c>
      <c r="C24" s="15">
        <f t="shared" si="0"/>
        <v>8.9085919358243615E-2</v>
      </c>
    </row>
    <row r="25" spans="1:5" x14ac:dyDescent="0.25">
      <c r="A25" s="20" t="s">
        <v>81</v>
      </c>
      <c r="B25" s="23">
        <v>106</v>
      </c>
      <c r="C25" s="15">
        <f t="shared" si="0"/>
        <v>2.237703187671522E-2</v>
      </c>
    </row>
    <row r="26" spans="1:5" x14ac:dyDescent="0.25">
      <c r="A26" s="20" t="s">
        <v>82</v>
      </c>
      <c r="B26" s="23">
        <v>193</v>
      </c>
      <c r="C26" s="15">
        <f t="shared" si="0"/>
        <v>4.0743086341566391E-2</v>
      </c>
    </row>
    <row r="27" spans="1:5" x14ac:dyDescent="0.25">
      <c r="A27" s="21" t="s">
        <v>3</v>
      </c>
      <c r="B27" s="6">
        <f>SUM(B13:B26)</f>
        <v>4737</v>
      </c>
      <c r="C27" s="22">
        <f>SUM(C13:C26)</f>
        <v>0.99999999999999989</v>
      </c>
      <c r="E27" s="7"/>
    </row>
    <row r="28" spans="1:5" x14ac:dyDescent="0.25">
      <c r="B28" s="7"/>
    </row>
    <row r="29" spans="1:5" x14ac:dyDescent="0.25">
      <c r="A29" t="s">
        <v>57</v>
      </c>
    </row>
    <row r="30" spans="1:5" x14ac:dyDescent="0.25">
      <c r="B30" s="7"/>
    </row>
    <row r="38" ht="29.25" customHeight="1" x14ac:dyDescent="0.25"/>
    <row r="54" ht="15" customHeight="1" x14ac:dyDescent="0.25"/>
    <row r="66" ht="29.25" customHeight="1" x14ac:dyDescent="0.25"/>
  </sheetData>
  <mergeCells count="2">
    <mergeCell ref="A10:C10"/>
    <mergeCell ref="A11:C11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C25"/>
  <sheetViews>
    <sheetView showGridLines="0" workbookViewId="0">
      <selection activeCell="A11" sqref="A11:C11"/>
    </sheetView>
  </sheetViews>
  <sheetFormatPr baseColWidth="10" defaultRowHeight="15" x14ac:dyDescent="0.25"/>
  <cols>
    <col min="1" max="1" width="30.42578125" customWidth="1"/>
    <col min="2" max="2" width="24.42578125" customWidth="1"/>
    <col min="3" max="3" width="26.140625" customWidth="1"/>
  </cols>
  <sheetData>
    <row r="7" spans="1:3" ht="15" customHeight="1" x14ac:dyDescent="0.25"/>
    <row r="10" spans="1:3" ht="57.75" customHeight="1" x14ac:dyDescent="0.25">
      <c r="A10" s="25" t="s">
        <v>65</v>
      </c>
      <c r="B10" s="25"/>
      <c r="C10" s="25"/>
    </row>
    <row r="11" spans="1:3" x14ac:dyDescent="0.25">
      <c r="A11" s="24" t="s">
        <v>54</v>
      </c>
      <c r="B11" s="24"/>
      <c r="C11" s="24"/>
    </row>
    <row r="12" spans="1:3" x14ac:dyDescent="0.25">
      <c r="A12" s="2"/>
      <c r="B12" s="2" t="s">
        <v>63</v>
      </c>
      <c r="C12" s="2" t="s">
        <v>64</v>
      </c>
    </row>
    <row r="13" spans="1:3" x14ac:dyDescent="0.25">
      <c r="A13" s="3" t="s">
        <v>31</v>
      </c>
      <c r="B13" s="1">
        <v>13</v>
      </c>
      <c r="C13" s="15">
        <f t="shared" ref="C13:C22" si="0">B13/$B$23</f>
        <v>5.6252704456945047E-3</v>
      </c>
    </row>
    <row r="14" spans="1:3" x14ac:dyDescent="0.25">
      <c r="A14" s="3" t="s">
        <v>32</v>
      </c>
      <c r="B14" s="1">
        <v>21</v>
      </c>
      <c r="C14" s="15">
        <f t="shared" si="0"/>
        <v>9.0869753353526612E-3</v>
      </c>
    </row>
    <row r="15" spans="1:3" x14ac:dyDescent="0.25">
      <c r="A15" s="3" t="s">
        <v>33</v>
      </c>
      <c r="B15" s="1">
        <v>57</v>
      </c>
      <c r="C15" s="15">
        <f t="shared" si="0"/>
        <v>2.4664647338814367E-2</v>
      </c>
    </row>
    <row r="16" spans="1:3" x14ac:dyDescent="0.25">
      <c r="A16" s="3" t="s">
        <v>34</v>
      </c>
      <c r="B16" s="1">
        <v>476</v>
      </c>
      <c r="C16" s="15">
        <f t="shared" si="0"/>
        <v>0.20597144093466033</v>
      </c>
    </row>
    <row r="17" spans="1:3" x14ac:dyDescent="0.25">
      <c r="A17" s="3" t="s">
        <v>35</v>
      </c>
      <c r="B17" s="1">
        <v>824</v>
      </c>
      <c r="C17" s="15">
        <f t="shared" si="0"/>
        <v>0.35655560363479011</v>
      </c>
    </row>
    <row r="18" spans="1:3" x14ac:dyDescent="0.25">
      <c r="A18" s="3" t="s">
        <v>36</v>
      </c>
      <c r="B18" s="1">
        <v>579</v>
      </c>
      <c r="C18" s="15">
        <f t="shared" si="0"/>
        <v>0.25054089138900909</v>
      </c>
    </row>
    <row r="19" spans="1:3" x14ac:dyDescent="0.25">
      <c r="A19" s="3" t="s">
        <v>37</v>
      </c>
      <c r="B19" s="1">
        <v>235</v>
      </c>
      <c r="C19" s="15">
        <f t="shared" si="0"/>
        <v>0.10168758113370835</v>
      </c>
    </row>
    <row r="20" spans="1:3" x14ac:dyDescent="0.25">
      <c r="A20" s="3" t="s">
        <v>38</v>
      </c>
      <c r="B20" s="1">
        <v>76</v>
      </c>
      <c r="C20" s="15">
        <f t="shared" si="0"/>
        <v>3.2886196451752489E-2</v>
      </c>
    </row>
    <row r="21" spans="1:3" x14ac:dyDescent="0.25">
      <c r="A21" s="3" t="s">
        <v>39</v>
      </c>
      <c r="B21" s="1">
        <v>28</v>
      </c>
      <c r="C21" s="15">
        <f t="shared" si="0"/>
        <v>1.2115967113803548E-2</v>
      </c>
    </row>
    <row r="22" spans="1:3" x14ac:dyDescent="0.25">
      <c r="A22" s="3" t="s">
        <v>40</v>
      </c>
      <c r="B22" s="1">
        <v>2</v>
      </c>
      <c r="C22" s="15">
        <f t="shared" si="0"/>
        <v>8.6542622241453913E-4</v>
      </c>
    </row>
    <row r="23" spans="1:3" x14ac:dyDescent="0.25">
      <c r="A23" s="2" t="s">
        <v>3</v>
      </c>
      <c r="B23" s="6">
        <f>SUM(B13:B22)</f>
        <v>2311</v>
      </c>
      <c r="C23" s="14">
        <f>SUM(C13:C22)</f>
        <v>1</v>
      </c>
    </row>
    <row r="25" spans="1:3" x14ac:dyDescent="0.25">
      <c r="A25" t="s">
        <v>57</v>
      </c>
    </row>
  </sheetData>
  <mergeCells count="2">
    <mergeCell ref="A10:C10"/>
    <mergeCell ref="A11:C11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K28"/>
  <sheetViews>
    <sheetView showGridLines="0" workbookViewId="0">
      <selection activeCell="B14" sqref="B14"/>
    </sheetView>
  </sheetViews>
  <sheetFormatPr baseColWidth="10" defaultRowHeight="15" x14ac:dyDescent="0.25"/>
  <cols>
    <col min="1" max="1" width="14.7109375" customWidth="1"/>
    <col min="2" max="10" width="15.85546875" customWidth="1"/>
  </cols>
  <sheetData>
    <row r="11" spans="1:10" ht="45.75" customHeight="1" x14ac:dyDescent="0.25">
      <c r="A11" s="25" t="s">
        <v>60</v>
      </c>
      <c r="B11" s="25"/>
      <c r="C11" s="25"/>
      <c r="D11" s="25"/>
      <c r="E11" s="25"/>
      <c r="F11" s="25"/>
      <c r="G11" s="25"/>
      <c r="H11" s="25"/>
      <c r="I11" s="25"/>
      <c r="J11" s="25"/>
    </row>
    <row r="12" spans="1:10" x14ac:dyDescent="0.25">
      <c r="A12" s="24" t="s">
        <v>78</v>
      </c>
      <c r="B12" s="24"/>
      <c r="C12" s="24"/>
      <c r="D12" s="24"/>
      <c r="E12" s="24"/>
      <c r="F12" s="24"/>
      <c r="G12" s="24"/>
      <c r="H12" s="24"/>
      <c r="I12" s="24"/>
      <c r="J12" s="24"/>
    </row>
    <row r="13" spans="1:10" ht="25.5" customHeight="1" x14ac:dyDescent="0.25">
      <c r="A13" s="2"/>
      <c r="B13" s="2" t="s">
        <v>43</v>
      </c>
      <c r="C13" s="2" t="s">
        <v>41</v>
      </c>
      <c r="D13" s="2" t="s">
        <v>58</v>
      </c>
      <c r="E13" s="2" t="s">
        <v>59</v>
      </c>
      <c r="F13" s="2" t="s">
        <v>49</v>
      </c>
      <c r="G13" s="2" t="s">
        <v>50</v>
      </c>
      <c r="H13" s="2" t="s">
        <v>51</v>
      </c>
      <c r="I13" s="2" t="s">
        <v>52</v>
      </c>
      <c r="J13" s="2" t="s">
        <v>53</v>
      </c>
    </row>
    <row r="14" spans="1:10" x14ac:dyDescent="0.25">
      <c r="A14" s="3" t="s">
        <v>4</v>
      </c>
      <c r="B14" s="1">
        <v>192</v>
      </c>
      <c r="C14" s="1">
        <v>97</v>
      </c>
      <c r="D14" s="1">
        <v>6</v>
      </c>
      <c r="E14" s="1">
        <v>13</v>
      </c>
      <c r="F14" s="1">
        <v>20</v>
      </c>
      <c r="G14" s="1">
        <v>15</v>
      </c>
      <c r="H14" s="1">
        <v>22</v>
      </c>
      <c r="I14" s="1">
        <v>6</v>
      </c>
      <c r="J14" s="1">
        <v>0</v>
      </c>
    </row>
    <row r="15" spans="1:10" x14ac:dyDescent="0.25">
      <c r="A15" s="3" t="s">
        <v>5</v>
      </c>
      <c r="B15" s="1">
        <v>150</v>
      </c>
      <c r="C15" s="1">
        <v>91</v>
      </c>
      <c r="D15" s="1">
        <v>7</v>
      </c>
      <c r="E15" s="1">
        <v>13</v>
      </c>
      <c r="F15" s="1">
        <v>16</v>
      </c>
      <c r="G15" s="1">
        <v>14</v>
      </c>
      <c r="H15" s="1">
        <v>20</v>
      </c>
      <c r="I15" s="1">
        <v>7</v>
      </c>
      <c r="J15" s="1">
        <v>0</v>
      </c>
    </row>
    <row r="16" spans="1:10" x14ac:dyDescent="0.25">
      <c r="A16" s="3" t="s">
        <v>6</v>
      </c>
      <c r="B16" s="1">
        <v>167</v>
      </c>
      <c r="C16" s="1">
        <v>89</v>
      </c>
      <c r="D16" s="1">
        <v>8</v>
      </c>
      <c r="E16" s="1">
        <v>21</v>
      </c>
      <c r="F16" s="1">
        <v>24</v>
      </c>
      <c r="G16" s="1">
        <v>21</v>
      </c>
      <c r="H16" s="1">
        <v>22</v>
      </c>
      <c r="I16" s="1">
        <v>5</v>
      </c>
      <c r="J16" s="1">
        <v>0</v>
      </c>
    </row>
    <row r="17" spans="1:11" x14ac:dyDescent="0.25">
      <c r="A17" s="3" t="s">
        <v>7</v>
      </c>
      <c r="B17" s="1">
        <v>183</v>
      </c>
      <c r="C17" s="1">
        <v>112</v>
      </c>
      <c r="D17" s="1">
        <v>14</v>
      </c>
      <c r="E17" s="1">
        <v>26</v>
      </c>
      <c r="F17" s="1">
        <v>27</v>
      </c>
      <c r="G17" s="1">
        <v>28</v>
      </c>
      <c r="H17" s="1">
        <v>31</v>
      </c>
      <c r="I17" s="1">
        <v>9</v>
      </c>
      <c r="J17" s="1">
        <v>0</v>
      </c>
    </row>
    <row r="18" spans="1:11" x14ac:dyDescent="0.25">
      <c r="A18" s="3" t="s">
        <v>8</v>
      </c>
      <c r="B18" s="1">
        <v>283</v>
      </c>
      <c r="C18" s="1">
        <v>176</v>
      </c>
      <c r="D18" s="1">
        <v>20</v>
      </c>
      <c r="E18" s="1">
        <v>35</v>
      </c>
      <c r="F18" s="1">
        <v>44</v>
      </c>
      <c r="G18" s="1">
        <v>30</v>
      </c>
      <c r="H18" s="1">
        <v>23</v>
      </c>
      <c r="I18" s="1">
        <v>21</v>
      </c>
      <c r="J18" s="1">
        <v>0</v>
      </c>
    </row>
    <row r="19" spans="1:11" x14ac:dyDescent="0.25">
      <c r="A19" s="3" t="s">
        <v>9</v>
      </c>
      <c r="B19" s="1">
        <v>222</v>
      </c>
      <c r="C19" s="1">
        <v>137</v>
      </c>
      <c r="D19" s="1">
        <v>25</v>
      </c>
      <c r="E19" s="1">
        <v>38</v>
      </c>
      <c r="F19" s="1">
        <v>32</v>
      </c>
      <c r="G19" s="1">
        <v>33</v>
      </c>
      <c r="H19" s="1">
        <v>42</v>
      </c>
      <c r="I19" s="1">
        <v>2</v>
      </c>
      <c r="J19" s="1">
        <v>0</v>
      </c>
    </row>
    <row r="20" spans="1:11" x14ac:dyDescent="0.25">
      <c r="A20" s="3" t="s">
        <v>10</v>
      </c>
      <c r="B20" s="1">
        <v>266</v>
      </c>
      <c r="C20" s="1">
        <v>136</v>
      </c>
      <c r="D20" s="1">
        <v>8</v>
      </c>
      <c r="E20" s="1">
        <v>30</v>
      </c>
      <c r="F20" s="1">
        <v>34</v>
      </c>
      <c r="G20" s="1">
        <v>25</v>
      </c>
      <c r="H20" s="1">
        <v>28</v>
      </c>
      <c r="I20" s="1">
        <v>9</v>
      </c>
      <c r="J20" s="1">
        <v>1</v>
      </c>
    </row>
    <row r="21" spans="1:11" x14ac:dyDescent="0.25">
      <c r="A21" s="3" t="s">
        <v>11</v>
      </c>
      <c r="B21" s="1">
        <v>241</v>
      </c>
      <c r="C21" s="1">
        <v>115</v>
      </c>
      <c r="D21" s="1">
        <v>15</v>
      </c>
      <c r="E21" s="1">
        <v>24</v>
      </c>
      <c r="F21" s="1">
        <v>29</v>
      </c>
      <c r="G21" s="1">
        <v>24</v>
      </c>
      <c r="H21" s="1">
        <v>31</v>
      </c>
      <c r="I21" s="1">
        <v>9</v>
      </c>
      <c r="J21" s="1">
        <v>0</v>
      </c>
    </row>
    <row r="22" spans="1:11" x14ac:dyDescent="0.25">
      <c r="A22" s="3" t="s">
        <v>12</v>
      </c>
      <c r="B22" s="1">
        <v>195</v>
      </c>
      <c r="C22" s="1">
        <v>134</v>
      </c>
      <c r="D22" s="1">
        <v>17</v>
      </c>
      <c r="E22" s="1">
        <v>22</v>
      </c>
      <c r="F22" s="1">
        <v>23</v>
      </c>
      <c r="G22" s="1">
        <v>20</v>
      </c>
      <c r="H22" s="1">
        <v>24</v>
      </c>
      <c r="I22" s="1">
        <v>3</v>
      </c>
      <c r="J22" s="1">
        <v>0</v>
      </c>
    </row>
    <row r="23" spans="1:11" x14ac:dyDescent="0.25">
      <c r="A23" s="3" t="s">
        <v>13</v>
      </c>
      <c r="B23" s="1">
        <v>164</v>
      </c>
      <c r="C23" s="1">
        <v>86</v>
      </c>
      <c r="D23" s="1">
        <v>13</v>
      </c>
      <c r="E23" s="1">
        <v>16</v>
      </c>
      <c r="F23" s="1">
        <v>12</v>
      </c>
      <c r="G23" s="1">
        <v>24</v>
      </c>
      <c r="H23" s="1">
        <v>17</v>
      </c>
      <c r="I23" s="1">
        <v>8</v>
      </c>
      <c r="J23" s="1">
        <v>0</v>
      </c>
    </row>
    <row r="24" spans="1:11" x14ac:dyDescent="0.25">
      <c r="A24" s="3" t="s">
        <v>14</v>
      </c>
      <c r="B24" s="1">
        <v>196</v>
      </c>
      <c r="C24" s="1">
        <v>82</v>
      </c>
      <c r="D24" s="1">
        <v>22</v>
      </c>
      <c r="E24" s="1">
        <v>21</v>
      </c>
      <c r="F24" s="1">
        <v>29</v>
      </c>
      <c r="G24" s="1">
        <v>32</v>
      </c>
      <c r="H24" s="1">
        <v>40</v>
      </c>
      <c r="I24" s="1">
        <v>5</v>
      </c>
      <c r="J24" s="1">
        <v>0</v>
      </c>
    </row>
    <row r="25" spans="1:11" x14ac:dyDescent="0.25">
      <c r="A25" s="3" t="s">
        <v>15</v>
      </c>
      <c r="B25" s="1">
        <v>198</v>
      </c>
      <c r="C25" s="1">
        <v>116</v>
      </c>
      <c r="D25" s="1">
        <v>10</v>
      </c>
      <c r="E25" s="1">
        <v>29</v>
      </c>
      <c r="F25" s="1">
        <v>19</v>
      </c>
      <c r="G25" s="1">
        <v>19</v>
      </c>
      <c r="H25" s="1">
        <v>35</v>
      </c>
      <c r="I25" s="1">
        <v>7</v>
      </c>
      <c r="J25" s="1">
        <v>21</v>
      </c>
    </row>
    <row r="26" spans="1:11" x14ac:dyDescent="0.25">
      <c r="A26" s="2" t="s">
        <v>3</v>
      </c>
      <c r="B26" s="6">
        <f t="shared" ref="B26:J26" si="0">SUM(B14:B25)</f>
        <v>2457</v>
      </c>
      <c r="C26" s="6">
        <f t="shared" si="0"/>
        <v>1371</v>
      </c>
      <c r="D26" s="6">
        <f t="shared" si="0"/>
        <v>165</v>
      </c>
      <c r="E26" s="6">
        <f t="shared" si="0"/>
        <v>288</v>
      </c>
      <c r="F26" s="6">
        <f t="shared" si="0"/>
        <v>309</v>
      </c>
      <c r="G26" s="6">
        <f t="shared" si="0"/>
        <v>285</v>
      </c>
      <c r="H26" s="6">
        <f t="shared" si="0"/>
        <v>335</v>
      </c>
      <c r="I26" s="6">
        <f t="shared" si="0"/>
        <v>91</v>
      </c>
      <c r="J26" s="6">
        <f t="shared" si="0"/>
        <v>22</v>
      </c>
      <c r="K26" s="7"/>
    </row>
    <row r="28" spans="1:11" x14ac:dyDescent="0.25">
      <c r="A28" t="s">
        <v>57</v>
      </c>
    </row>
  </sheetData>
  <mergeCells count="2">
    <mergeCell ref="A12:J12"/>
    <mergeCell ref="A11:J11"/>
  </mergeCell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O33"/>
  <sheetViews>
    <sheetView showGridLines="0" zoomScale="80" zoomScaleNormal="80" workbookViewId="0">
      <selection activeCell="Q23" sqref="Q23"/>
    </sheetView>
  </sheetViews>
  <sheetFormatPr baseColWidth="10" defaultRowHeight="15" x14ac:dyDescent="0.25"/>
  <cols>
    <col min="2" max="2" width="14.42578125" customWidth="1"/>
  </cols>
  <sheetData>
    <row r="11" spans="1:15" ht="37.5" customHeight="1" x14ac:dyDescent="0.25">
      <c r="A11" s="28" t="s">
        <v>66</v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 ht="16.5" customHeight="1" x14ac:dyDescent="0.25">
      <c r="A12" s="31" t="s">
        <v>77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2"/>
    </row>
    <row r="13" spans="1:15" ht="21.75" customHeight="1" x14ac:dyDescent="0.25">
      <c r="A13" s="8"/>
      <c r="B13" s="8"/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8" t="s">
        <v>10</v>
      </c>
      <c r="J13" s="8" t="s">
        <v>11</v>
      </c>
      <c r="K13" s="8" t="s">
        <v>12</v>
      </c>
      <c r="L13" s="8" t="s">
        <v>13</v>
      </c>
      <c r="M13" s="8" t="s">
        <v>14</v>
      </c>
      <c r="N13" s="8" t="s">
        <v>15</v>
      </c>
      <c r="O13" s="8" t="s">
        <v>3</v>
      </c>
    </row>
    <row r="14" spans="1:15" ht="33.75" customHeight="1" x14ac:dyDescent="0.25">
      <c r="A14" s="29" t="s">
        <v>16</v>
      </c>
      <c r="B14" s="29"/>
      <c r="C14" s="9">
        <v>251</v>
      </c>
      <c r="D14" s="9">
        <v>196</v>
      </c>
      <c r="E14" s="9">
        <v>228</v>
      </c>
      <c r="F14" s="9">
        <v>310</v>
      </c>
      <c r="G14" s="9">
        <v>303</v>
      </c>
      <c r="H14" s="9">
        <v>303</v>
      </c>
      <c r="I14" s="9">
        <v>350</v>
      </c>
      <c r="J14" s="9">
        <v>335</v>
      </c>
      <c r="K14" s="9">
        <v>316</v>
      </c>
      <c r="L14" s="9">
        <v>246</v>
      </c>
      <c r="M14" s="9">
        <v>268</v>
      </c>
      <c r="N14" s="9">
        <v>275</v>
      </c>
      <c r="O14" s="10">
        <f>SUM(C14:N14)</f>
        <v>3381</v>
      </c>
    </row>
    <row r="15" spans="1:15" ht="29.25" customHeight="1" x14ac:dyDescent="0.25">
      <c r="A15" s="30" t="s">
        <v>17</v>
      </c>
      <c r="B15" s="12" t="s">
        <v>18</v>
      </c>
      <c r="C15" s="9">
        <v>8</v>
      </c>
      <c r="D15" s="9">
        <v>7</v>
      </c>
      <c r="E15" s="9">
        <v>7</v>
      </c>
      <c r="F15" s="9">
        <v>12</v>
      </c>
      <c r="G15" s="9">
        <v>15</v>
      </c>
      <c r="H15" s="9">
        <v>31</v>
      </c>
      <c r="I15" s="9">
        <v>12</v>
      </c>
      <c r="J15" s="9">
        <v>12</v>
      </c>
      <c r="K15" s="9">
        <v>9</v>
      </c>
      <c r="L15" s="9">
        <v>15</v>
      </c>
      <c r="M15" s="9">
        <v>27</v>
      </c>
      <c r="N15" s="9">
        <v>10</v>
      </c>
      <c r="O15" s="10">
        <f>SUM(C15:N15)</f>
        <v>165</v>
      </c>
    </row>
    <row r="16" spans="1:15" ht="30" customHeight="1" x14ac:dyDescent="0.25">
      <c r="A16" s="30"/>
      <c r="B16" s="13" t="s">
        <v>19</v>
      </c>
      <c r="C16" s="9">
        <v>2</v>
      </c>
      <c r="D16" s="9">
        <v>0</v>
      </c>
      <c r="E16" s="9">
        <v>5</v>
      </c>
      <c r="F16" s="9">
        <v>1</v>
      </c>
      <c r="G16" s="9">
        <v>0</v>
      </c>
      <c r="H16" s="9">
        <v>0</v>
      </c>
      <c r="I16" s="9">
        <v>1</v>
      </c>
      <c r="J16" s="9">
        <v>0</v>
      </c>
      <c r="K16" s="9">
        <v>1</v>
      </c>
      <c r="L16" s="9">
        <v>3</v>
      </c>
      <c r="M16" s="9">
        <v>0</v>
      </c>
      <c r="N16" s="9">
        <v>1</v>
      </c>
      <c r="O16" s="10">
        <f>SUM(C16:N16)</f>
        <v>14</v>
      </c>
    </row>
    <row r="17" spans="1:15" ht="29.25" customHeight="1" x14ac:dyDescent="0.25">
      <c r="A17" s="30"/>
      <c r="B17" s="13" t="s">
        <v>20</v>
      </c>
      <c r="C17" s="9">
        <v>0</v>
      </c>
      <c r="D17" s="9">
        <v>1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2</v>
      </c>
      <c r="M17" s="9">
        <v>0</v>
      </c>
      <c r="N17" s="9">
        <v>0</v>
      </c>
      <c r="O17" s="10">
        <f>SUM(C17:N17)</f>
        <v>3</v>
      </c>
    </row>
    <row r="18" spans="1:15" ht="42.75" customHeight="1" x14ac:dyDescent="0.25">
      <c r="A18" s="30"/>
      <c r="B18" s="13" t="s">
        <v>61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10">
        <f>SUM(C18:N18)</f>
        <v>0</v>
      </c>
    </row>
    <row r="19" spans="1:15" ht="23.25" customHeight="1" x14ac:dyDescent="0.25">
      <c r="A19" s="30"/>
      <c r="B19" s="13" t="s">
        <v>21</v>
      </c>
      <c r="C19" s="9">
        <v>1</v>
      </c>
      <c r="D19" s="9">
        <v>0</v>
      </c>
      <c r="E19" s="9">
        <v>0</v>
      </c>
      <c r="F19" s="9">
        <v>1</v>
      </c>
      <c r="G19" s="9">
        <v>0</v>
      </c>
      <c r="H19" s="9">
        <v>2</v>
      </c>
      <c r="I19" s="9">
        <v>1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10">
        <f t="shared" ref="O19:O30" si="0">SUM(C19:N19)</f>
        <v>5</v>
      </c>
    </row>
    <row r="20" spans="1:15" ht="34.5" customHeight="1" x14ac:dyDescent="0.25">
      <c r="A20" s="30"/>
      <c r="B20" s="13" t="s">
        <v>22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10">
        <f t="shared" si="0"/>
        <v>0</v>
      </c>
    </row>
    <row r="21" spans="1:15" ht="30" customHeight="1" x14ac:dyDescent="0.25">
      <c r="A21" s="30"/>
      <c r="B21" s="13" t="s">
        <v>23</v>
      </c>
      <c r="C21" s="9">
        <v>0</v>
      </c>
      <c r="D21" s="9">
        <v>1</v>
      </c>
      <c r="E21" s="9">
        <v>0</v>
      </c>
      <c r="F21" s="9">
        <v>0</v>
      </c>
      <c r="G21" s="9">
        <v>1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10">
        <f t="shared" si="0"/>
        <v>2</v>
      </c>
    </row>
    <row r="22" spans="1:15" ht="26.25" customHeight="1" x14ac:dyDescent="0.25">
      <c r="A22" s="30"/>
      <c r="B22" s="13" t="s">
        <v>24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1</v>
      </c>
      <c r="K22" s="9">
        <v>0</v>
      </c>
      <c r="L22" s="9">
        <v>2</v>
      </c>
      <c r="M22" s="9">
        <v>0</v>
      </c>
      <c r="N22" s="9">
        <v>0</v>
      </c>
      <c r="O22" s="10">
        <f t="shared" si="0"/>
        <v>3</v>
      </c>
    </row>
    <row r="23" spans="1:15" ht="60" customHeight="1" x14ac:dyDescent="0.25">
      <c r="A23" s="30"/>
      <c r="B23" s="13" t="s">
        <v>62</v>
      </c>
      <c r="C23" s="9">
        <v>0</v>
      </c>
      <c r="D23" s="9">
        <v>2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f t="shared" si="0"/>
        <v>2</v>
      </c>
    </row>
    <row r="24" spans="1:15" ht="33" customHeight="1" x14ac:dyDescent="0.25">
      <c r="A24" s="30"/>
      <c r="B24" s="13" t="s">
        <v>25</v>
      </c>
      <c r="C24" s="9">
        <v>0</v>
      </c>
      <c r="D24" s="9">
        <v>0</v>
      </c>
      <c r="E24" s="9">
        <v>2</v>
      </c>
      <c r="F24" s="9">
        <v>0</v>
      </c>
      <c r="G24" s="9">
        <v>0</v>
      </c>
      <c r="H24" s="9">
        <v>1</v>
      </c>
      <c r="I24" s="9">
        <v>0</v>
      </c>
      <c r="J24" s="9">
        <v>0</v>
      </c>
      <c r="K24" s="9">
        <v>1</v>
      </c>
      <c r="L24" s="9">
        <v>0</v>
      </c>
      <c r="M24" s="9">
        <v>1</v>
      </c>
      <c r="N24" s="9">
        <v>1</v>
      </c>
      <c r="O24" s="10">
        <f t="shared" si="0"/>
        <v>6</v>
      </c>
    </row>
    <row r="25" spans="1:15" ht="32.25" customHeight="1" x14ac:dyDescent="0.25">
      <c r="A25" s="30"/>
      <c r="B25" s="13" t="s">
        <v>26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10">
        <f t="shared" si="0"/>
        <v>0</v>
      </c>
    </row>
    <row r="26" spans="1:15" ht="27.75" customHeight="1" x14ac:dyDescent="0.25">
      <c r="A26" s="29" t="s">
        <v>27</v>
      </c>
      <c r="B26" s="29"/>
      <c r="C26" s="9">
        <v>4</v>
      </c>
      <c r="D26" s="9">
        <v>1</v>
      </c>
      <c r="E26" s="9">
        <v>6</v>
      </c>
      <c r="F26" s="9">
        <v>12</v>
      </c>
      <c r="G26" s="9">
        <v>7</v>
      </c>
      <c r="H26" s="9">
        <v>12</v>
      </c>
      <c r="I26" s="9">
        <v>5</v>
      </c>
      <c r="J26" s="9">
        <v>7</v>
      </c>
      <c r="K26" s="9">
        <v>10</v>
      </c>
      <c r="L26" s="9">
        <v>5</v>
      </c>
      <c r="M26" s="9">
        <v>5</v>
      </c>
      <c r="N26" s="9">
        <v>7</v>
      </c>
      <c r="O26" s="10">
        <f t="shared" si="0"/>
        <v>81</v>
      </c>
    </row>
    <row r="27" spans="1:15" ht="29.25" customHeight="1" x14ac:dyDescent="0.25">
      <c r="A27" s="29" t="s">
        <v>0</v>
      </c>
      <c r="B27" s="29"/>
      <c r="C27" s="9">
        <v>0</v>
      </c>
      <c r="D27" s="9">
        <v>0</v>
      </c>
      <c r="E27" s="9">
        <v>0</v>
      </c>
      <c r="F27" s="9">
        <v>0</v>
      </c>
      <c r="G27" s="9">
        <v>3</v>
      </c>
      <c r="H27" s="9">
        <v>0</v>
      </c>
      <c r="I27" s="9">
        <v>0</v>
      </c>
      <c r="J27" s="9">
        <v>0</v>
      </c>
      <c r="K27" s="9">
        <v>0</v>
      </c>
      <c r="L27" s="9">
        <v>2</v>
      </c>
      <c r="M27" s="9">
        <v>0</v>
      </c>
      <c r="N27" s="9">
        <v>0</v>
      </c>
      <c r="O27" s="10">
        <f t="shared" si="0"/>
        <v>5</v>
      </c>
    </row>
    <row r="28" spans="1:15" ht="22.5" customHeight="1" x14ac:dyDescent="0.25">
      <c r="A28" s="29" t="s">
        <v>1</v>
      </c>
      <c r="B28" s="29"/>
      <c r="C28" s="9">
        <v>3</v>
      </c>
      <c r="D28" s="9">
        <v>4</v>
      </c>
      <c r="E28" s="9">
        <v>0</v>
      </c>
      <c r="F28" s="9">
        <v>1</v>
      </c>
      <c r="G28" s="9">
        <v>0</v>
      </c>
      <c r="H28" s="9">
        <v>0</v>
      </c>
      <c r="I28" s="9">
        <v>10</v>
      </c>
      <c r="J28" s="9">
        <v>5</v>
      </c>
      <c r="K28" s="9">
        <v>0</v>
      </c>
      <c r="L28" s="9">
        <v>0</v>
      </c>
      <c r="M28" s="9">
        <v>0</v>
      </c>
      <c r="N28" s="9">
        <v>0</v>
      </c>
      <c r="O28" s="10">
        <f t="shared" si="0"/>
        <v>23</v>
      </c>
    </row>
    <row r="29" spans="1:15" ht="27" customHeight="1" x14ac:dyDescent="0.25">
      <c r="A29" s="29" t="s">
        <v>2</v>
      </c>
      <c r="B29" s="29"/>
      <c r="C29" s="9">
        <v>17</v>
      </c>
      <c r="D29" s="9">
        <v>19</v>
      </c>
      <c r="E29" s="9">
        <v>20</v>
      </c>
      <c r="F29" s="9">
        <v>9</v>
      </c>
      <c r="G29" s="9">
        <v>43</v>
      </c>
      <c r="H29" s="9">
        <v>43</v>
      </c>
      <c r="I29" s="9">
        <v>51</v>
      </c>
      <c r="J29" s="9">
        <v>29</v>
      </c>
      <c r="K29" s="9">
        <v>0</v>
      </c>
      <c r="L29" s="9">
        <v>64</v>
      </c>
      <c r="M29" s="9">
        <v>70</v>
      </c>
      <c r="N29" s="9">
        <v>72</v>
      </c>
      <c r="O29" s="10">
        <f>SUM(C29:N29)+70</f>
        <v>507</v>
      </c>
    </row>
    <row r="30" spans="1:15" ht="21.75" customHeight="1" x14ac:dyDescent="0.25">
      <c r="A30" s="29" t="s">
        <v>28</v>
      </c>
      <c r="B30" s="29"/>
      <c r="C30" s="9">
        <v>16</v>
      </c>
      <c r="D30" s="9">
        <v>13</v>
      </c>
      <c r="E30" s="9">
        <v>37</v>
      </c>
      <c r="F30" s="9">
        <v>24</v>
      </c>
      <c r="G30" s="9">
        <v>48</v>
      </c>
      <c r="H30" s="9">
        <v>46</v>
      </c>
      <c r="I30" s="9">
        <v>42</v>
      </c>
      <c r="J30" s="9">
        <v>51</v>
      </c>
      <c r="K30" s="9">
        <v>141</v>
      </c>
      <c r="L30" s="9">
        <v>43</v>
      </c>
      <c r="M30" s="9">
        <v>57</v>
      </c>
      <c r="N30" s="9">
        <v>22</v>
      </c>
      <c r="O30" s="10">
        <f t="shared" si="0"/>
        <v>540</v>
      </c>
    </row>
    <row r="31" spans="1:15" ht="33" customHeight="1" x14ac:dyDescent="0.25">
      <c r="A31" s="26" t="s">
        <v>3</v>
      </c>
      <c r="B31" s="27"/>
      <c r="C31" s="11">
        <f t="shared" ref="C31:O31" si="1">SUM(C14:C30)</f>
        <v>302</v>
      </c>
      <c r="D31" s="11">
        <f t="shared" si="1"/>
        <v>244</v>
      </c>
      <c r="E31" s="11">
        <f t="shared" si="1"/>
        <v>305</v>
      </c>
      <c r="F31" s="11">
        <f t="shared" si="1"/>
        <v>370</v>
      </c>
      <c r="G31" s="11">
        <f t="shared" si="1"/>
        <v>420</v>
      </c>
      <c r="H31" s="11">
        <f t="shared" si="1"/>
        <v>438</v>
      </c>
      <c r="I31" s="11">
        <f t="shared" si="1"/>
        <v>472</v>
      </c>
      <c r="J31" s="11">
        <f t="shared" si="1"/>
        <v>440</v>
      </c>
      <c r="K31" s="11">
        <f t="shared" si="1"/>
        <v>478</v>
      </c>
      <c r="L31" s="11">
        <f t="shared" si="1"/>
        <v>382</v>
      </c>
      <c r="M31" s="11">
        <f t="shared" si="1"/>
        <v>428</v>
      </c>
      <c r="N31" s="11">
        <f t="shared" si="1"/>
        <v>388</v>
      </c>
      <c r="O31" s="10">
        <f t="shared" si="1"/>
        <v>4737</v>
      </c>
    </row>
    <row r="32" spans="1:15" x14ac:dyDescent="0.25">
      <c r="O32" s="7"/>
    </row>
    <row r="33" spans="1:1" x14ac:dyDescent="0.25">
      <c r="A33" t="s">
        <v>57</v>
      </c>
    </row>
  </sheetData>
  <mergeCells count="10">
    <mergeCell ref="A31:B31"/>
    <mergeCell ref="A11:O11"/>
    <mergeCell ref="A30:B30"/>
    <mergeCell ref="A29:B29"/>
    <mergeCell ref="A28:B28"/>
    <mergeCell ref="A27:B27"/>
    <mergeCell ref="A26:B26"/>
    <mergeCell ref="A15:A25"/>
    <mergeCell ref="A14:B14"/>
    <mergeCell ref="A12:O12"/>
  </mergeCell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J28"/>
  <sheetViews>
    <sheetView showGridLines="0" tabSelected="1" workbookViewId="0">
      <selection activeCell="L7" sqref="L7"/>
    </sheetView>
  </sheetViews>
  <sheetFormatPr baseColWidth="10" defaultRowHeight="15" x14ac:dyDescent="0.25"/>
  <cols>
    <col min="1" max="1" width="15" customWidth="1"/>
  </cols>
  <sheetData>
    <row r="10" spans="1:9" ht="33" customHeight="1" x14ac:dyDescent="0.25">
      <c r="A10" s="28" t="s">
        <v>67</v>
      </c>
      <c r="B10" s="28"/>
      <c r="C10" s="28"/>
      <c r="D10" s="28"/>
      <c r="E10" s="28"/>
      <c r="F10" s="28"/>
      <c r="G10" s="28"/>
      <c r="H10" s="28"/>
      <c r="I10" s="28"/>
    </row>
    <row r="11" spans="1:9" x14ac:dyDescent="0.25">
      <c r="A11" s="31" t="s">
        <v>54</v>
      </c>
      <c r="B11" s="31"/>
      <c r="C11" s="31"/>
      <c r="D11" s="31"/>
      <c r="E11" s="31"/>
      <c r="F11" s="31"/>
      <c r="G11" s="31"/>
      <c r="H11" s="31"/>
      <c r="I11" s="31"/>
    </row>
    <row r="12" spans="1:9" ht="15.75" customHeight="1" x14ac:dyDescent="0.25">
      <c r="A12" s="8"/>
      <c r="B12" s="8" t="s">
        <v>41</v>
      </c>
      <c r="C12" s="8" t="s">
        <v>42</v>
      </c>
      <c r="D12" s="8" t="s">
        <v>43</v>
      </c>
      <c r="E12" s="8" t="s">
        <v>44</v>
      </c>
      <c r="F12" s="8" t="s">
        <v>45</v>
      </c>
      <c r="G12" s="8" t="s">
        <v>46</v>
      </c>
      <c r="H12" s="8" t="s">
        <v>47</v>
      </c>
      <c r="I12" s="8" t="s">
        <v>48</v>
      </c>
    </row>
    <row r="13" spans="1:9" x14ac:dyDescent="0.25">
      <c r="A13" s="17" t="s">
        <v>4</v>
      </c>
      <c r="B13" s="1">
        <v>0</v>
      </c>
      <c r="C13" s="1">
        <v>2</v>
      </c>
      <c r="D13" s="1">
        <v>2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</row>
    <row r="14" spans="1:9" x14ac:dyDescent="0.25">
      <c r="A14" s="17" t="s">
        <v>5</v>
      </c>
      <c r="B14" s="1">
        <v>2</v>
      </c>
      <c r="C14" s="1">
        <v>1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1</v>
      </c>
    </row>
    <row r="15" spans="1:9" x14ac:dyDescent="0.25">
      <c r="A15" s="17" t="s">
        <v>6</v>
      </c>
      <c r="B15" s="1">
        <v>1</v>
      </c>
      <c r="C15" s="1">
        <v>7</v>
      </c>
      <c r="D15" s="1">
        <v>1</v>
      </c>
      <c r="E15" s="1">
        <v>0</v>
      </c>
      <c r="F15" s="1">
        <v>0</v>
      </c>
      <c r="G15" s="1">
        <v>1</v>
      </c>
      <c r="H15" s="1">
        <v>0</v>
      </c>
      <c r="I15" s="1">
        <v>0</v>
      </c>
    </row>
    <row r="16" spans="1:9" x14ac:dyDescent="0.25">
      <c r="A16" s="17" t="s">
        <v>7</v>
      </c>
      <c r="B16" s="1">
        <v>6</v>
      </c>
      <c r="C16" s="1">
        <v>1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</row>
    <row r="17" spans="1:10" x14ac:dyDescent="0.25">
      <c r="A17" s="17" t="s">
        <v>8</v>
      </c>
      <c r="B17" s="1">
        <v>3</v>
      </c>
      <c r="C17" s="1">
        <v>6</v>
      </c>
      <c r="D17" s="1">
        <v>12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</row>
    <row r="18" spans="1:10" x14ac:dyDescent="0.25">
      <c r="A18" s="17" t="s">
        <v>9</v>
      </c>
      <c r="B18" s="1">
        <v>3</v>
      </c>
      <c r="C18" s="1">
        <v>1</v>
      </c>
      <c r="D18" s="1">
        <v>8</v>
      </c>
      <c r="E18" s="1">
        <v>1</v>
      </c>
      <c r="F18" s="1">
        <v>0</v>
      </c>
      <c r="G18" s="1">
        <v>0</v>
      </c>
      <c r="H18" s="1">
        <v>0</v>
      </c>
      <c r="I18" s="1">
        <v>0</v>
      </c>
    </row>
    <row r="19" spans="1:10" x14ac:dyDescent="0.25">
      <c r="A19" s="17" t="s">
        <v>10</v>
      </c>
      <c r="B19" s="1">
        <v>5</v>
      </c>
      <c r="C19" s="1">
        <v>4</v>
      </c>
      <c r="D19" s="1">
        <v>1</v>
      </c>
      <c r="E19" s="1">
        <v>0</v>
      </c>
      <c r="F19" s="1">
        <v>0</v>
      </c>
      <c r="G19" s="1">
        <v>1</v>
      </c>
      <c r="H19" s="1">
        <v>0</v>
      </c>
      <c r="I19" s="1">
        <v>0</v>
      </c>
    </row>
    <row r="20" spans="1:10" x14ac:dyDescent="0.25">
      <c r="A20" s="17" t="s">
        <v>11</v>
      </c>
      <c r="B20" s="1">
        <v>5</v>
      </c>
      <c r="C20" s="1">
        <v>0</v>
      </c>
      <c r="D20" s="1">
        <v>1</v>
      </c>
      <c r="E20" s="1">
        <v>0</v>
      </c>
      <c r="F20" s="1">
        <v>0</v>
      </c>
      <c r="G20" s="1">
        <v>0</v>
      </c>
      <c r="H20" s="1">
        <v>0</v>
      </c>
      <c r="I20" s="1">
        <v>1</v>
      </c>
    </row>
    <row r="21" spans="1:10" x14ac:dyDescent="0.25">
      <c r="A21" s="17" t="s">
        <v>12</v>
      </c>
      <c r="B21" s="1">
        <v>0</v>
      </c>
      <c r="C21" s="1">
        <v>0</v>
      </c>
      <c r="D21" s="1">
        <v>3</v>
      </c>
      <c r="E21" s="1">
        <v>0</v>
      </c>
      <c r="F21" s="1">
        <v>1</v>
      </c>
      <c r="G21" s="1">
        <v>0</v>
      </c>
      <c r="H21" s="1">
        <v>0</v>
      </c>
      <c r="I21" s="1">
        <v>0</v>
      </c>
    </row>
    <row r="22" spans="1:10" x14ac:dyDescent="0.25">
      <c r="A22" s="17" t="s">
        <v>13</v>
      </c>
      <c r="B22" s="1">
        <v>1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</row>
    <row r="23" spans="1:10" x14ac:dyDescent="0.25">
      <c r="A23" s="17" t="s">
        <v>14</v>
      </c>
      <c r="B23" s="1">
        <v>0</v>
      </c>
      <c r="C23" s="1">
        <v>1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</row>
    <row r="24" spans="1:10" x14ac:dyDescent="0.25">
      <c r="A24" s="17" t="s">
        <v>15</v>
      </c>
      <c r="B24" s="1">
        <v>4</v>
      </c>
      <c r="C24" s="1">
        <v>2</v>
      </c>
      <c r="D24" s="1">
        <v>1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</row>
    <row r="25" spans="1:10" x14ac:dyDescent="0.25">
      <c r="A25" s="8" t="s">
        <v>3</v>
      </c>
      <c r="B25" s="8">
        <f t="shared" ref="B25:I25" si="0">SUM(B13:B24)</f>
        <v>30</v>
      </c>
      <c r="C25" s="8">
        <f t="shared" si="0"/>
        <v>25</v>
      </c>
      <c r="D25" s="8">
        <f t="shared" si="0"/>
        <v>29</v>
      </c>
      <c r="E25" s="8">
        <f t="shared" si="0"/>
        <v>1</v>
      </c>
      <c r="F25" s="8">
        <f t="shared" si="0"/>
        <v>1</v>
      </c>
      <c r="G25" s="8">
        <f t="shared" si="0"/>
        <v>2</v>
      </c>
      <c r="H25" s="8">
        <f t="shared" si="0"/>
        <v>0</v>
      </c>
      <c r="I25" s="8">
        <f t="shared" si="0"/>
        <v>2</v>
      </c>
    </row>
    <row r="26" spans="1:10" x14ac:dyDescent="0.25">
      <c r="A26" s="16" t="s">
        <v>64</v>
      </c>
      <c r="B26" s="18">
        <f>B25/(SUM($B$25:$I$25))</f>
        <v>0.33333333333333331</v>
      </c>
      <c r="C26" s="18">
        <f t="shared" ref="C26:I26" si="1">C25/(SUM($B$25:$I$25))</f>
        <v>0.27777777777777779</v>
      </c>
      <c r="D26" s="18">
        <f t="shared" si="1"/>
        <v>0.32222222222222224</v>
      </c>
      <c r="E26" s="18">
        <f t="shared" si="1"/>
        <v>1.1111111111111112E-2</v>
      </c>
      <c r="F26" s="18">
        <f t="shared" si="1"/>
        <v>1.1111111111111112E-2</v>
      </c>
      <c r="G26" s="18">
        <f t="shared" si="1"/>
        <v>2.2222222222222223E-2</v>
      </c>
      <c r="H26" s="18">
        <f t="shared" si="1"/>
        <v>0</v>
      </c>
      <c r="I26" s="18">
        <f t="shared" si="1"/>
        <v>2.2222222222222223E-2</v>
      </c>
      <c r="J26" s="19"/>
    </row>
    <row r="28" spans="1:10" x14ac:dyDescent="0.25">
      <c r="A28" t="s">
        <v>57</v>
      </c>
    </row>
  </sheetData>
  <mergeCells count="2">
    <mergeCell ref="A10:I10"/>
    <mergeCell ref="A11:I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Evolució S. Atenció</vt:lpstr>
      <vt:lpstr>Residència S. Atenció</vt:lpstr>
      <vt:lpstr>Edat S. Atenció</vt:lpstr>
      <vt:lpstr>LO 1-2004 S. Atenció</vt:lpstr>
      <vt:lpstr>Tipus violència S. Atenció</vt:lpstr>
      <vt:lpstr>Discapacitat S. Atenció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Rado Vaño</dc:creator>
  <cp:lastModifiedBy>Agnes Rado Vaño</cp:lastModifiedBy>
  <dcterms:created xsi:type="dcterms:W3CDTF">2025-03-06T09:06:32Z</dcterms:created>
  <dcterms:modified xsi:type="dcterms:W3CDTF">2025-03-12T10:45:22Z</dcterms:modified>
</cp:coreProperties>
</file>