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RVEI DE PLANIFICACIÓ I AVALUACIÓ\IBESTAT\OPERACIONS ESTADÍSTIQUES IBD 2025\"/>
    </mc:Choice>
  </mc:AlternateContent>
  <bookViews>
    <workbookView xWindow="0" yWindow="0" windowWidth="28800" windowHeight="12180" activeTab="4"/>
  </bookViews>
  <sheets>
    <sheet name="Evolució  23-24" sheetId="4" r:id="rId1"/>
    <sheet name="Residència " sheetId="1" r:id="rId2"/>
    <sheet name="Edat" sheetId="2" r:id="rId3"/>
    <sheet name="Estat civil" sheetId="8" r:id="rId4"/>
    <sheet name="LO 1-2004" sheetId="3" r:id="rId5"/>
    <sheet name="Tipus violència" sheetId="5" r:id="rId6"/>
    <sheet name="Discapacitat" sheetId="9" r:id="rId7"/>
    <sheet name="Tinença d'habitatge" sheetId="10" r:id="rId8"/>
  </sheets>
  <calcPr calcId="162913" iterateDelta="1E-4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4" l="1"/>
  <c r="C13" i="10" l="1"/>
  <c r="C14" i="10"/>
  <c r="C15" i="10"/>
  <c r="C16" i="10"/>
  <c r="C17" i="10"/>
  <c r="C18" i="10"/>
  <c r="C19" i="10"/>
  <c r="C20" i="10"/>
  <c r="C21" i="10"/>
  <c r="C22" i="10"/>
  <c r="C23" i="10"/>
  <c r="C24" i="10"/>
  <c r="C25" i="10"/>
  <c r="C12" i="10"/>
  <c r="B26" i="10"/>
  <c r="C26" i="10" l="1"/>
  <c r="C14" i="9"/>
  <c r="B14" i="9"/>
  <c r="B19" i="8"/>
  <c r="C12" i="8" s="1"/>
  <c r="O14" i="5"/>
  <c r="O20" i="5"/>
  <c r="O21" i="5"/>
  <c r="O22" i="5"/>
  <c r="O23" i="5"/>
  <c r="O24" i="5"/>
  <c r="O25" i="5"/>
  <c r="O19" i="5"/>
  <c r="O18" i="5"/>
  <c r="O17" i="5"/>
  <c r="O16" i="5"/>
  <c r="O15" i="5"/>
  <c r="C25" i="4"/>
  <c r="B25" i="4"/>
  <c r="D14" i="4"/>
  <c r="D15" i="4"/>
  <c r="D16" i="4"/>
  <c r="D17" i="4"/>
  <c r="D18" i="4"/>
  <c r="D19" i="4"/>
  <c r="D20" i="4"/>
  <c r="D21" i="4"/>
  <c r="D22" i="4"/>
  <c r="D23" i="4"/>
  <c r="D24" i="4"/>
  <c r="B28" i="3"/>
  <c r="C21" i="3" s="1"/>
  <c r="C18" i="8" l="1"/>
  <c r="C16" i="8"/>
  <c r="C13" i="8"/>
  <c r="C11" i="8"/>
  <c r="C17" i="8"/>
  <c r="C15" i="8"/>
  <c r="C14" i="8"/>
  <c r="O26" i="5"/>
  <c r="C27" i="3"/>
  <c r="C24" i="3"/>
  <c r="C23" i="3"/>
  <c r="C20" i="3"/>
  <c r="C25" i="3"/>
  <c r="C22" i="3"/>
  <c r="C19" i="3"/>
  <c r="C26" i="3"/>
  <c r="C19" i="8" l="1"/>
  <c r="C14" i="2" l="1"/>
  <c r="C15" i="2"/>
  <c r="C16" i="2"/>
  <c r="C17" i="2"/>
  <c r="C18" i="2"/>
  <c r="C19" i="2"/>
  <c r="C20" i="2"/>
  <c r="C21" i="2"/>
  <c r="C22" i="2"/>
  <c r="C23" i="2"/>
  <c r="C13" i="2"/>
  <c r="B24" i="2"/>
  <c r="C22" i="1"/>
  <c r="C13" i="1"/>
  <c r="C14" i="1"/>
  <c r="C15" i="1"/>
  <c r="C16" i="1"/>
  <c r="C17" i="1"/>
  <c r="C18" i="1"/>
  <c r="C19" i="1"/>
  <c r="C20" i="1"/>
  <c r="C21" i="1"/>
  <c r="C12" i="1"/>
  <c r="B22" i="1"/>
  <c r="C28" i="3" l="1"/>
  <c r="C24" i="2"/>
</calcChain>
</file>

<file path=xl/sharedStrings.xml><?xml version="1.0" encoding="utf-8"?>
<sst xmlns="http://schemas.openxmlformats.org/spreadsheetml/2006/main" count="139" uniqueCount="97">
  <si>
    <t>Total</t>
  </si>
  <si>
    <t>Percentatge</t>
  </si>
  <si>
    <t>Palma</t>
  </si>
  <si>
    <t>Tramuntana I</t>
  </si>
  <si>
    <t>Menorca</t>
  </si>
  <si>
    <t>Font: Institut Balear de la Dona</t>
  </si>
  <si>
    <t>Tramuntana II</t>
  </si>
  <si>
    <t>Mancomunitat del Pla</t>
  </si>
  <si>
    <t>Comarca Nord</t>
  </si>
  <si>
    <t>Comarca de Llevant</t>
  </si>
  <si>
    <t>Comarca de Migjorn</t>
  </si>
  <si>
    <t>Usuàries del servei d'acompanyament 24 hores segons zona geogràfica de residència a les Illes Balears. 2024. 
(1 de gener- 31 de desembre)</t>
  </si>
  <si>
    <t>Raiguer</t>
  </si>
  <si>
    <t>Eivissa i Formentera</t>
  </si>
  <si>
    <t xml:space="preserve">Usuàries del servei d'acompanyament 24 hores a les Illes Balears segons edat. 2024. 
(1 de gener- 31 de desembre).
</t>
  </si>
  <si>
    <t>15 anys o menys</t>
  </si>
  <si>
    <t>De 16 a 17 anys</t>
  </si>
  <si>
    <t>De 18 a 20 anys</t>
  </si>
  <si>
    <t>De 21 a 30 anys</t>
  </si>
  <si>
    <t>De 31 a 40 anys</t>
  </si>
  <si>
    <t>De 41 a 50 anys</t>
  </si>
  <si>
    <t>De 51 a 60 anys</t>
  </si>
  <si>
    <t>De 61 a 70 anys</t>
  </si>
  <si>
    <t>De 71 a 84 anys</t>
  </si>
  <si>
    <t>85 anys o més</t>
  </si>
  <si>
    <t>Es desconeix</t>
  </si>
  <si>
    <t>Unitat de mesura: Nombre d’usuàries</t>
  </si>
  <si>
    <t>Agressió sexual</t>
  </si>
  <si>
    <t>Assetjament sexual</t>
  </si>
  <si>
    <t>Tracta</t>
  </si>
  <si>
    <t>Prostitució</t>
  </si>
  <si>
    <t>Explotació sexual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</si>
  <si>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</si>
  <si>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</si>
  <si>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</si>
  <si>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</si>
  <si>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</si>
  <si>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</si>
  <si>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</si>
  <si>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</si>
  <si>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</si>
  <si>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</si>
  <si>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</si>
  <si>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</si>
  <si>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Violència de Gènere (LO 1/2004)</t>
  </si>
  <si>
    <t>Violències sexuals (LO 10/2022)</t>
  </si>
  <si>
    <t>ASI (Abús sexual infantil)</t>
  </si>
  <si>
    <t>Feminicidi sexual</t>
  </si>
  <si>
    <t>Altres violències masclistes</t>
  </si>
  <si>
    <t>Violència domèstica</t>
  </si>
  <si>
    <t>Psicològica</t>
  </si>
  <si>
    <t>Física</t>
  </si>
  <si>
    <t>Sexual</t>
  </si>
  <si>
    <t>Social</t>
  </si>
  <si>
    <t>Econòmica</t>
  </si>
  <si>
    <t>Ambiental</t>
  </si>
  <si>
    <t>Vicària</t>
  </si>
  <si>
    <t>Digital</t>
  </si>
  <si>
    <t>Feminicidi</t>
  </si>
  <si>
    <t>Soltera</t>
  </si>
  <si>
    <t>Casada</t>
  </si>
  <si>
    <t>Parella de fet</t>
  </si>
  <si>
    <t>Separada</t>
  </si>
  <si>
    <t>Separada de fet</t>
  </si>
  <si>
    <t>Divorciada</t>
  </si>
  <si>
    <t>Viuda</t>
  </si>
  <si>
    <t>Desconegut</t>
  </si>
  <si>
    <t>Discapacitat reconeguda</t>
  </si>
  <si>
    <t>Sí</t>
  </si>
  <si>
    <t>No</t>
  </si>
  <si>
    <t>Habitatge</t>
  </si>
  <si>
    <t>Sense habitatge</t>
  </si>
  <si>
    <t>Pròpia</t>
  </si>
  <si>
    <t>Habitatge de l'agressor</t>
  </si>
  <si>
    <t>Lloguer</t>
  </si>
  <si>
    <t>Cessió</t>
  </si>
  <si>
    <t>Subarrendada</t>
  </si>
  <si>
    <t>Centre d’acollida</t>
  </si>
  <si>
    <t>Ocupació irregular</t>
  </si>
  <si>
    <t>Infra habitatge</t>
  </si>
  <si>
    <t>Residència</t>
  </si>
  <si>
    <t>Allotjament turístic</t>
  </si>
  <si>
    <t>Habitació llogada</t>
  </si>
  <si>
    <t>Amb familiars</t>
  </si>
  <si>
    <t>Sense informació</t>
  </si>
  <si>
    <t>Diferència</t>
  </si>
  <si>
    <t>Evolució d’Acompanyaments realitzats 2023-2024 pel servei d'acompanyament 24 hores a les Illes Balears. 
(1 de gener- 31 de desembre)</t>
  </si>
  <si>
    <t>Usuàries del servei d'acompanyament 24 hores a les Illes Balears segons tipus de violència. 2024. 
(1 de gener- 31 de desembre)</t>
  </si>
  <si>
    <t>Violència i/o assetjament per raó de sexe o gènere dins l’àmbit laboral</t>
  </si>
  <si>
    <t>ESIA (Explotació sexual infantil o adolescent)</t>
  </si>
  <si>
    <t>Total Violències Masclistes</t>
  </si>
  <si>
    <t>Usuàries del servei d'acompanyament 24 hores a les Illes Balears segons estat civil. 2024. 
(1 de gener- 31 de desembre).</t>
  </si>
  <si>
    <t>Usuàries del servei d'acompanyament 24 hores a les Illes Balears segons discapacitat. 2024. (1 de gener- 31 de desembre).</t>
  </si>
  <si>
    <t>Unitat de mesura: Segons dada</t>
  </si>
  <si>
    <t>Usuàries</t>
  </si>
  <si>
    <t>Usuàries del servei d'acompanyament 24 hores a les Illes Balears segons règim de tinença d'habitatge. 2024. (1 de gener- 31 de desembre).</t>
  </si>
  <si>
    <r>
      <t xml:space="preserve">Usuàries del servei d'acompanyament 24 hores a les Illes Balears segons tipus de violència (LO 1/2004). 2024. 
(1 de gener- 31 de desembre)
</t>
    </r>
    <r>
      <rPr>
        <b/>
        <i/>
        <sz val="11"/>
        <color theme="1"/>
        <rFont val="Calibri"/>
        <family val="2"/>
        <scheme val="minor"/>
      </rPr>
      <t>*Les respostes són acumulables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</si>
</sst>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Tahoma"/>
      <family val="2"/>
    </font>
    <font>
      <sz val="9"/>
      <color rgb="FF000000"/>
      <name val="Tahoma"/>
      <family val="2"/>
    </font>
    <font>
      <b/>
      <sz val="10"/>
      <name val="Tahoma"/>
      <family val="2"/>
    </font>
    <font>
      <sz val="9"/>
      <color theme="1"/>
      <name val="Tahoma"/>
      <family val="2"/>
    </font>
    <font>
      <b/>
      <sz val="9"/>
      <name val="Tahoma"/>
      <family val="2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976AA"/>
        <bgColor indexed="64"/>
      </patternFill>
    </fill>
    <fill>
      <patternFill patternType="solid">
        <fgColor rgb="FFD6BFD7"/>
        <bgColor indexed="64"/>
      </patternFill>
    </fill>
    <fill>
      <patternFill patternType="solid">
        <fgColor rgb="FFE6D6E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3">
    <xf numFmtId="0" fontId="0" fillId="0" borderId="0" xfId="0"/>
    <xf numFmtId="0" fontId="0" fillId="2" borderId="0" xfId="0" applyFill="1"/>
    <xf numFmtId="0" fontId="0" fillId="3" borderId="0" xfId="0" applyFill="1" applyAlignment="1">
      <alignment horizontal="center"/>
    </xf>
    <xf numFmtId="0" fontId="1" fillId="2" borderId="0" xfId="0" applyFont="1" applyFill="1"/>
    <xf numFmtId="0" fontId="0" fillId="3" borderId="0" xfId="0" applyFill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0" fontId="5" fillId="3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9" fontId="1" fillId="2" borderId="0" xfId="1" applyFont="1" applyFill="1" applyBorder="1" applyAlignment="1">
      <alignment horizontal="center"/>
    </xf>
    <xf numFmtId="10" fontId="5" fillId="3" borderId="0" xfId="1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0" fillId="2" borderId="0" xfId="0" applyFont="1" applyFill="1" applyBorder="1"/>
    <xf numFmtId="0" fontId="3" fillId="4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/>
    </xf>
    <xf numFmtId="10" fontId="0" fillId="3" borderId="0" xfId="1" applyNumberFormat="1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3" fontId="1" fillId="2" borderId="0" xfId="0" applyNumberFormat="1" applyFont="1" applyFill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9" fontId="1" fillId="2" borderId="0" xfId="1" applyFont="1" applyFill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A976AA"/>
      <color rgb="FFD6BFD7"/>
      <color rgb="FFE6D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1259916</xdr:colOff>
      <xdr:row>7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19280</xdr:colOff>
      <xdr:row>7</xdr:row>
      <xdr:rowOff>212178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19475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936066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3</xdr:col>
      <xdr:colOff>209780</xdr:colOff>
      <xdr:row>7</xdr:row>
      <xdr:rowOff>21678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19475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802716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1648055</xdr:colOff>
      <xdr:row>7</xdr:row>
      <xdr:rowOff>21678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19475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993216</xdr:colOff>
      <xdr:row>6</xdr:row>
      <xdr:rowOff>55415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3</xdr:col>
      <xdr:colOff>343130</xdr:colOff>
      <xdr:row>6</xdr:row>
      <xdr:rowOff>212178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71875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1</xdr:col>
      <xdr:colOff>793191</xdr:colOff>
      <xdr:row>12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1648055</xdr:colOff>
      <xdr:row>13</xdr:row>
      <xdr:rowOff>21678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71875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516966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4300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0</xdr:row>
      <xdr:rowOff>171450</xdr:rowOff>
    </xdr:from>
    <xdr:to>
      <xdr:col>7</xdr:col>
      <xdr:colOff>133580</xdr:colOff>
      <xdr:row>7</xdr:row>
      <xdr:rowOff>2628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9525" y="171450"/>
          <a:ext cx="1648055" cy="11646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1088466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3</xdr:col>
      <xdr:colOff>85955</xdr:colOff>
      <xdr:row>6</xdr:row>
      <xdr:rowOff>212178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28950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555066</xdr:colOff>
      <xdr:row>6</xdr:row>
      <xdr:rowOff>55415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1</xdr:col>
      <xdr:colOff>1190625</xdr:colOff>
      <xdr:row>1</xdr:row>
      <xdr:rowOff>28575</xdr:rowOff>
    </xdr:from>
    <xdr:to>
      <xdr:col>2</xdr:col>
      <xdr:colOff>1276580</xdr:colOff>
      <xdr:row>7</xdr:row>
      <xdr:rowOff>50253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38525" y="219075"/>
          <a:ext cx="1648055" cy="1164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D28"/>
  <sheetViews>
    <sheetView showGridLines="0" workbookViewId="0">
      <selection activeCell="A27" sqref="A27"/>
    </sheetView>
  </sheetViews>
  <sheetFormatPr baseColWidth="10" defaultRowHeight="15" x14ac:dyDescent="0.25"/>
  <cols>
    <col min="1" max="2" width="23.140625" customWidth="1"/>
    <col min="3" max="3" width="24.42578125" customWidth="1"/>
    <col min="4" max="4" width="14.7109375" customWidth="1"/>
    <col min="6" max="6" width="11.42578125" customWidth="1"/>
  </cols>
  <sheetData>
    <row r="8" spans="1:4" ht="25.5" customHeight="1" x14ac:dyDescent="0.25"/>
    <row r="10" spans="1:4" ht="47.25" customHeight="1" x14ac:dyDescent="0.25">
      <c r="A10" s="23" t="s">
        <v>86</v>
      </c>
      <c r="B10" s="23"/>
      <c r="C10" s="23"/>
      <c r="D10" s="23"/>
    </row>
    <row r="11" spans="1:4" ht="15" customHeight="1" x14ac:dyDescent="0.25">
      <c r="A11" s="24" t="s">
        <v>93</v>
      </c>
      <c r="B11" s="24"/>
      <c r="C11" s="24"/>
      <c r="D11" s="24"/>
    </row>
    <row r="12" spans="1:4" ht="16.5" customHeight="1" x14ac:dyDescent="0.25">
      <c r="A12" s="1"/>
      <c r="B12" s="16">
        <v>2023</v>
      </c>
      <c r="C12" s="16">
        <v>2024</v>
      </c>
      <c r="D12" s="16" t="s">
        <v>85</v>
      </c>
    </row>
    <row r="13" spans="1:4" x14ac:dyDescent="0.25">
      <c r="A13" s="13" t="s">
        <v>32</v>
      </c>
      <c r="B13" s="2">
        <v>33</v>
      </c>
      <c r="C13" s="2">
        <v>41</v>
      </c>
      <c r="D13" s="17">
        <f>(C13-B13)/B13</f>
        <v>0.24242424242424243</v>
      </c>
    </row>
    <row r="14" spans="1:4" x14ac:dyDescent="0.25">
      <c r="A14" s="13" t="s">
        <v>33</v>
      </c>
      <c r="B14" s="2">
        <v>43</v>
      </c>
      <c r="C14" s="2">
        <v>43</v>
      </c>
      <c r="D14" s="17">
        <f t="shared" ref="D14:D24" si="0">(C14-B14)/B14</f>
        <v>0</v>
      </c>
    </row>
    <row r="15" spans="1:4" x14ac:dyDescent="0.25">
      <c r="A15" s="13" t="s">
        <v>34</v>
      </c>
      <c r="B15" s="2">
        <v>38</v>
      </c>
      <c r="C15" s="2">
        <v>30</v>
      </c>
      <c r="D15" s="17">
        <f t="shared" si="0"/>
        <v>-0.21052631578947367</v>
      </c>
    </row>
    <row r="16" spans="1:4" x14ac:dyDescent="0.25">
      <c r="A16" s="13" t="s">
        <v>35</v>
      </c>
      <c r="B16" s="2">
        <v>49</v>
      </c>
      <c r="C16" s="2">
        <v>56</v>
      </c>
      <c r="D16" s="17">
        <f t="shared" si="0"/>
        <v>0.14285714285714285</v>
      </c>
    </row>
    <row r="17" spans="1:4" x14ac:dyDescent="0.25">
      <c r="A17" s="13" t="s">
        <v>36</v>
      </c>
      <c r="B17" s="2">
        <v>59</v>
      </c>
      <c r="C17" s="2">
        <v>62</v>
      </c>
      <c r="D17" s="17">
        <f t="shared" si="0"/>
        <v>5.0847457627118647E-2</v>
      </c>
    </row>
    <row r="18" spans="1:4" x14ac:dyDescent="0.25">
      <c r="A18" s="13" t="s">
        <v>37</v>
      </c>
      <c r="B18" s="2">
        <v>52</v>
      </c>
      <c r="C18" s="2">
        <v>60</v>
      </c>
      <c r="D18" s="17">
        <f t="shared" si="0"/>
        <v>0.15384615384615385</v>
      </c>
    </row>
    <row r="19" spans="1:4" x14ac:dyDescent="0.25">
      <c r="A19" s="13" t="s">
        <v>38</v>
      </c>
      <c r="B19" s="2">
        <v>63</v>
      </c>
      <c r="C19" s="2">
        <v>61</v>
      </c>
      <c r="D19" s="17">
        <f t="shared" si="0"/>
        <v>-3.1746031746031744E-2</v>
      </c>
    </row>
    <row r="20" spans="1:4" x14ac:dyDescent="0.25">
      <c r="A20" s="13" t="s">
        <v>39</v>
      </c>
      <c r="B20" s="2">
        <v>51</v>
      </c>
      <c r="C20" s="2">
        <v>49</v>
      </c>
      <c r="D20" s="17">
        <f t="shared" si="0"/>
        <v>-3.9215686274509803E-2</v>
      </c>
    </row>
    <row r="21" spans="1:4" x14ac:dyDescent="0.25">
      <c r="A21" s="13" t="s">
        <v>40</v>
      </c>
      <c r="B21" s="2">
        <v>58</v>
      </c>
      <c r="C21" s="2">
        <v>53</v>
      </c>
      <c r="D21" s="17">
        <f t="shared" si="0"/>
        <v>-8.6206896551724144E-2</v>
      </c>
    </row>
    <row r="22" spans="1:4" x14ac:dyDescent="0.25">
      <c r="A22" s="13" t="s">
        <v>41</v>
      </c>
      <c r="B22" s="2">
        <v>32</v>
      </c>
      <c r="C22" s="2">
        <v>56</v>
      </c>
      <c r="D22" s="17">
        <f t="shared" si="0"/>
        <v>0.75</v>
      </c>
    </row>
    <row r="23" spans="1:4" x14ac:dyDescent="0.25">
      <c r="A23" s="13" t="s">
        <v>42</v>
      </c>
      <c r="B23" s="2">
        <v>33</v>
      </c>
      <c r="C23" s="2">
        <v>57</v>
      </c>
      <c r="D23" s="17">
        <f t="shared" si="0"/>
        <v>0.72727272727272729</v>
      </c>
    </row>
    <row r="24" spans="1:4" x14ac:dyDescent="0.25">
      <c r="A24" s="13" t="s">
        <v>43</v>
      </c>
      <c r="B24" s="2">
        <v>28</v>
      </c>
      <c r="C24" s="2">
        <v>48</v>
      </c>
      <c r="D24" s="17">
        <f t="shared" si="0"/>
        <v>0.7142857142857143</v>
      </c>
    </row>
    <row r="25" spans="1:4" x14ac:dyDescent="0.25">
      <c r="A25" s="3" t="s">
        <v>0</v>
      </c>
      <c r="B25" s="16">
        <f>SUM(B13:B24)</f>
        <v>539</v>
      </c>
      <c r="C25" s="16">
        <f>SUM(C13:C24)</f>
        <v>616</v>
      </c>
      <c r="D25" s="18"/>
    </row>
    <row r="26" spans="1:4" x14ac:dyDescent="0.25">
      <c r="A26" s="5"/>
    </row>
    <row r="27" spans="1:4" x14ac:dyDescent="0.25">
      <c r="A27" t="s">
        <v>5</v>
      </c>
    </row>
    <row r="28" spans="1:4" ht="16.5" customHeight="1" x14ac:dyDescent="0.25"/>
  </sheetData>
  <mergeCells count="2">
    <mergeCell ref="A10:D10"/>
    <mergeCell ref="A11:D11"/>
  </mergeCells>
  <pageMargins left="0.7" right="0.7" top="0.75" bottom="0.75" header="0.3" footer="0.3"/>
  <ignoredErrors>
    <ignoredError sqref="B25:C25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24"/>
  <sheetViews>
    <sheetView showGridLines="0" zoomScale="110" zoomScaleNormal="110" workbookViewId="0">
      <selection activeCell="A25" sqref="A1:E25"/>
    </sheetView>
  </sheetViews>
  <sheetFormatPr baseColWidth="10" defaultRowHeight="15" x14ac:dyDescent="0.25"/>
  <cols>
    <col min="1" max="1" width="28" customWidth="1"/>
    <col min="2" max="2" width="23.28515625" customWidth="1"/>
    <col min="3" max="3" width="21.5703125" customWidth="1"/>
  </cols>
  <sheetData>
    <row r="9" spans="1:3" ht="66" customHeight="1" x14ac:dyDescent="0.25">
      <c r="A9" s="23" t="s">
        <v>11</v>
      </c>
      <c r="B9" s="23"/>
      <c r="C9" s="23"/>
    </row>
    <row r="10" spans="1:3" x14ac:dyDescent="0.25">
      <c r="A10" s="24" t="s">
        <v>93</v>
      </c>
      <c r="B10" s="24"/>
      <c r="C10" s="24"/>
    </row>
    <row r="11" spans="1:3" x14ac:dyDescent="0.25">
      <c r="A11" s="13"/>
      <c r="B11" s="16" t="s">
        <v>94</v>
      </c>
      <c r="C11" s="16" t="s">
        <v>1</v>
      </c>
    </row>
    <row r="12" spans="1:3" x14ac:dyDescent="0.25">
      <c r="A12" s="13" t="s">
        <v>2</v>
      </c>
      <c r="B12" s="2">
        <v>230</v>
      </c>
      <c r="C12" s="17">
        <f>B12/$B$22</f>
        <v>0.37337662337662336</v>
      </c>
    </row>
    <row r="13" spans="1:3" x14ac:dyDescent="0.25">
      <c r="A13" s="13" t="s">
        <v>3</v>
      </c>
      <c r="B13" s="2">
        <v>5</v>
      </c>
      <c r="C13" s="17">
        <f t="shared" ref="C13:C21" si="0">B13/$B$22</f>
        <v>8.1168831168831161E-3</v>
      </c>
    </row>
    <row r="14" spans="1:3" x14ac:dyDescent="0.25">
      <c r="A14" s="13" t="s">
        <v>6</v>
      </c>
      <c r="B14" s="2">
        <v>18</v>
      </c>
      <c r="C14" s="17">
        <f t="shared" si="0"/>
        <v>2.922077922077922E-2</v>
      </c>
    </row>
    <row r="15" spans="1:3" x14ac:dyDescent="0.25">
      <c r="A15" s="13" t="s">
        <v>7</v>
      </c>
      <c r="B15" s="2">
        <v>11</v>
      </c>
      <c r="C15" s="17">
        <f t="shared" si="0"/>
        <v>1.7857142857142856E-2</v>
      </c>
    </row>
    <row r="16" spans="1:3" x14ac:dyDescent="0.25">
      <c r="A16" s="13" t="s">
        <v>8</v>
      </c>
      <c r="B16" s="2">
        <v>18</v>
      </c>
      <c r="C16" s="17">
        <f t="shared" si="0"/>
        <v>2.922077922077922E-2</v>
      </c>
    </row>
    <row r="17" spans="1:3" x14ac:dyDescent="0.25">
      <c r="A17" s="13" t="s">
        <v>9</v>
      </c>
      <c r="B17" s="2">
        <v>51</v>
      </c>
      <c r="C17" s="17">
        <f t="shared" si="0"/>
        <v>8.2792207792207792E-2</v>
      </c>
    </row>
    <row r="18" spans="1:3" x14ac:dyDescent="0.25">
      <c r="A18" s="13" t="s">
        <v>10</v>
      </c>
      <c r="B18" s="2">
        <v>11</v>
      </c>
      <c r="C18" s="17">
        <f t="shared" si="0"/>
        <v>1.7857142857142856E-2</v>
      </c>
    </row>
    <row r="19" spans="1:3" x14ac:dyDescent="0.25">
      <c r="A19" s="13" t="s">
        <v>12</v>
      </c>
      <c r="B19" s="2">
        <v>29</v>
      </c>
      <c r="C19" s="17">
        <f t="shared" si="0"/>
        <v>4.707792207792208E-2</v>
      </c>
    </row>
    <row r="20" spans="1:3" x14ac:dyDescent="0.25">
      <c r="A20" s="13" t="s">
        <v>4</v>
      </c>
      <c r="B20" s="2">
        <v>68</v>
      </c>
      <c r="C20" s="17">
        <f t="shared" si="0"/>
        <v>0.11038961038961038</v>
      </c>
    </row>
    <row r="21" spans="1:3" x14ac:dyDescent="0.25">
      <c r="A21" s="13" t="s">
        <v>13</v>
      </c>
      <c r="B21" s="2">
        <v>175</v>
      </c>
      <c r="C21" s="17">
        <f t="shared" si="0"/>
        <v>0.28409090909090912</v>
      </c>
    </row>
    <row r="22" spans="1:3" x14ac:dyDescent="0.25">
      <c r="A22" s="3" t="s">
        <v>0</v>
      </c>
      <c r="B22" s="16">
        <f>SUM(B12:B21)</f>
        <v>616</v>
      </c>
      <c r="C22" s="18">
        <f>SUM(C12:C21)</f>
        <v>1</v>
      </c>
    </row>
    <row r="24" spans="1:3" x14ac:dyDescent="0.25">
      <c r="A24" t="s">
        <v>5</v>
      </c>
    </row>
  </sheetData>
  <mergeCells count="2">
    <mergeCell ref="A9:C9"/>
    <mergeCell ref="A10:C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C26"/>
  <sheetViews>
    <sheetView showGridLines="0" zoomScale="110" zoomScaleNormal="110" workbookViewId="0">
      <selection activeCell="B12" sqref="B12:C12"/>
    </sheetView>
  </sheetViews>
  <sheetFormatPr baseColWidth="10" defaultRowHeight="15" x14ac:dyDescent="0.25"/>
  <cols>
    <col min="1" max="1" width="30" customWidth="1"/>
    <col min="2" max="2" width="23.5703125" customWidth="1"/>
    <col min="3" max="3" width="29.42578125" customWidth="1"/>
  </cols>
  <sheetData>
    <row r="10" spans="1:3" ht="46.5" customHeight="1" x14ac:dyDescent="0.25">
      <c r="A10" s="23" t="s">
        <v>14</v>
      </c>
      <c r="B10" s="23"/>
      <c r="C10" s="23"/>
    </row>
    <row r="11" spans="1:3" x14ac:dyDescent="0.25">
      <c r="A11" s="24" t="s">
        <v>93</v>
      </c>
      <c r="B11" s="24"/>
      <c r="C11" s="24"/>
    </row>
    <row r="12" spans="1:3" x14ac:dyDescent="0.25">
      <c r="A12" s="1"/>
      <c r="B12" s="16" t="s">
        <v>94</v>
      </c>
      <c r="C12" s="16" t="s">
        <v>1</v>
      </c>
    </row>
    <row r="13" spans="1:3" x14ac:dyDescent="0.25">
      <c r="A13" s="1" t="s">
        <v>15</v>
      </c>
      <c r="B13" s="2">
        <v>1</v>
      </c>
      <c r="C13" s="17">
        <f>B13/$B$24</f>
        <v>1.6233766233766235E-3</v>
      </c>
    </row>
    <row r="14" spans="1:3" x14ac:dyDescent="0.25">
      <c r="A14" s="1" t="s">
        <v>16</v>
      </c>
      <c r="B14" s="2">
        <v>3</v>
      </c>
      <c r="C14" s="17">
        <f t="shared" ref="C14:C23" si="0">B14/$B$24</f>
        <v>4.87012987012987E-3</v>
      </c>
    </row>
    <row r="15" spans="1:3" x14ac:dyDescent="0.25">
      <c r="A15" s="1" t="s">
        <v>17</v>
      </c>
      <c r="B15" s="2">
        <v>16</v>
      </c>
      <c r="C15" s="17">
        <f t="shared" si="0"/>
        <v>2.5974025974025976E-2</v>
      </c>
    </row>
    <row r="16" spans="1:3" x14ac:dyDescent="0.25">
      <c r="A16" s="1" t="s">
        <v>18</v>
      </c>
      <c r="B16" s="2">
        <v>138</v>
      </c>
      <c r="C16" s="17">
        <f t="shared" si="0"/>
        <v>0.22402597402597402</v>
      </c>
    </row>
    <row r="17" spans="1:3" x14ac:dyDescent="0.25">
      <c r="A17" s="1" t="s">
        <v>19</v>
      </c>
      <c r="B17" s="2">
        <v>238</v>
      </c>
      <c r="C17" s="17">
        <f t="shared" si="0"/>
        <v>0.38636363636363635</v>
      </c>
    </row>
    <row r="18" spans="1:3" x14ac:dyDescent="0.25">
      <c r="A18" s="1" t="s">
        <v>20</v>
      </c>
      <c r="B18" s="2">
        <v>146</v>
      </c>
      <c r="C18" s="17">
        <f t="shared" si="0"/>
        <v>0.23701298701298701</v>
      </c>
    </row>
    <row r="19" spans="1:3" x14ac:dyDescent="0.25">
      <c r="A19" s="1" t="s">
        <v>21</v>
      </c>
      <c r="B19" s="2">
        <v>46</v>
      </c>
      <c r="C19" s="17">
        <f t="shared" si="0"/>
        <v>7.4675324675324672E-2</v>
      </c>
    </row>
    <row r="20" spans="1:3" x14ac:dyDescent="0.25">
      <c r="A20" s="1" t="s">
        <v>22</v>
      </c>
      <c r="B20" s="2">
        <v>17</v>
      </c>
      <c r="C20" s="17">
        <f t="shared" si="0"/>
        <v>2.7597402597402596E-2</v>
      </c>
    </row>
    <row r="21" spans="1:3" x14ac:dyDescent="0.25">
      <c r="A21" s="1" t="s">
        <v>23</v>
      </c>
      <c r="B21" s="2">
        <v>5</v>
      </c>
      <c r="C21" s="17">
        <f t="shared" si="0"/>
        <v>8.1168831168831161E-3</v>
      </c>
    </row>
    <row r="22" spans="1:3" x14ac:dyDescent="0.25">
      <c r="A22" s="1" t="s">
        <v>24</v>
      </c>
      <c r="B22" s="2">
        <v>0</v>
      </c>
      <c r="C22" s="17">
        <f t="shared" si="0"/>
        <v>0</v>
      </c>
    </row>
    <row r="23" spans="1:3" x14ac:dyDescent="0.25">
      <c r="A23" s="1" t="s">
        <v>25</v>
      </c>
      <c r="B23" s="2">
        <v>6</v>
      </c>
      <c r="C23" s="17">
        <f t="shared" si="0"/>
        <v>9.74025974025974E-3</v>
      </c>
    </row>
    <row r="24" spans="1:3" x14ac:dyDescent="0.25">
      <c r="A24" s="3" t="s">
        <v>0</v>
      </c>
      <c r="B24" s="16">
        <f>SUM(B13:B23)</f>
        <v>616</v>
      </c>
      <c r="C24" s="18">
        <f>SUM(C13:C23)</f>
        <v>0.99999999999999989</v>
      </c>
    </row>
    <row r="26" spans="1:3" x14ac:dyDescent="0.25">
      <c r="A26" t="s">
        <v>5</v>
      </c>
    </row>
  </sheetData>
  <mergeCells count="2">
    <mergeCell ref="A10:C10"/>
    <mergeCell ref="A11:C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C21"/>
  <sheetViews>
    <sheetView showGridLines="0" workbookViewId="0">
      <selection activeCell="B10" sqref="B10"/>
    </sheetView>
  </sheetViews>
  <sheetFormatPr baseColWidth="10" defaultRowHeight="15" x14ac:dyDescent="0.25"/>
  <cols>
    <col min="1" max="1" width="27.140625" customWidth="1"/>
    <col min="2" max="2" width="20" customWidth="1"/>
    <col min="3" max="3" width="19.5703125" customWidth="1"/>
  </cols>
  <sheetData>
    <row r="7" spans="1:3" ht="71.25" customHeight="1" x14ac:dyDescent="0.25"/>
    <row r="8" spans="1:3" ht="48" customHeight="1" x14ac:dyDescent="0.25">
      <c r="A8" s="25" t="s">
        <v>91</v>
      </c>
      <c r="B8" s="25"/>
      <c r="C8" s="25"/>
    </row>
    <row r="9" spans="1:3" x14ac:dyDescent="0.25">
      <c r="A9" s="26" t="s">
        <v>93</v>
      </c>
      <c r="B9" s="26"/>
      <c r="C9" s="26"/>
    </row>
    <row r="10" spans="1:3" x14ac:dyDescent="0.25">
      <c r="A10" s="6"/>
      <c r="B10" s="16" t="s">
        <v>94</v>
      </c>
      <c r="C10" s="10" t="s">
        <v>1</v>
      </c>
    </row>
    <row r="11" spans="1:3" x14ac:dyDescent="0.25">
      <c r="A11" s="14" t="s">
        <v>59</v>
      </c>
      <c r="B11" s="7">
        <v>356</v>
      </c>
      <c r="C11" s="12">
        <f t="shared" ref="C11:C18" si="0">B11/$B$19</f>
        <v>0.57792207792207795</v>
      </c>
    </row>
    <row r="12" spans="1:3" x14ac:dyDescent="0.25">
      <c r="A12" s="14" t="s">
        <v>60</v>
      </c>
      <c r="B12" s="7">
        <v>123</v>
      </c>
      <c r="C12" s="12">
        <f t="shared" si="0"/>
        <v>0.19967532467532467</v>
      </c>
    </row>
    <row r="13" spans="1:3" x14ac:dyDescent="0.25">
      <c r="A13" s="14" t="s">
        <v>61</v>
      </c>
      <c r="B13" s="7">
        <v>11</v>
      </c>
      <c r="C13" s="12">
        <f t="shared" si="0"/>
        <v>1.7857142857142856E-2</v>
      </c>
    </row>
    <row r="14" spans="1:3" x14ac:dyDescent="0.25">
      <c r="A14" s="14" t="s">
        <v>62</v>
      </c>
      <c r="B14" s="7">
        <v>40</v>
      </c>
      <c r="C14" s="12">
        <f t="shared" si="0"/>
        <v>6.4935064935064929E-2</v>
      </c>
    </row>
    <row r="15" spans="1:3" x14ac:dyDescent="0.25">
      <c r="A15" s="14" t="s">
        <v>63</v>
      </c>
      <c r="B15" s="7">
        <v>5</v>
      </c>
      <c r="C15" s="12">
        <f t="shared" si="0"/>
        <v>8.1168831168831161E-3</v>
      </c>
    </row>
    <row r="16" spans="1:3" x14ac:dyDescent="0.25">
      <c r="A16" s="14" t="s">
        <v>64</v>
      </c>
      <c r="B16" s="7">
        <v>58</v>
      </c>
      <c r="C16" s="12">
        <f t="shared" si="0"/>
        <v>9.4155844155844159E-2</v>
      </c>
    </row>
    <row r="17" spans="1:3" x14ac:dyDescent="0.25">
      <c r="A17" s="14" t="s">
        <v>65</v>
      </c>
      <c r="B17" s="7">
        <v>9</v>
      </c>
      <c r="C17" s="12">
        <f t="shared" si="0"/>
        <v>1.461038961038961E-2</v>
      </c>
    </row>
    <row r="18" spans="1:3" x14ac:dyDescent="0.25">
      <c r="A18" s="14" t="s">
        <v>66</v>
      </c>
      <c r="B18" s="7">
        <v>14</v>
      </c>
      <c r="C18" s="12">
        <f t="shared" si="0"/>
        <v>2.2727272727272728E-2</v>
      </c>
    </row>
    <row r="19" spans="1:3" x14ac:dyDescent="0.25">
      <c r="A19" s="6" t="s">
        <v>0</v>
      </c>
      <c r="B19" s="10">
        <f>SUM(B11:B18)</f>
        <v>616</v>
      </c>
      <c r="C19" s="11">
        <f>SUM(C11:C18)</f>
        <v>1.0000000000000002</v>
      </c>
    </row>
    <row r="21" spans="1:3" x14ac:dyDescent="0.25">
      <c r="A21" t="s">
        <v>5</v>
      </c>
    </row>
  </sheetData>
  <mergeCells count="2">
    <mergeCell ref="A8:C8"/>
    <mergeCell ref="A9:C9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C30"/>
  <sheetViews>
    <sheetView showGridLines="0" tabSelected="1" topLeftCell="A7" workbookViewId="0">
      <selection activeCell="A17" sqref="A17:C17"/>
    </sheetView>
  </sheetViews>
  <sheetFormatPr baseColWidth="10" defaultRowHeight="15" x14ac:dyDescent="0.25"/>
  <cols>
    <col min="1" max="1" width="30.140625" customWidth="1"/>
    <col min="2" max="2" width="27.42578125" customWidth="1"/>
    <col min="3" max="3" width="30.85546875" customWidth="1"/>
  </cols>
  <sheetData>
    <row r="16" spans="1:3" ht="66" customHeight="1" x14ac:dyDescent="0.25">
      <c r="A16" s="27" t="s">
        <v>96</v>
      </c>
      <c r="B16" s="27"/>
      <c r="C16" s="27"/>
    </row>
    <row r="17" spans="1:3" x14ac:dyDescent="0.25">
      <c r="A17" s="24" t="s">
        <v>93</v>
      </c>
      <c r="B17" s="24"/>
      <c r="C17" s="24"/>
    </row>
    <row r="18" spans="1:3" ht="15.75" customHeight="1" x14ac:dyDescent="0.25">
      <c r="A18" s="1"/>
      <c r="B18" s="16" t="s">
        <v>94</v>
      </c>
      <c r="C18" s="16" t="s">
        <v>1</v>
      </c>
    </row>
    <row r="19" spans="1:3" x14ac:dyDescent="0.25">
      <c r="A19" s="1" t="s">
        <v>50</v>
      </c>
      <c r="B19" s="2">
        <v>547</v>
      </c>
      <c r="C19" s="17">
        <f>B19/$B$28</f>
        <v>0.29776810016330973</v>
      </c>
    </row>
    <row r="20" spans="1:3" x14ac:dyDescent="0.25">
      <c r="A20" s="1" t="s">
        <v>51</v>
      </c>
      <c r="B20" s="2">
        <v>377</v>
      </c>
      <c r="C20" s="17">
        <f t="shared" ref="C20:C27" si="0">B20/$B$28</f>
        <v>0.20522591181273817</v>
      </c>
    </row>
    <row r="21" spans="1:3" x14ac:dyDescent="0.25">
      <c r="A21" s="1" t="s">
        <v>52</v>
      </c>
      <c r="B21" s="2">
        <v>107</v>
      </c>
      <c r="C21" s="17">
        <f t="shared" si="0"/>
        <v>5.8247142079477406E-2</v>
      </c>
    </row>
    <row r="22" spans="1:3" x14ac:dyDescent="0.25">
      <c r="A22" s="1" t="s">
        <v>53</v>
      </c>
      <c r="B22" s="2">
        <v>205</v>
      </c>
      <c r="C22" s="17">
        <f t="shared" si="0"/>
        <v>0.1115949918345128</v>
      </c>
    </row>
    <row r="23" spans="1:3" x14ac:dyDescent="0.25">
      <c r="A23" s="1" t="s">
        <v>54</v>
      </c>
      <c r="B23" s="2">
        <v>179</v>
      </c>
      <c r="C23" s="17">
        <f t="shared" si="0"/>
        <v>9.7441480675013611E-2</v>
      </c>
    </row>
    <row r="24" spans="1:3" x14ac:dyDescent="0.25">
      <c r="A24" s="1" t="s">
        <v>55</v>
      </c>
      <c r="B24" s="2">
        <v>207</v>
      </c>
      <c r="C24" s="17">
        <f t="shared" si="0"/>
        <v>0.11268372346216658</v>
      </c>
    </row>
    <row r="25" spans="1:3" x14ac:dyDescent="0.25">
      <c r="A25" s="1" t="s">
        <v>56</v>
      </c>
      <c r="B25" s="2">
        <v>127</v>
      </c>
      <c r="C25" s="17">
        <f t="shared" si="0"/>
        <v>6.9134458356015241E-2</v>
      </c>
    </row>
    <row r="26" spans="1:3" x14ac:dyDescent="0.25">
      <c r="A26" s="1" t="s">
        <v>57</v>
      </c>
      <c r="B26" s="2">
        <v>85</v>
      </c>
      <c r="C26" s="17">
        <f t="shared" si="0"/>
        <v>4.6271094175285792E-2</v>
      </c>
    </row>
    <row r="27" spans="1:3" x14ac:dyDescent="0.25">
      <c r="A27" s="1" t="s">
        <v>58</v>
      </c>
      <c r="B27" s="2">
        <v>3</v>
      </c>
      <c r="C27" s="17">
        <f t="shared" si="0"/>
        <v>1.633097441480675E-3</v>
      </c>
    </row>
    <row r="28" spans="1:3" x14ac:dyDescent="0.25">
      <c r="A28" s="3" t="s">
        <v>0</v>
      </c>
      <c r="B28" s="19">
        <f>SUM(B19:B27)</f>
        <v>1837</v>
      </c>
      <c r="C28" s="18">
        <f>SUM(C19:C27)</f>
        <v>1</v>
      </c>
    </row>
    <row r="30" spans="1:3" x14ac:dyDescent="0.25">
      <c r="A30" t="s">
        <v>5</v>
      </c>
    </row>
  </sheetData>
  <mergeCells count="2">
    <mergeCell ref="A16:C16"/>
    <mergeCell ref="A17:C17"/>
  </mergeCell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O28"/>
  <sheetViews>
    <sheetView showGridLines="0" topLeftCell="A10" workbookViewId="0">
      <selection activeCell="A11" sqref="A11:O11"/>
    </sheetView>
  </sheetViews>
  <sheetFormatPr baseColWidth="10" defaultRowHeight="15" x14ac:dyDescent="0.25"/>
  <sheetData>
    <row r="10" spans="1:15" ht="58.5" customHeight="1" x14ac:dyDescent="0.25">
      <c r="A10" s="29" t="s">
        <v>87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</row>
    <row r="11" spans="1:15" ht="16.5" customHeight="1" x14ac:dyDescent="0.25">
      <c r="A11" s="26" t="s">
        <v>26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ht="15" customHeight="1" x14ac:dyDescent="0.25">
      <c r="A12" s="6"/>
      <c r="B12" s="6"/>
      <c r="C12" s="10" t="s">
        <v>32</v>
      </c>
      <c r="D12" s="10" t="s">
        <v>33</v>
      </c>
      <c r="E12" s="10" t="s">
        <v>34</v>
      </c>
      <c r="F12" s="10" t="s">
        <v>35</v>
      </c>
      <c r="G12" s="10" t="s">
        <v>36</v>
      </c>
      <c r="H12" s="10" t="s">
        <v>37</v>
      </c>
      <c r="I12" s="10" t="s">
        <v>38</v>
      </c>
      <c r="J12" s="10" t="s">
        <v>39</v>
      </c>
      <c r="K12" s="10" t="s">
        <v>40</v>
      </c>
      <c r="L12" s="10" t="s">
        <v>41</v>
      </c>
      <c r="M12" s="10" t="s">
        <v>42</v>
      </c>
      <c r="N12" s="10" t="s">
        <v>43</v>
      </c>
      <c r="O12" s="32" t="s">
        <v>0</v>
      </c>
    </row>
    <row r="13" spans="1:15" ht="15" customHeight="1" x14ac:dyDescent="0.25">
      <c r="A13" s="6"/>
      <c r="B13" s="6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32"/>
    </row>
    <row r="14" spans="1:15" ht="28.5" customHeight="1" x14ac:dyDescent="0.25">
      <c r="A14" s="30" t="s">
        <v>44</v>
      </c>
      <c r="B14" s="30"/>
      <c r="C14" s="20">
        <v>36</v>
      </c>
      <c r="D14" s="20">
        <v>41</v>
      </c>
      <c r="E14" s="20">
        <v>25</v>
      </c>
      <c r="F14" s="20">
        <v>53</v>
      </c>
      <c r="G14" s="20">
        <v>54</v>
      </c>
      <c r="H14" s="20">
        <v>58</v>
      </c>
      <c r="I14" s="20">
        <v>55</v>
      </c>
      <c r="J14" s="20">
        <v>46</v>
      </c>
      <c r="K14" s="20">
        <v>49</v>
      </c>
      <c r="L14" s="20">
        <v>49</v>
      </c>
      <c r="M14" s="20">
        <v>48</v>
      </c>
      <c r="N14" s="20">
        <v>48</v>
      </c>
      <c r="O14" s="8">
        <f t="shared" ref="O14:O19" si="0">SUM(C14:N14)</f>
        <v>562</v>
      </c>
    </row>
    <row r="15" spans="1:15" ht="25.5" customHeight="1" x14ac:dyDescent="0.25">
      <c r="A15" s="31" t="s">
        <v>45</v>
      </c>
      <c r="B15" s="15" t="s">
        <v>27</v>
      </c>
      <c r="C15" s="20">
        <v>3</v>
      </c>
      <c r="D15" s="20">
        <v>2</v>
      </c>
      <c r="E15" s="20">
        <v>5</v>
      </c>
      <c r="F15" s="20">
        <v>2</v>
      </c>
      <c r="G15" s="20">
        <v>8</v>
      </c>
      <c r="H15" s="20">
        <v>1</v>
      </c>
      <c r="I15" s="20">
        <v>2</v>
      </c>
      <c r="J15" s="20">
        <v>1</v>
      </c>
      <c r="K15" s="20">
        <v>3</v>
      </c>
      <c r="L15" s="20">
        <v>3</v>
      </c>
      <c r="M15" s="20">
        <v>5</v>
      </c>
      <c r="N15" s="20">
        <v>0</v>
      </c>
      <c r="O15" s="8">
        <f t="shared" si="0"/>
        <v>35</v>
      </c>
    </row>
    <row r="16" spans="1:15" ht="26.25" customHeight="1" x14ac:dyDescent="0.25">
      <c r="A16" s="31"/>
      <c r="B16" s="15" t="s">
        <v>28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1</v>
      </c>
      <c r="J16" s="21">
        <v>0</v>
      </c>
      <c r="K16" s="21">
        <v>0</v>
      </c>
      <c r="L16" s="21">
        <v>0</v>
      </c>
      <c r="M16" s="21">
        <v>2</v>
      </c>
      <c r="N16" s="21">
        <v>0</v>
      </c>
      <c r="O16" s="8">
        <f t="shared" si="0"/>
        <v>3</v>
      </c>
    </row>
    <row r="17" spans="1:15" ht="26.25" x14ac:dyDescent="0.25">
      <c r="A17" s="31"/>
      <c r="B17" s="15" t="s">
        <v>31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1</v>
      </c>
      <c r="K17" s="21">
        <v>0</v>
      </c>
      <c r="L17" s="21">
        <v>0</v>
      </c>
      <c r="M17" s="21">
        <v>0</v>
      </c>
      <c r="N17" s="21">
        <v>0</v>
      </c>
      <c r="O17" s="8">
        <f t="shared" si="0"/>
        <v>1</v>
      </c>
    </row>
    <row r="18" spans="1:15" x14ac:dyDescent="0.25">
      <c r="A18" s="31"/>
      <c r="B18" s="15" t="s">
        <v>29</v>
      </c>
      <c r="C18" s="21">
        <v>2</v>
      </c>
      <c r="D18" s="21">
        <v>0</v>
      </c>
      <c r="E18" s="21">
        <v>0</v>
      </c>
      <c r="F18" s="21">
        <v>1</v>
      </c>
      <c r="G18" s="21">
        <v>0</v>
      </c>
      <c r="H18" s="21">
        <v>0</v>
      </c>
      <c r="I18" s="21">
        <v>1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8">
        <f t="shared" si="0"/>
        <v>4</v>
      </c>
    </row>
    <row r="19" spans="1:15" x14ac:dyDescent="0.25">
      <c r="A19" s="31"/>
      <c r="B19" s="15" t="s">
        <v>30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8">
        <f t="shared" si="0"/>
        <v>0</v>
      </c>
    </row>
    <row r="20" spans="1:15" ht="64.5" customHeight="1" x14ac:dyDescent="0.25">
      <c r="A20" s="31"/>
      <c r="B20" s="15" t="s">
        <v>89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8">
        <f t="shared" ref="O20:O25" si="1">SUM(C20:N20)</f>
        <v>0</v>
      </c>
    </row>
    <row r="21" spans="1:15" ht="39" x14ac:dyDescent="0.25">
      <c r="A21" s="31"/>
      <c r="B21" s="15" t="s">
        <v>46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8">
        <f t="shared" si="1"/>
        <v>0</v>
      </c>
    </row>
    <row r="22" spans="1:15" ht="26.25" x14ac:dyDescent="0.25">
      <c r="A22" s="31"/>
      <c r="B22" s="15" t="s">
        <v>47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8">
        <f t="shared" si="1"/>
        <v>0</v>
      </c>
    </row>
    <row r="23" spans="1:15" x14ac:dyDescent="0.25">
      <c r="A23" s="30" t="s">
        <v>48</v>
      </c>
      <c r="B23" s="30"/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2</v>
      </c>
      <c r="J23" s="20">
        <v>1</v>
      </c>
      <c r="K23" s="20">
        <v>1</v>
      </c>
      <c r="L23" s="20">
        <v>4</v>
      </c>
      <c r="M23" s="20">
        <v>1</v>
      </c>
      <c r="N23" s="20">
        <v>0</v>
      </c>
      <c r="O23" s="8">
        <f t="shared" si="1"/>
        <v>9</v>
      </c>
    </row>
    <row r="24" spans="1:15" ht="15.75" customHeight="1" x14ac:dyDescent="0.25">
      <c r="A24" s="30" t="s">
        <v>49</v>
      </c>
      <c r="B24" s="30"/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1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O24" s="8">
        <f t="shared" si="1"/>
        <v>1</v>
      </c>
    </row>
    <row r="25" spans="1:15" ht="42" customHeight="1" x14ac:dyDescent="0.25">
      <c r="A25" s="30" t="s">
        <v>88</v>
      </c>
      <c r="B25" s="30"/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1</v>
      </c>
      <c r="N25" s="20">
        <v>0</v>
      </c>
      <c r="O25" s="8">
        <f t="shared" si="1"/>
        <v>1</v>
      </c>
    </row>
    <row r="26" spans="1:15" ht="24" customHeight="1" x14ac:dyDescent="0.25">
      <c r="A26" s="28" t="s">
        <v>90</v>
      </c>
      <c r="B26" s="28"/>
      <c r="C26" s="9">
        <v>41</v>
      </c>
      <c r="D26" s="8">
        <v>43</v>
      </c>
      <c r="E26" s="8">
        <v>30</v>
      </c>
      <c r="F26" s="8">
        <v>56</v>
      </c>
      <c r="G26" s="8">
        <v>62</v>
      </c>
      <c r="H26" s="8">
        <v>60</v>
      </c>
      <c r="I26" s="8">
        <v>61</v>
      </c>
      <c r="J26" s="8">
        <v>49</v>
      </c>
      <c r="K26" s="8">
        <v>53</v>
      </c>
      <c r="L26" s="8">
        <v>56</v>
      </c>
      <c r="M26" s="8">
        <v>57</v>
      </c>
      <c r="N26" s="8">
        <v>48</v>
      </c>
      <c r="O26" s="8">
        <f>SUM(O14:O25)</f>
        <v>616</v>
      </c>
    </row>
    <row r="28" spans="1:15" x14ac:dyDescent="0.25">
      <c r="A28" t="s">
        <v>5</v>
      </c>
    </row>
  </sheetData>
  <mergeCells count="9">
    <mergeCell ref="A26:B26"/>
    <mergeCell ref="A10:O10"/>
    <mergeCell ref="A25:B25"/>
    <mergeCell ref="A23:B23"/>
    <mergeCell ref="A24:B24"/>
    <mergeCell ref="A14:B14"/>
    <mergeCell ref="A15:A22"/>
    <mergeCell ref="O12:O13"/>
    <mergeCell ref="A11:O11"/>
  </mergeCell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C16"/>
  <sheetViews>
    <sheetView showGridLines="0" workbookViewId="0">
      <selection activeCell="A10" sqref="A1:C10"/>
    </sheetView>
  </sheetViews>
  <sheetFormatPr baseColWidth="10" defaultRowHeight="15" x14ac:dyDescent="0.25"/>
  <cols>
    <col min="1" max="1" width="25.7109375" customWidth="1"/>
    <col min="2" max="2" width="19.7109375" customWidth="1"/>
    <col min="3" max="3" width="23.42578125" customWidth="1"/>
  </cols>
  <sheetData>
    <row r="7" spans="1:3" ht="40.5" customHeight="1" x14ac:dyDescent="0.25"/>
    <row r="9" spans="1:3" ht="34.5" customHeight="1" x14ac:dyDescent="0.25">
      <c r="A9" s="29" t="s">
        <v>92</v>
      </c>
      <c r="B9" s="29"/>
      <c r="C9" s="29"/>
    </row>
    <row r="10" spans="1:3" x14ac:dyDescent="0.25">
      <c r="A10" s="24" t="s">
        <v>93</v>
      </c>
      <c r="B10" s="24"/>
      <c r="C10" s="24"/>
    </row>
    <row r="11" spans="1:3" x14ac:dyDescent="0.25">
      <c r="A11" s="3" t="s">
        <v>67</v>
      </c>
      <c r="B11" s="16" t="s">
        <v>94</v>
      </c>
      <c r="C11" s="3" t="s">
        <v>1</v>
      </c>
    </row>
    <row r="12" spans="1:3" x14ac:dyDescent="0.25">
      <c r="A12" s="13" t="s">
        <v>68</v>
      </c>
      <c r="B12" s="2">
        <v>46</v>
      </c>
      <c r="C12" s="12">
        <v>7.4700000000000003E-2</v>
      </c>
    </row>
    <row r="13" spans="1:3" x14ac:dyDescent="0.25">
      <c r="A13" s="13" t="s">
        <v>69</v>
      </c>
      <c r="B13" s="2">
        <v>570</v>
      </c>
      <c r="C13" s="12">
        <v>0.92530000000000001</v>
      </c>
    </row>
    <row r="14" spans="1:3" x14ac:dyDescent="0.25">
      <c r="A14" s="3" t="s">
        <v>0</v>
      </c>
      <c r="B14" s="10">
        <f>SUM(B12:B13)</f>
        <v>616</v>
      </c>
      <c r="C14" s="11">
        <f>SUM(C12:C13)</f>
        <v>1</v>
      </c>
    </row>
    <row r="16" spans="1:3" x14ac:dyDescent="0.25">
      <c r="A16" t="s">
        <v>5</v>
      </c>
    </row>
  </sheetData>
  <mergeCells count="2">
    <mergeCell ref="A9:C9"/>
    <mergeCell ref="A10:C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28"/>
  <sheetViews>
    <sheetView showGridLines="0" workbookViewId="0">
      <selection activeCell="A9" sqref="A9:C9"/>
    </sheetView>
  </sheetViews>
  <sheetFormatPr baseColWidth="10" defaultRowHeight="15" x14ac:dyDescent="0.25"/>
  <cols>
    <col min="1" max="1" width="33.7109375" customWidth="1"/>
    <col min="2" max="2" width="23.42578125" customWidth="1"/>
    <col min="3" max="3" width="23.7109375" customWidth="1"/>
  </cols>
  <sheetData>
    <row r="9" spans="1:3" ht="49.5" customHeight="1" x14ac:dyDescent="0.25">
      <c r="A9" s="29" t="s">
        <v>95</v>
      </c>
      <c r="B9" s="29"/>
      <c r="C9" s="29"/>
    </row>
    <row r="10" spans="1:3" ht="18.75" customHeight="1" x14ac:dyDescent="0.25">
      <c r="A10" s="24" t="s">
        <v>93</v>
      </c>
      <c r="B10" s="24"/>
      <c r="C10" s="24"/>
    </row>
    <row r="11" spans="1:3" x14ac:dyDescent="0.25">
      <c r="A11" s="16" t="s">
        <v>70</v>
      </c>
      <c r="B11" s="16" t="s">
        <v>94</v>
      </c>
      <c r="C11" s="3" t="s">
        <v>1</v>
      </c>
    </row>
    <row r="12" spans="1:3" x14ac:dyDescent="0.25">
      <c r="A12" s="16" t="s">
        <v>71</v>
      </c>
      <c r="B12" s="4">
        <v>12</v>
      </c>
      <c r="C12" s="12">
        <f>B12/$B$26</f>
        <v>1.948051948051948E-2</v>
      </c>
    </row>
    <row r="13" spans="1:3" x14ac:dyDescent="0.25">
      <c r="A13" s="16" t="s">
        <v>72</v>
      </c>
      <c r="B13" s="4">
        <v>87</v>
      </c>
      <c r="C13" s="12">
        <f t="shared" ref="C13:C25" si="0">B13/$B$26</f>
        <v>0.14123376623376624</v>
      </c>
    </row>
    <row r="14" spans="1:3" x14ac:dyDescent="0.25">
      <c r="A14" s="16" t="s">
        <v>73</v>
      </c>
      <c r="B14" s="4">
        <v>2</v>
      </c>
      <c r="C14" s="12">
        <f t="shared" si="0"/>
        <v>3.246753246753247E-3</v>
      </c>
    </row>
    <row r="15" spans="1:3" x14ac:dyDescent="0.25">
      <c r="A15" s="16" t="s">
        <v>74</v>
      </c>
      <c r="B15" s="4">
        <v>317</v>
      </c>
      <c r="C15" s="12">
        <f t="shared" si="0"/>
        <v>0.51461038961038963</v>
      </c>
    </row>
    <row r="16" spans="1:3" x14ac:dyDescent="0.25">
      <c r="A16" s="16" t="s">
        <v>75</v>
      </c>
      <c r="B16" s="4">
        <v>23</v>
      </c>
      <c r="C16" s="12">
        <f t="shared" si="0"/>
        <v>3.7337662337662336E-2</v>
      </c>
    </row>
    <row r="17" spans="1:3" x14ac:dyDescent="0.25">
      <c r="A17" s="16" t="s">
        <v>76</v>
      </c>
      <c r="B17" s="4">
        <v>5</v>
      </c>
      <c r="C17" s="12">
        <f t="shared" si="0"/>
        <v>8.1168831168831161E-3</v>
      </c>
    </row>
    <row r="18" spans="1:3" x14ac:dyDescent="0.25">
      <c r="A18" s="16" t="s">
        <v>77</v>
      </c>
      <c r="B18" s="4">
        <v>122</v>
      </c>
      <c r="C18" s="12">
        <f t="shared" si="0"/>
        <v>0.19805194805194806</v>
      </c>
    </row>
    <row r="19" spans="1:3" x14ac:dyDescent="0.25">
      <c r="A19" s="16" t="s">
        <v>78</v>
      </c>
      <c r="B19" s="4">
        <v>9</v>
      </c>
      <c r="C19" s="12">
        <f t="shared" si="0"/>
        <v>1.461038961038961E-2</v>
      </c>
    </row>
    <row r="20" spans="1:3" x14ac:dyDescent="0.25">
      <c r="A20" s="16" t="s">
        <v>79</v>
      </c>
      <c r="B20" s="4">
        <v>6</v>
      </c>
      <c r="C20" s="12">
        <f t="shared" si="0"/>
        <v>9.74025974025974E-3</v>
      </c>
    </row>
    <row r="21" spans="1:3" x14ac:dyDescent="0.25">
      <c r="A21" s="16" t="s">
        <v>80</v>
      </c>
      <c r="B21" s="4">
        <v>1</v>
      </c>
      <c r="C21" s="12">
        <f t="shared" si="0"/>
        <v>1.6233766233766235E-3</v>
      </c>
    </row>
    <row r="22" spans="1:3" x14ac:dyDescent="0.25">
      <c r="A22" s="16" t="s">
        <v>81</v>
      </c>
      <c r="B22" s="4">
        <v>1</v>
      </c>
      <c r="C22" s="12">
        <f t="shared" si="0"/>
        <v>1.6233766233766235E-3</v>
      </c>
    </row>
    <row r="23" spans="1:3" x14ac:dyDescent="0.25">
      <c r="A23" s="16" t="s">
        <v>82</v>
      </c>
      <c r="B23" s="4">
        <v>8</v>
      </c>
      <c r="C23" s="12">
        <f t="shared" si="0"/>
        <v>1.2987012987012988E-2</v>
      </c>
    </row>
    <row r="24" spans="1:3" x14ac:dyDescent="0.25">
      <c r="A24" s="16" t="s">
        <v>83</v>
      </c>
      <c r="B24" s="4">
        <v>13</v>
      </c>
      <c r="C24" s="12">
        <f t="shared" si="0"/>
        <v>2.1103896103896104E-2</v>
      </c>
    </row>
    <row r="25" spans="1:3" x14ac:dyDescent="0.25">
      <c r="A25" s="16" t="s">
        <v>84</v>
      </c>
      <c r="B25" s="4">
        <v>10</v>
      </c>
      <c r="C25" s="12">
        <f t="shared" si="0"/>
        <v>1.6233766233766232E-2</v>
      </c>
    </row>
    <row r="26" spans="1:3" x14ac:dyDescent="0.25">
      <c r="A26" s="16" t="s">
        <v>0</v>
      </c>
      <c r="B26" s="16">
        <f>SUM(B12:B25)</f>
        <v>616</v>
      </c>
      <c r="C26" s="22">
        <f>SUM(C12:C25)</f>
        <v>1</v>
      </c>
    </row>
    <row r="28" spans="1:3" x14ac:dyDescent="0.25">
      <c r="A28" t="s">
        <v>5</v>
      </c>
    </row>
  </sheetData>
  <mergeCells count="2">
    <mergeCell ref="A9:C9"/>
    <mergeCell ref="A10:C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Evolució  23-24</vt:lpstr>
      <vt:lpstr>Residència </vt:lpstr>
      <vt:lpstr>Edat</vt:lpstr>
      <vt:lpstr>Estat civil</vt:lpstr>
      <vt:lpstr>LO 1-2004</vt:lpstr>
      <vt:lpstr>Tipus violència</vt:lpstr>
      <vt:lpstr>Discapacitat</vt:lpstr>
      <vt:lpstr>Tinença d'habitatge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Rado Vaño</dc:creator>
  <cp:lastModifiedBy>Agnes Rado Vaño</cp:lastModifiedBy>
  <dcterms:created xsi:type="dcterms:W3CDTF">2025-03-05T09:52:29Z</dcterms:created>
  <dcterms:modified xsi:type="dcterms:W3CDTF">2025-03-11T11:56:04Z</dcterms:modified>
</cp:coreProperties>
</file>