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8" i="1"/>
  <c r="B48" s="1"/>
  <c r="F49"/>
  <c r="B49" s="1"/>
  <c r="F50"/>
  <c r="B50" s="1"/>
  <c r="F51"/>
  <c r="B51" s="1"/>
  <c r="F52"/>
  <c r="B52" s="1"/>
  <c r="F53"/>
  <c r="B53" s="1"/>
  <c r="F54"/>
  <c r="B54" s="1"/>
  <c r="F55"/>
  <c r="B55" s="1"/>
  <c r="F56"/>
  <c r="B56" s="1"/>
  <c r="F57"/>
  <c r="B57" s="1"/>
  <c r="F58"/>
  <c r="B58" s="1"/>
  <c r="F59"/>
  <c r="B59" s="1"/>
  <c r="F60"/>
  <c r="B60" s="1"/>
  <c r="F61"/>
  <c r="B61" s="1"/>
  <c r="F62"/>
  <c r="B62" s="1"/>
  <c r="F47"/>
  <c r="F63" s="1"/>
  <c r="D63"/>
  <c r="E63"/>
  <c r="C63"/>
  <c r="C41"/>
  <c r="D41"/>
  <c r="E41"/>
  <c r="F41"/>
  <c r="G41"/>
  <c r="C38"/>
  <c r="C43" s="1"/>
  <c r="D38"/>
  <c r="D43" s="1"/>
  <c r="E38"/>
  <c r="E43" s="1"/>
  <c r="F38"/>
  <c r="F43" s="1"/>
  <c r="G38"/>
  <c r="G43" s="1"/>
  <c r="C34"/>
  <c r="D34"/>
  <c r="E34"/>
  <c r="F34"/>
  <c r="G34"/>
  <c r="C31"/>
  <c r="C36" s="1"/>
  <c r="D31"/>
  <c r="D36" s="1"/>
  <c r="E31"/>
  <c r="E36" s="1"/>
  <c r="G31"/>
  <c r="G36" s="1"/>
  <c r="C25"/>
  <c r="D25"/>
  <c r="E25"/>
  <c r="F25"/>
  <c r="G25"/>
  <c r="C21"/>
  <c r="C28" s="1"/>
  <c r="D21"/>
  <c r="D28" s="1"/>
  <c r="E21"/>
  <c r="E28" s="1"/>
  <c r="F21"/>
  <c r="F28" s="1"/>
  <c r="G21"/>
  <c r="G28" s="1"/>
  <c r="C13"/>
  <c r="D13"/>
  <c r="E13"/>
  <c r="F13"/>
  <c r="G13"/>
  <c r="C6"/>
  <c r="C19" s="1"/>
  <c r="D6"/>
  <c r="D19" s="1"/>
  <c r="D29" s="1"/>
  <c r="E6"/>
  <c r="E19" s="1"/>
  <c r="E29" s="1"/>
  <c r="F6"/>
  <c r="F19" s="1"/>
  <c r="F29" s="1"/>
  <c r="G6"/>
  <c r="G19" s="1"/>
  <c r="G29" s="1"/>
  <c r="G44" s="1"/>
  <c r="B39"/>
  <c r="B23"/>
  <c r="B22"/>
  <c r="B8"/>
  <c r="B9"/>
  <c r="B10"/>
  <c r="B11"/>
  <c r="D64" l="1"/>
  <c r="D65" s="1"/>
  <c r="D44"/>
  <c r="E64"/>
  <c r="E65" s="1"/>
  <c r="E44"/>
  <c r="C29"/>
  <c r="B47"/>
  <c r="B63" s="1"/>
  <c r="B27"/>
  <c r="B15"/>
  <c r="B16"/>
  <c r="B17"/>
  <c r="B18"/>
  <c r="B7"/>
  <c r="B6" s="1"/>
  <c r="B42"/>
  <c r="B41" s="1"/>
  <c r="B38"/>
  <c r="B35"/>
  <c r="B34" s="1"/>
  <c r="F32"/>
  <c r="B26"/>
  <c r="B14"/>
  <c r="F31" l="1"/>
  <c r="F36" s="1"/>
  <c r="F44" s="1"/>
  <c r="B32"/>
  <c r="B31" s="1"/>
  <c r="C64"/>
  <c r="C65" s="1"/>
  <c r="C44"/>
  <c r="B13"/>
  <c r="B19" s="1"/>
  <c r="B21"/>
  <c r="B25"/>
  <c r="B43"/>
  <c r="B28" l="1"/>
  <c r="B36"/>
  <c r="B29" l="1"/>
  <c r="B44" l="1"/>
  <c r="B64"/>
  <c r="B65" s="1"/>
</calcChain>
</file>

<file path=xl/sharedStrings.xml><?xml version="1.0" encoding="utf-8"?>
<sst xmlns="http://schemas.openxmlformats.org/spreadsheetml/2006/main" count="68" uniqueCount="58">
  <si>
    <t>AGIB</t>
  </si>
  <si>
    <t>ATIB</t>
  </si>
  <si>
    <t>SSIB</t>
  </si>
  <si>
    <t>Total</t>
  </si>
  <si>
    <t>TTII</t>
  </si>
  <si>
    <t>Consolidat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</si>
  <si>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</si>
  <si>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</si>
  <si>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</si>
  <si>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</si>
  <si>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</si>
  <si>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</si>
  <si>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</si>
  <si>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</si>
  <si>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</si>
  <si>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</si>
  <si>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</si>
  <si>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</si>
  <si>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</si>
  <si>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</si>
  <si>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</si>
  <si>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</si>
  <si>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</si>
  <si>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</si>
  <si>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</si>
  <si>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</si>
  <si>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</si>
  <si>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</si>
  <si>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</si>
  <si>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</si>
  <si>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</si>
  <si>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</si>
  <si>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</si>
  <si>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</si>
  <si>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</si>
  <si>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</si>
  <si>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</si>
  <si>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</si>
  <si>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</si>
  <si>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</si>
  <si>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</si>
  <si>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</si>
  <si>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</si>
  <si>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</si>
  <si>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</si>
  <si>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</si>
  <si>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</si>
  <si>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</si>
  <si>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</si>
  <si>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TOTAL AJUSTS</t>
  </si>
  <si>
    <t>Estructura econòmica</t>
  </si>
  <si>
    <t>DISTRIBUCIÓ</t>
  </si>
  <si>
    <t>PRINCIPALS MAGNITUTS PRESSUPOSTÀRIES</t>
  </si>
  <si>
    <t>PRESSUPOSTS GENERALS DE LA COMUNITAT AUTÒNOMA ILLES BALEARS 2014. SECTOR PÚBLIC ADMINISTRATIU CONSOLIDAT</t>
  </si>
  <si>
    <t>A.16 Altres ajusts</t>
  </si>
  <si>
    <t>% PIB regional</t>
  </si>
  <si>
    <t>PIB regional estimat (milers d'euros)</t>
  </si>
  <si>
    <t>CAPACITAT/NECESSITAT DE FINANÇAMENT OBJETIU ESTABILITAT PRESSUPOSTÀRIA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</si>
</sst>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8" tint="0.79998168889431442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4" fontId="2" fillId="4" borderId="3" xfId="0" applyNumberFormat="1" applyFont="1" applyFill="1" applyBorder="1"/>
    <xf numFmtId="0" fontId="2" fillId="0" borderId="4" xfId="0" applyFont="1" applyBorder="1" applyAlignment="1">
      <alignment horizontal="left" indent="2"/>
    </xf>
    <xf numFmtId="4" fontId="2" fillId="0" borderId="1" xfId="0" applyNumberFormat="1" applyFont="1" applyBorder="1"/>
    <xf numFmtId="4" fontId="2" fillId="0" borderId="4" xfId="0" applyNumberFormat="1" applyFont="1" applyBorder="1"/>
    <xf numFmtId="0" fontId="2" fillId="5" borderId="5" xfId="0" applyFont="1" applyFill="1" applyBorder="1" applyAlignment="1">
      <alignment horizontal="left" indent="1"/>
    </xf>
    <xf numFmtId="4" fontId="2" fillId="5" borderId="5" xfId="0" applyNumberFormat="1" applyFont="1" applyFill="1" applyBorder="1"/>
    <xf numFmtId="0" fontId="5" fillId="6" borderId="2" xfId="0" applyFont="1" applyFill="1" applyBorder="1" applyAlignment="1">
      <alignment horizontal="left"/>
    </xf>
    <xf numFmtId="4" fontId="5" fillId="6" borderId="2" xfId="0" applyNumberFormat="1" applyFont="1" applyFill="1" applyBorder="1"/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3" fillId="3" borderId="4" xfId="0" applyFont="1" applyFill="1" applyBorder="1" applyAlignment="1">
      <alignment horizontal="left"/>
    </xf>
    <xf numFmtId="4" fontId="3" fillId="3" borderId="4" xfId="0" applyNumberFormat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4" fontId="8" fillId="0" borderId="4" xfId="0" applyNumberFormat="1" applyFont="1" applyBorder="1"/>
    <xf numFmtId="4" fontId="8" fillId="0" borderId="1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5" fillId="6" borderId="1" xfId="0" applyFont="1" applyFill="1" applyBorder="1" applyAlignment="1">
      <alignment horizontal="left"/>
    </xf>
    <xf numFmtId="4" fontId="2" fillId="0" borderId="8" xfId="0" applyNumberFormat="1" applyFont="1" applyBorder="1"/>
    <xf numFmtId="4" fontId="5" fillId="6" borderId="1" xfId="0" applyNumberFormat="1" applyFont="1" applyFill="1" applyBorder="1"/>
    <xf numFmtId="10" fontId="5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Normal="100" workbookViewId="0">
      <selection sqref="A1:G1"/>
    </sheetView>
  </sheetViews>
  <sheetFormatPr baseColWidth="10" defaultRowHeight="12"/>
  <cols>
    <col min="1" max="1" width="60.7109375" style="1" customWidth="1"/>
    <col min="2" max="7" width="13.7109375" style="1" customWidth="1"/>
    <col min="8" max="8" width="1.7109375" style="1" customWidth="1"/>
    <col min="9" max="16384" width="11.42578125" style="1"/>
  </cols>
  <sheetData>
    <row r="1" spans="1:7" ht="12.75" thickBot="1">
      <c r="A1" s="25" t="s">
        <v>53</v>
      </c>
      <c r="B1" s="25"/>
      <c r="C1" s="25"/>
      <c r="D1" s="25"/>
      <c r="E1" s="25"/>
      <c r="F1" s="25"/>
      <c r="G1" s="25"/>
    </row>
    <row r="2" spans="1:7" ht="12.75" thickBot="1">
      <c r="A2" s="26" t="s">
        <v>52</v>
      </c>
      <c r="B2" s="26"/>
      <c r="C2" s="25" t="s">
        <v>51</v>
      </c>
      <c r="D2" s="25"/>
      <c r="E2" s="25"/>
      <c r="F2" s="25"/>
      <c r="G2" s="25"/>
    </row>
    <row r="3" spans="1:7" ht="12.75" thickBot="1">
      <c r="A3" s="18" t="s">
        <v>50</v>
      </c>
      <c r="B3" s="19" t="s">
        <v>5</v>
      </c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</row>
    <row r="4" spans="1:7">
      <c r="A4" s="16" t="s">
        <v>6</v>
      </c>
      <c r="B4" s="16"/>
      <c r="C4" s="17"/>
      <c r="D4" s="17"/>
      <c r="E4" s="17"/>
      <c r="F4" s="17"/>
      <c r="G4" s="17"/>
    </row>
    <row r="5" spans="1:7">
      <c r="A5" s="4" t="s">
        <v>7</v>
      </c>
      <c r="B5" s="4"/>
      <c r="C5" s="4"/>
      <c r="D5" s="4"/>
      <c r="E5" s="4"/>
      <c r="F5" s="4"/>
      <c r="G5" s="4"/>
    </row>
    <row r="6" spans="1:7">
      <c r="A6" s="5" t="s">
        <v>8</v>
      </c>
      <c r="B6" s="6">
        <f>SUM(B7:B11)</f>
        <v>2698757518.0499992</v>
      </c>
      <c r="C6" s="6">
        <f t="shared" ref="C6:G6" si="0">SUM(C7:C11)</f>
        <v>2678942632.7999997</v>
      </c>
      <c r="D6" s="6">
        <f t="shared" si="0"/>
        <v>9897129.2699999996</v>
      </c>
      <c r="E6" s="6">
        <f t="shared" si="0"/>
        <v>1424060802.29</v>
      </c>
      <c r="F6" s="6">
        <f t="shared" si="0"/>
        <v>4112900564.3599997</v>
      </c>
      <c r="G6" s="6">
        <f t="shared" si="0"/>
        <v>1414143046.3100002</v>
      </c>
    </row>
    <row r="7" spans="1:7">
      <c r="A7" s="7" t="s">
        <v>9</v>
      </c>
      <c r="B7" s="23">
        <f>F7-G7</f>
        <v>892057021.51999998</v>
      </c>
      <c r="C7" s="8">
        <v>892057021.51999998</v>
      </c>
      <c r="D7" s="8"/>
      <c r="E7" s="8"/>
      <c r="F7" s="8">
        <v>892057021.51999998</v>
      </c>
      <c r="G7" s="20"/>
    </row>
    <row r="8" spans="1:7">
      <c r="A8" s="7" t="s">
        <v>10</v>
      </c>
      <c r="B8" s="23">
        <f t="shared" ref="B8:B11" si="1">F8-G8</f>
        <v>1971450065.3799999</v>
      </c>
      <c r="C8" s="9">
        <v>1971450065.3799999</v>
      </c>
      <c r="D8" s="9"/>
      <c r="E8" s="9"/>
      <c r="F8" s="9">
        <v>1971450065.3799999</v>
      </c>
      <c r="G8" s="20"/>
    </row>
    <row r="9" spans="1:7">
      <c r="A9" s="7" t="s">
        <v>11</v>
      </c>
      <c r="B9" s="23">
        <f t="shared" si="1"/>
        <v>100142417.59999999</v>
      </c>
      <c r="C9" s="9">
        <v>81643403.960000008</v>
      </c>
      <c r="D9" s="9">
        <v>24503.569999999996</v>
      </c>
      <c r="E9" s="9">
        <v>18474510.069999989</v>
      </c>
      <c r="F9" s="9">
        <v>100142417.59999999</v>
      </c>
      <c r="G9" s="20"/>
    </row>
    <row r="10" spans="1:7">
      <c r="A10" s="7" t="s">
        <v>12</v>
      </c>
      <c r="B10" s="23">
        <f t="shared" si="1"/>
        <v>-273368165.99000001</v>
      </c>
      <c r="C10" s="9">
        <v>-273462383.21999985</v>
      </c>
      <c r="D10" s="9">
        <v>9864466</v>
      </c>
      <c r="E10" s="9">
        <v>1404372797.54</v>
      </c>
      <c r="F10" s="9">
        <v>1140774880.3200002</v>
      </c>
      <c r="G10" s="8">
        <v>1414143046.3100002</v>
      </c>
    </row>
    <row r="11" spans="1:7">
      <c r="A11" s="7" t="s">
        <v>13</v>
      </c>
      <c r="B11" s="23">
        <f t="shared" si="1"/>
        <v>8476179.5399999991</v>
      </c>
      <c r="C11" s="9">
        <v>7254525.1599999992</v>
      </c>
      <c r="D11" s="9">
        <v>8159.7</v>
      </c>
      <c r="E11" s="9">
        <v>1213494.68</v>
      </c>
      <c r="F11" s="9">
        <v>8476179.5399999991</v>
      </c>
      <c r="G11" s="20"/>
    </row>
    <row r="12" spans="1:7">
      <c r="A12" s="4"/>
      <c r="B12" s="4"/>
      <c r="C12" s="4"/>
      <c r="D12" s="4"/>
      <c r="E12" s="4"/>
      <c r="F12" s="4"/>
      <c r="G12" s="4"/>
    </row>
    <row r="13" spans="1:7">
      <c r="A13" s="5" t="s">
        <v>14</v>
      </c>
      <c r="B13" s="6">
        <f>SUM(B14:B18)</f>
        <v>2841736289.5999994</v>
      </c>
      <c r="C13" s="6">
        <f t="shared" ref="C13:G13" si="2">SUM(C14:C18)</f>
        <v>2775954948.9200001</v>
      </c>
      <c r="D13" s="6">
        <f t="shared" si="2"/>
        <v>9238846.9299999997</v>
      </c>
      <c r="E13" s="6">
        <f t="shared" si="2"/>
        <v>1251544661.1699994</v>
      </c>
      <c r="F13" s="6">
        <f t="shared" si="2"/>
        <v>4036738457.0199995</v>
      </c>
      <c r="G13" s="6">
        <f t="shared" si="2"/>
        <v>1195002167.4200001</v>
      </c>
    </row>
    <row r="14" spans="1:7">
      <c r="A14" s="7" t="s">
        <v>15</v>
      </c>
      <c r="B14" s="23">
        <f>F14-G14</f>
        <v>1240598602.0899982</v>
      </c>
      <c r="C14" s="8">
        <v>598773522.07999897</v>
      </c>
      <c r="D14" s="8">
        <v>4990710.66</v>
      </c>
      <c r="E14" s="8">
        <v>636834369.34999931</v>
      </c>
      <c r="F14" s="8">
        <v>1240598602.0899982</v>
      </c>
      <c r="G14" s="21"/>
    </row>
    <row r="15" spans="1:7">
      <c r="A15" s="7" t="s">
        <v>16</v>
      </c>
      <c r="B15" s="23">
        <f t="shared" ref="B15:B18" si="3">F15-G15</f>
        <v>493351637.91000021</v>
      </c>
      <c r="C15" s="9">
        <v>75536677.430000171</v>
      </c>
      <c r="D15" s="9">
        <v>1944705.93</v>
      </c>
      <c r="E15" s="9">
        <v>415870254.55000001</v>
      </c>
      <c r="F15" s="9">
        <v>493351637.91000021</v>
      </c>
      <c r="G15" s="21"/>
    </row>
    <row r="16" spans="1:7">
      <c r="A16" s="7" t="s">
        <v>17</v>
      </c>
      <c r="B16" s="23">
        <f t="shared" si="3"/>
        <v>236639809.41000003</v>
      </c>
      <c r="C16" s="9">
        <v>226827826.49000001</v>
      </c>
      <c r="D16" s="9">
        <v>2303430.34</v>
      </c>
      <c r="E16" s="9">
        <v>7508552.5800000001</v>
      </c>
      <c r="F16" s="9">
        <v>236639809.41000003</v>
      </c>
      <c r="G16" s="22"/>
    </row>
    <row r="17" spans="1:7">
      <c r="A17" s="7" t="s">
        <v>12</v>
      </c>
      <c r="B17" s="23">
        <f t="shared" si="3"/>
        <v>871146240.19000077</v>
      </c>
      <c r="C17" s="9">
        <v>1874816922.9200008</v>
      </c>
      <c r="D17" s="9"/>
      <c r="E17" s="9">
        <v>191331484.69000003</v>
      </c>
      <c r="F17" s="9">
        <v>2066148407.6100008</v>
      </c>
      <c r="G17" s="8">
        <v>1195002167.4200001</v>
      </c>
    </row>
    <row r="18" spans="1:7">
      <c r="A18" s="7" t="s">
        <v>18</v>
      </c>
      <c r="B18" s="23">
        <f t="shared" si="3"/>
        <v>0</v>
      </c>
      <c r="C18" s="9"/>
      <c r="D18" s="9"/>
      <c r="E18" s="9"/>
      <c r="F18" s="9"/>
      <c r="G18" s="9"/>
    </row>
    <row r="19" spans="1:7">
      <c r="A19" s="10" t="s">
        <v>19</v>
      </c>
      <c r="B19" s="11">
        <f>B6-B13</f>
        <v>-142978771.55000019</v>
      </c>
      <c r="C19" s="11">
        <f t="shared" ref="C19:G19" si="4">C6-C13</f>
        <v>-97012316.120000362</v>
      </c>
      <c r="D19" s="11">
        <f t="shared" si="4"/>
        <v>658282.33999999985</v>
      </c>
      <c r="E19" s="11">
        <f t="shared" si="4"/>
        <v>172516141.1200006</v>
      </c>
      <c r="F19" s="11">
        <f t="shared" si="4"/>
        <v>76162107.340000153</v>
      </c>
      <c r="G19" s="11">
        <f t="shared" si="4"/>
        <v>219140878.8900001</v>
      </c>
    </row>
    <row r="20" spans="1:7">
      <c r="A20" s="4" t="s">
        <v>20</v>
      </c>
      <c r="B20" s="4"/>
      <c r="C20" s="4"/>
      <c r="D20" s="4"/>
      <c r="E20" s="4"/>
      <c r="F20" s="4"/>
      <c r="G20" s="4"/>
    </row>
    <row r="21" spans="1:7">
      <c r="A21" s="5" t="s">
        <v>8</v>
      </c>
      <c r="B21" s="6">
        <f>SUM(B22:B23)</f>
        <v>100938434.56</v>
      </c>
      <c r="C21" s="6">
        <f t="shared" ref="C21:G21" si="5">SUM(C22:C23)</f>
        <v>100938434.56</v>
      </c>
      <c r="D21" s="6">
        <f t="shared" si="5"/>
        <v>90000</v>
      </c>
      <c r="E21" s="6">
        <f t="shared" si="5"/>
        <v>25720505</v>
      </c>
      <c r="F21" s="6">
        <f t="shared" si="5"/>
        <v>126748939.56</v>
      </c>
      <c r="G21" s="6">
        <f t="shared" si="5"/>
        <v>25810505</v>
      </c>
    </row>
    <row r="22" spans="1:7">
      <c r="A22" s="7" t="s">
        <v>21</v>
      </c>
      <c r="B22" s="23">
        <f t="shared" ref="B22:B23" si="6">F22-G22</f>
        <v>2156221.31</v>
      </c>
      <c r="C22" s="8">
        <v>2156221.31</v>
      </c>
      <c r="D22" s="8"/>
      <c r="E22" s="8"/>
      <c r="F22" s="8">
        <v>2156221.31</v>
      </c>
      <c r="G22" s="20"/>
    </row>
    <row r="23" spans="1:7">
      <c r="A23" s="7" t="s">
        <v>22</v>
      </c>
      <c r="B23" s="23">
        <f t="shared" si="6"/>
        <v>98782213.25</v>
      </c>
      <c r="C23" s="9">
        <v>98782213.25</v>
      </c>
      <c r="D23" s="9">
        <v>90000</v>
      </c>
      <c r="E23" s="9">
        <v>25720505</v>
      </c>
      <c r="F23" s="9">
        <v>124592718.25</v>
      </c>
      <c r="G23" s="8">
        <v>25810505</v>
      </c>
    </row>
    <row r="24" spans="1:7">
      <c r="A24" s="7"/>
      <c r="B24" s="9"/>
      <c r="C24" s="9"/>
      <c r="D24" s="9"/>
      <c r="E24" s="9"/>
      <c r="F24" s="9"/>
      <c r="G24" s="9"/>
    </row>
    <row r="25" spans="1:7">
      <c r="A25" s="5" t="s">
        <v>14</v>
      </c>
      <c r="B25" s="6">
        <f t="shared" ref="B25:G25" si="7">SUM(B26:B27)</f>
        <v>399268563.5399999</v>
      </c>
      <c r="C25" s="6">
        <f t="shared" si="7"/>
        <v>406862609.8599999</v>
      </c>
      <c r="D25" s="6">
        <f t="shared" si="7"/>
        <v>205772.5</v>
      </c>
      <c r="E25" s="6">
        <f t="shared" si="7"/>
        <v>18010686.180000003</v>
      </c>
      <c r="F25" s="6">
        <f t="shared" si="7"/>
        <v>425079068.5399999</v>
      </c>
      <c r="G25" s="6">
        <f t="shared" si="7"/>
        <v>25810505</v>
      </c>
    </row>
    <row r="26" spans="1:7">
      <c r="A26" s="7" t="s">
        <v>23</v>
      </c>
      <c r="B26" s="23">
        <f>F26-G26</f>
        <v>127339174.69999997</v>
      </c>
      <c r="C26" s="8">
        <v>109122716.01999997</v>
      </c>
      <c r="D26" s="8">
        <v>205772.5</v>
      </c>
      <c r="E26" s="8">
        <v>18010686.180000003</v>
      </c>
      <c r="F26" s="8">
        <v>127339174.69999997</v>
      </c>
      <c r="G26" s="21"/>
    </row>
    <row r="27" spans="1:7">
      <c r="A27" s="7" t="s">
        <v>22</v>
      </c>
      <c r="B27" s="23">
        <f>F27-G27</f>
        <v>271929388.83999991</v>
      </c>
      <c r="C27" s="9">
        <v>297739893.83999991</v>
      </c>
      <c r="D27" s="9"/>
      <c r="E27" s="9"/>
      <c r="F27" s="9">
        <v>297739893.83999991</v>
      </c>
      <c r="G27" s="8">
        <v>25810505</v>
      </c>
    </row>
    <row r="28" spans="1:7">
      <c r="A28" s="10" t="s">
        <v>24</v>
      </c>
      <c r="B28" s="11">
        <f>B21-B25</f>
        <v>-298330128.9799999</v>
      </c>
      <c r="C28" s="11">
        <f t="shared" ref="C28:G28" si="8">C21-C25</f>
        <v>-305924175.29999989</v>
      </c>
      <c r="D28" s="11">
        <f t="shared" si="8"/>
        <v>-115772.5</v>
      </c>
      <c r="E28" s="11">
        <f t="shared" si="8"/>
        <v>7709818.8199999966</v>
      </c>
      <c r="F28" s="11">
        <f t="shared" si="8"/>
        <v>-298330128.9799999</v>
      </c>
      <c r="G28" s="11">
        <f t="shared" si="8"/>
        <v>0</v>
      </c>
    </row>
    <row r="29" spans="1:7">
      <c r="A29" s="12" t="s">
        <v>25</v>
      </c>
      <c r="B29" s="13">
        <f>B19+B28</f>
        <v>-441308900.53000009</v>
      </c>
      <c r="C29" s="13">
        <f t="shared" ref="C29:G29" si="9">C19+C28</f>
        <v>-402936491.42000026</v>
      </c>
      <c r="D29" s="13">
        <f t="shared" si="9"/>
        <v>542509.83999999985</v>
      </c>
      <c r="E29" s="13">
        <f t="shared" si="9"/>
        <v>180225959.94000059</v>
      </c>
      <c r="F29" s="13">
        <f t="shared" si="9"/>
        <v>-222168021.63999975</v>
      </c>
      <c r="G29" s="13">
        <f t="shared" si="9"/>
        <v>219140878.8900001</v>
      </c>
    </row>
    <row r="30" spans="1:7">
      <c r="A30" s="2" t="s">
        <v>26</v>
      </c>
      <c r="B30" s="3"/>
      <c r="C30" s="3"/>
      <c r="D30" s="3"/>
      <c r="E30" s="3"/>
      <c r="F30" s="3"/>
      <c r="G30" s="3"/>
    </row>
    <row r="31" spans="1:7">
      <c r="A31" s="5" t="s">
        <v>8</v>
      </c>
      <c r="B31" s="6">
        <f>SUM(B32)</f>
        <v>0</v>
      </c>
      <c r="C31" s="6">
        <f t="shared" ref="C31:G31" si="10">SUM(C32)</f>
        <v>0</v>
      </c>
      <c r="D31" s="6">
        <f t="shared" si="10"/>
        <v>0</v>
      </c>
      <c r="E31" s="6">
        <f t="shared" si="10"/>
        <v>0</v>
      </c>
      <c r="F31" s="6">
        <f t="shared" si="10"/>
        <v>0</v>
      </c>
      <c r="G31" s="6">
        <f t="shared" si="10"/>
        <v>0</v>
      </c>
    </row>
    <row r="32" spans="1:7">
      <c r="A32" s="7" t="s">
        <v>27</v>
      </c>
      <c r="B32" s="23">
        <f>F32-G32</f>
        <v>0</v>
      </c>
      <c r="C32" s="24"/>
      <c r="D32" s="24"/>
      <c r="E32" s="24"/>
      <c r="F32" s="24">
        <f>SUM(C32:E32)</f>
        <v>0</v>
      </c>
      <c r="G32" s="23"/>
    </row>
    <row r="33" spans="1:7">
      <c r="A33" s="7"/>
      <c r="B33" s="9"/>
      <c r="C33" s="9"/>
      <c r="D33" s="9"/>
      <c r="E33" s="9"/>
      <c r="F33" s="9"/>
      <c r="G33" s="9"/>
    </row>
    <row r="34" spans="1:7">
      <c r="A34" s="5" t="s">
        <v>14</v>
      </c>
      <c r="B34" s="6">
        <f>SUM(B35)</f>
        <v>108782841.30999994</v>
      </c>
      <c r="C34" s="6">
        <f t="shared" ref="C34:G34" si="11">SUM(C35)</f>
        <v>327923720.19999993</v>
      </c>
      <c r="D34" s="6">
        <f t="shared" si="11"/>
        <v>0</v>
      </c>
      <c r="E34" s="6">
        <f t="shared" si="11"/>
        <v>0</v>
      </c>
      <c r="F34" s="6">
        <f t="shared" si="11"/>
        <v>327923720.19999993</v>
      </c>
      <c r="G34" s="6">
        <f t="shared" si="11"/>
        <v>219140878.88999999</v>
      </c>
    </row>
    <row r="35" spans="1:7">
      <c r="A35" s="7" t="s">
        <v>27</v>
      </c>
      <c r="B35" s="23">
        <f>F35-G35</f>
        <v>108782841.30999994</v>
      </c>
      <c r="C35" s="8">
        <v>327923720.19999993</v>
      </c>
      <c r="D35" s="8"/>
      <c r="E35" s="8"/>
      <c r="F35" s="8">
        <v>327923720.19999993</v>
      </c>
      <c r="G35" s="8">
        <v>219140878.88999999</v>
      </c>
    </row>
    <row r="36" spans="1:7">
      <c r="A36" s="12" t="s">
        <v>28</v>
      </c>
      <c r="B36" s="13">
        <f>B31-B34</f>
        <v>-108782841.30999994</v>
      </c>
      <c r="C36" s="13">
        <f t="shared" ref="C36:G36" si="12">C31-C34</f>
        <v>-327923720.19999993</v>
      </c>
      <c r="D36" s="13">
        <f t="shared" si="12"/>
        <v>0</v>
      </c>
      <c r="E36" s="13">
        <f t="shared" si="12"/>
        <v>0</v>
      </c>
      <c r="F36" s="13">
        <f t="shared" si="12"/>
        <v>-327923720.19999993</v>
      </c>
      <c r="G36" s="13">
        <f t="shared" si="12"/>
        <v>-219140878.88999999</v>
      </c>
    </row>
    <row r="37" spans="1:7">
      <c r="A37" s="2" t="s">
        <v>29</v>
      </c>
      <c r="B37" s="3"/>
      <c r="C37" s="3"/>
      <c r="D37" s="3"/>
      <c r="E37" s="3"/>
      <c r="F37" s="3"/>
      <c r="G37" s="3"/>
    </row>
    <row r="38" spans="1:7">
      <c r="A38" s="5" t="s">
        <v>8</v>
      </c>
      <c r="B38" s="6">
        <f>SUM(B39)</f>
        <v>1610454884.8499999</v>
      </c>
      <c r="C38" s="6">
        <f t="shared" ref="C38:G38" si="13">SUM(C39)</f>
        <v>1610454884.8499999</v>
      </c>
      <c r="D38" s="6">
        <f t="shared" si="13"/>
        <v>0</v>
      </c>
      <c r="E38" s="6">
        <f t="shared" si="13"/>
        <v>0</v>
      </c>
      <c r="F38" s="6">
        <f t="shared" si="13"/>
        <v>1610454884.8499999</v>
      </c>
      <c r="G38" s="6">
        <f t="shared" si="13"/>
        <v>0</v>
      </c>
    </row>
    <row r="39" spans="1:7">
      <c r="A39" s="7" t="s">
        <v>30</v>
      </c>
      <c r="B39" s="23">
        <f>F39-G39</f>
        <v>1610454884.8499999</v>
      </c>
      <c r="C39" s="8">
        <v>1610454884.8499999</v>
      </c>
      <c r="D39" s="8"/>
      <c r="E39" s="8"/>
      <c r="F39" s="8">
        <v>1610454884.8499999</v>
      </c>
      <c r="G39" s="20"/>
    </row>
    <row r="40" spans="1:7">
      <c r="A40" s="7"/>
      <c r="B40" s="9"/>
      <c r="C40" s="8"/>
      <c r="D40" s="8"/>
      <c r="E40" s="8"/>
      <c r="F40" s="8"/>
      <c r="G40" s="9"/>
    </row>
    <row r="41" spans="1:7">
      <c r="A41" s="5" t="s">
        <v>14</v>
      </c>
      <c r="B41" s="6">
        <f>SUM(B42)</f>
        <v>677921167.33999991</v>
      </c>
      <c r="C41" s="6">
        <f t="shared" ref="C41:G41" si="14">SUM(C42)</f>
        <v>675739463.52999997</v>
      </c>
      <c r="D41" s="6">
        <f t="shared" si="14"/>
        <v>0</v>
      </c>
      <c r="E41" s="6">
        <f t="shared" si="14"/>
        <v>2181703.81</v>
      </c>
      <c r="F41" s="6">
        <f t="shared" si="14"/>
        <v>677921167.33999991</v>
      </c>
      <c r="G41" s="6">
        <f t="shared" si="14"/>
        <v>0</v>
      </c>
    </row>
    <row r="42" spans="1:7">
      <c r="A42" s="7" t="s">
        <v>30</v>
      </c>
      <c r="B42" s="23">
        <f>F42-G42</f>
        <v>677921167.33999991</v>
      </c>
      <c r="C42" s="8">
        <v>675739463.52999997</v>
      </c>
      <c r="D42" s="8"/>
      <c r="E42" s="8">
        <v>2181703.81</v>
      </c>
      <c r="F42" s="8">
        <v>677921167.33999991</v>
      </c>
      <c r="G42" s="21"/>
    </row>
    <row r="43" spans="1:7" ht="12.75" thickBot="1">
      <c r="A43" s="12" t="s">
        <v>31</v>
      </c>
      <c r="B43" s="13">
        <f>B38-B41</f>
        <v>932533717.50999999</v>
      </c>
      <c r="C43" s="13">
        <f t="shared" ref="C43:G43" si="15">C38-C41</f>
        <v>934715421.31999993</v>
      </c>
      <c r="D43" s="13">
        <f t="shared" si="15"/>
        <v>0</v>
      </c>
      <c r="E43" s="13">
        <f t="shared" si="15"/>
        <v>-2181703.81</v>
      </c>
      <c r="F43" s="13">
        <f t="shared" si="15"/>
        <v>932533717.50999999</v>
      </c>
      <c r="G43" s="13">
        <f t="shared" si="15"/>
        <v>0</v>
      </c>
    </row>
    <row r="44" spans="1:7" ht="12.75" thickTop="1">
      <c r="A44" s="14" t="s">
        <v>32</v>
      </c>
      <c r="B44" s="15">
        <f>B29+B36+B43</f>
        <v>382441975.66999996</v>
      </c>
      <c r="C44" s="15">
        <f t="shared" ref="C44:G44" si="16">C29+C36+C43</f>
        <v>203855209.69999981</v>
      </c>
      <c r="D44" s="15">
        <f t="shared" si="16"/>
        <v>542509.83999999985</v>
      </c>
      <c r="E44" s="15">
        <f t="shared" si="16"/>
        <v>178044256.13000059</v>
      </c>
      <c r="F44" s="15">
        <f t="shared" si="16"/>
        <v>382441975.67000031</v>
      </c>
      <c r="G44" s="15">
        <f t="shared" si="16"/>
        <v>1.1920928955078125E-7</v>
      </c>
    </row>
    <row r="46" spans="1:7">
      <c r="A46" s="2" t="s">
        <v>33</v>
      </c>
      <c r="B46" s="2"/>
      <c r="C46" s="3"/>
      <c r="D46" s="3"/>
      <c r="E46" s="3"/>
      <c r="F46" s="3"/>
      <c r="G46" s="3"/>
    </row>
    <row r="47" spans="1:7">
      <c r="A47" s="7" t="s">
        <v>34</v>
      </c>
      <c r="B47" s="8">
        <f>F47</f>
        <v>-20000000</v>
      </c>
      <c r="C47" s="8">
        <v>-20000000</v>
      </c>
      <c r="D47" s="8"/>
      <c r="E47" s="8"/>
      <c r="F47" s="8">
        <f>SUM(C47:E47)</f>
        <v>-20000000</v>
      </c>
      <c r="G47" s="9"/>
    </row>
    <row r="48" spans="1:7">
      <c r="A48" s="7" t="s">
        <v>35</v>
      </c>
      <c r="B48" s="8">
        <f t="shared" ref="B48:B62" si="17">F48</f>
        <v>31000000</v>
      </c>
      <c r="C48" s="8">
        <v>31000000</v>
      </c>
      <c r="D48" s="8"/>
      <c r="E48" s="8"/>
      <c r="F48" s="8">
        <f t="shared" ref="F48:F62" si="18">SUM(C48:E48)</f>
        <v>31000000</v>
      </c>
      <c r="G48" s="9"/>
    </row>
    <row r="49" spans="1:7">
      <c r="A49" s="7" t="s">
        <v>36</v>
      </c>
      <c r="B49" s="8">
        <f t="shared" si="17"/>
        <v>-9000000</v>
      </c>
      <c r="C49" s="8">
        <v>-9000000</v>
      </c>
      <c r="D49" s="8"/>
      <c r="E49" s="8"/>
      <c r="F49" s="8">
        <f t="shared" si="18"/>
        <v>-9000000</v>
      </c>
      <c r="G49" s="9"/>
    </row>
    <row r="50" spans="1:7">
      <c r="A50" s="7" t="s">
        <v>37</v>
      </c>
      <c r="B50" s="8">
        <f t="shared" si="17"/>
        <v>0</v>
      </c>
      <c r="C50" s="8"/>
      <c r="D50" s="8"/>
      <c r="E50" s="8"/>
      <c r="F50" s="8">
        <f t="shared" si="18"/>
        <v>0</v>
      </c>
      <c r="G50" s="9"/>
    </row>
    <row r="51" spans="1:7">
      <c r="A51" s="7" t="s">
        <v>38</v>
      </c>
      <c r="B51" s="8">
        <f t="shared" si="17"/>
        <v>7000000</v>
      </c>
      <c r="C51" s="8">
        <v>1000000</v>
      </c>
      <c r="D51" s="8"/>
      <c r="E51" s="8">
        <v>6000000</v>
      </c>
      <c r="F51" s="8">
        <f t="shared" si="18"/>
        <v>7000000</v>
      </c>
      <c r="G51" s="9"/>
    </row>
    <row r="52" spans="1:7">
      <c r="A52" s="7" t="s">
        <v>39</v>
      </c>
      <c r="B52" s="8">
        <f t="shared" si="17"/>
        <v>-88000000</v>
      </c>
      <c r="C52" s="8">
        <v>-88000000</v>
      </c>
      <c r="D52" s="8"/>
      <c r="E52" s="8"/>
      <c r="F52" s="8">
        <f t="shared" si="18"/>
        <v>-88000000</v>
      </c>
      <c r="G52" s="9"/>
    </row>
    <row r="53" spans="1:7">
      <c r="A53" s="7" t="s">
        <v>40</v>
      </c>
      <c r="B53" s="8">
        <f t="shared" si="17"/>
        <v>0</v>
      </c>
      <c r="C53" s="8"/>
      <c r="D53" s="8"/>
      <c r="E53" s="8"/>
      <c r="F53" s="8">
        <f t="shared" si="18"/>
        <v>0</v>
      </c>
      <c r="G53" s="9"/>
    </row>
    <row r="54" spans="1:7">
      <c r="A54" s="7" t="s">
        <v>41</v>
      </c>
      <c r="B54" s="8">
        <f t="shared" si="17"/>
        <v>0</v>
      </c>
      <c r="C54" s="8"/>
      <c r="D54" s="8"/>
      <c r="E54" s="8"/>
      <c r="F54" s="8">
        <f t="shared" si="18"/>
        <v>0</v>
      </c>
      <c r="G54" s="9"/>
    </row>
    <row r="55" spans="1:7">
      <c r="A55" s="7" t="s">
        <v>42</v>
      </c>
      <c r="B55" s="8">
        <f t="shared" si="17"/>
        <v>10000000</v>
      </c>
      <c r="C55" s="8">
        <v>10000000</v>
      </c>
      <c r="D55" s="8"/>
      <c r="E55" s="8"/>
      <c r="F55" s="8">
        <f t="shared" si="18"/>
        <v>10000000</v>
      </c>
      <c r="G55" s="9"/>
    </row>
    <row r="56" spans="1:7">
      <c r="A56" s="7" t="s">
        <v>43</v>
      </c>
      <c r="B56" s="8">
        <f t="shared" si="17"/>
        <v>1000000</v>
      </c>
      <c r="C56" s="8">
        <v>1000000</v>
      </c>
      <c r="D56" s="8"/>
      <c r="E56" s="8"/>
      <c r="F56" s="8">
        <f t="shared" si="18"/>
        <v>1000000</v>
      </c>
      <c r="G56" s="9"/>
    </row>
    <row r="57" spans="1:7">
      <c r="A57" s="7" t="s">
        <v>44</v>
      </c>
      <c r="B57" s="8">
        <f t="shared" si="17"/>
        <v>0</v>
      </c>
      <c r="C57" s="8"/>
      <c r="D57" s="8"/>
      <c r="E57" s="8"/>
      <c r="F57" s="8">
        <f t="shared" si="18"/>
        <v>0</v>
      </c>
      <c r="G57" s="9"/>
    </row>
    <row r="58" spans="1:7">
      <c r="A58" s="7" t="s">
        <v>45</v>
      </c>
      <c r="B58" s="8">
        <f t="shared" si="17"/>
        <v>-94000000</v>
      </c>
      <c r="C58" s="8">
        <v>-94000000</v>
      </c>
      <c r="D58" s="8"/>
      <c r="E58" s="8"/>
      <c r="F58" s="8">
        <f t="shared" si="18"/>
        <v>-94000000</v>
      </c>
      <c r="G58" s="9"/>
    </row>
    <row r="59" spans="1:7">
      <c r="A59" s="7" t="s">
        <v>46</v>
      </c>
      <c r="B59" s="8">
        <f t="shared" si="17"/>
        <v>4000000</v>
      </c>
      <c r="C59" s="8">
        <v>4000000</v>
      </c>
      <c r="D59" s="8"/>
      <c r="E59" s="8"/>
      <c r="F59" s="8">
        <f t="shared" si="18"/>
        <v>4000000</v>
      </c>
      <c r="G59" s="9"/>
    </row>
    <row r="60" spans="1:7">
      <c r="A60" s="7" t="s">
        <v>47</v>
      </c>
      <c r="B60" s="8">
        <f t="shared" si="17"/>
        <v>-37000000</v>
      </c>
      <c r="C60" s="8">
        <v>-1000000</v>
      </c>
      <c r="D60" s="8"/>
      <c r="E60" s="8">
        <v>-36000000</v>
      </c>
      <c r="F60" s="8">
        <f t="shared" si="18"/>
        <v>-37000000</v>
      </c>
      <c r="G60" s="9"/>
    </row>
    <row r="61" spans="1:7">
      <c r="A61" s="7" t="s">
        <v>48</v>
      </c>
      <c r="B61" s="8">
        <f t="shared" si="17"/>
        <v>181000000</v>
      </c>
      <c r="C61" s="8">
        <v>181000000</v>
      </c>
      <c r="D61" s="8"/>
      <c r="E61" s="8"/>
      <c r="F61" s="8">
        <f t="shared" si="18"/>
        <v>181000000</v>
      </c>
      <c r="G61" s="9"/>
    </row>
    <row r="62" spans="1:7">
      <c r="A62" s="27" t="s">
        <v>54</v>
      </c>
      <c r="B62" s="30">
        <f t="shared" si="17"/>
        <v>-5000000</v>
      </c>
      <c r="C62" s="30">
        <v>-6000000</v>
      </c>
      <c r="D62" s="28"/>
      <c r="E62" s="28">
        <v>1000000</v>
      </c>
      <c r="F62" s="30">
        <f t="shared" si="18"/>
        <v>-5000000</v>
      </c>
      <c r="G62" s="28"/>
    </row>
    <row r="63" spans="1:7">
      <c r="A63" s="29" t="s">
        <v>49</v>
      </c>
      <c r="B63" s="31">
        <f>SUM(B47:B62)</f>
        <v>-19000000</v>
      </c>
      <c r="C63" s="31">
        <f>SUM(C47:C62)</f>
        <v>10000000</v>
      </c>
      <c r="D63" s="31">
        <f t="shared" ref="D63:F63" si="19">SUM(D47:D62)</f>
        <v>0</v>
      </c>
      <c r="E63" s="31">
        <f t="shared" si="19"/>
        <v>-29000000</v>
      </c>
      <c r="F63" s="31">
        <f t="shared" si="19"/>
        <v>-19000000</v>
      </c>
      <c r="G63" s="31"/>
    </row>
    <row r="64" spans="1:7">
      <c r="A64" s="29" t="s">
        <v>57</v>
      </c>
      <c r="B64" s="31">
        <f>B29+B63</f>
        <v>-460308900.53000009</v>
      </c>
      <c r="C64" s="31">
        <f t="shared" ref="C64:E64" si="20">C29+C63</f>
        <v>-392936491.42000026</v>
      </c>
      <c r="D64" s="31">
        <f t="shared" si="20"/>
        <v>542509.83999999985</v>
      </c>
      <c r="E64" s="31">
        <f t="shared" si="20"/>
        <v>151225959.94000059</v>
      </c>
      <c r="F64" s="31"/>
      <c r="G64" s="31"/>
    </row>
    <row r="65" spans="1:7">
      <c r="A65" s="29" t="s">
        <v>55</v>
      </c>
      <c r="B65" s="32">
        <f>B64/($B$66*1000)</f>
        <v>-1.7432172642760601E-2</v>
      </c>
      <c r="C65" s="32">
        <f>C64/($B$66*1000)</f>
        <v>-1.4880739321328071E-2</v>
      </c>
      <c r="D65" s="32">
        <f>D64/($B$66*1000)</f>
        <v>2.0545171254319621E-5</v>
      </c>
      <c r="E65" s="32">
        <f>E64/($B$66*1000)</f>
        <v>5.7270173109969617E-3</v>
      </c>
      <c r="F65" s="32"/>
      <c r="G65" s="31"/>
    </row>
    <row r="66" spans="1:7">
      <c r="A66" s="29" t="s">
        <v>56</v>
      </c>
      <c r="B66" s="31">
        <v>26405710.289999999</v>
      </c>
      <c r="C66" s="31"/>
      <c r="D66" s="31"/>
      <c r="E66" s="31"/>
      <c r="F66" s="31"/>
      <c r="G66" s="31"/>
    </row>
  </sheetData>
  <mergeCells count="3">
    <mergeCell ref="A1:G1"/>
    <mergeCell ref="C2:G2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2014-07-11T07:59:35Z</dcterms:created>
  <dcterms:modified xsi:type="dcterms:W3CDTF">2016-07-25T10:17:13Z</dcterms:modified>
</cp:coreProperties>
</file>