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4655" windowHeight="76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4" i="1"/>
  <c r="G44"/>
  <c r="F44"/>
  <c r="E44"/>
  <c r="D44"/>
  <c r="C44"/>
  <c r="B44"/>
  <c r="B43"/>
  <c r="B41"/>
  <c r="C38"/>
  <c r="D38"/>
  <c r="E38"/>
  <c r="F38"/>
  <c r="G38"/>
  <c r="B38"/>
  <c r="B37"/>
  <c r="B35"/>
  <c r="B28"/>
  <c r="B27"/>
  <c r="B24"/>
  <c r="B23"/>
  <c r="B18"/>
  <c r="B17"/>
  <c r="B16"/>
  <c r="B15"/>
  <c r="B14"/>
  <c r="B8"/>
  <c r="B9"/>
  <c r="B10"/>
  <c r="B11"/>
  <c r="B7"/>
  <c r="B29"/>
  <c r="G29"/>
  <c r="F29"/>
  <c r="E29"/>
  <c r="D29"/>
  <c r="C29"/>
  <c r="B25"/>
  <c r="B30" s="1"/>
  <c r="G25"/>
  <c r="G30" s="1"/>
  <c r="F25"/>
  <c r="F30" s="1"/>
  <c r="E25"/>
  <c r="E30" s="1"/>
  <c r="D25"/>
  <c r="D30" s="1"/>
  <c r="C25"/>
  <c r="C30" s="1"/>
  <c r="B19"/>
  <c r="G19"/>
  <c r="F19"/>
  <c r="E19"/>
  <c r="D19"/>
  <c r="C19"/>
  <c r="B12"/>
  <c r="B20" s="1"/>
  <c r="B31" s="1"/>
  <c r="G12"/>
  <c r="F12"/>
  <c r="F20" s="1"/>
  <c r="F31" s="1"/>
  <c r="F45" s="1"/>
  <c r="E12"/>
  <c r="E20" s="1"/>
  <c r="E31" s="1"/>
  <c r="E45" s="1"/>
  <c r="D12"/>
  <c r="D20" s="1"/>
  <c r="D31" s="1"/>
  <c r="D45" s="1"/>
  <c r="C12"/>
  <c r="C20" s="1"/>
  <c r="C31" s="1"/>
  <c r="C45" s="1"/>
  <c r="G20" l="1"/>
  <c r="G31" s="1"/>
  <c r="G45" s="1"/>
  <c r="B55"/>
  <c r="B56" s="1"/>
  <c r="B45"/>
</calcChain>
</file>

<file path=xl/sharedStrings.xml><?xml version="1.0" encoding="utf-8"?>
<sst xmlns="http://schemas.openxmlformats.org/spreadsheetml/2006/main" count="64" uniqueCount="54">
  <si>
    <t>AGIB</t>
  </si>
  <si>
    <t>ATIB</t>
  </si>
  <si>
    <t>SSIB</t>
  </si>
  <si>
    <t>Total</t>
  </si>
  <si>
    <t>Consolidat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</si>
  <si>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</si>
  <si>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</si>
  <si>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</si>
  <si>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</si>
  <si>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</si>
  <si>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</si>
  <si>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</si>
  <si>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</si>
  <si>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</si>
  <si>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</si>
  <si>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 pressupostària</t>
  </si>
  <si>
    <t>Estalvi(+)/dèficit(-) per operacions corrents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</si>
  <si>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</si>
  <si>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</si>
  <si>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</si>
  <si>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</si>
  <si>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</si>
  <si>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8.- Actius financers</t>
  </si>
  <si>
    <t>Total variació d'actius</t>
  </si>
  <si>
    <t>9.- Passius financers</t>
  </si>
  <si>
    <t>Total variació de passius</t>
  </si>
  <si>
    <t>ESTALVI (+)/DÈFICIT (-) PRESSUPOSTARI</t>
  </si>
  <si>
    <t>AJUSTS DE COMPTABILITAT NACIONAL</t>
  </si>
  <si>
    <t>Liquidacions negatives del sistema de finançament</t>
  </si>
  <si>
    <t>Recaptació incerta</t>
  </si>
  <si>
    <t>Inexecució</t>
  </si>
  <si>
    <t>Interessos meritats</t>
  </si>
  <si>
    <t>Altres ajusts</t>
  </si>
  <si>
    <t>CONSOLIDAT</t>
  </si>
  <si>
    <t>Estructura econòmica ingressos/despeses</t>
  </si>
  <si>
    <t>Transf. internes</t>
  </si>
  <si>
    <t>1.- OPERACIONS NO FINANCERES</t>
  </si>
  <si>
    <t>A.- Operacions corrents</t>
  </si>
  <si>
    <t>Total ingressos per operacions corrents</t>
  </si>
  <si>
    <t>Total despeses per operacions corrents</t>
  </si>
  <si>
    <t>Total ingresos per operacions de capital</t>
  </si>
  <si>
    <t>Total despeses per operacions de capital</t>
  </si>
  <si>
    <t>2.- OPERACIONS FINANCERES</t>
  </si>
  <si>
    <t>C.- Actius financers</t>
  </si>
  <si>
    <t>D.- Passius financers</t>
  </si>
  <si>
    <t>B.- OPERACIONS DE CAPITAL</t>
  </si>
  <si>
    <t>Despeses pendents d'aplicar a pressuposts (409)</t>
  </si>
  <si>
    <t>Altres unitats considerades AA.PP.</t>
  </si>
  <si>
    <t>TOTAL AJUSTS COMPTABILITAT NACIONAL</t>
  </si>
  <si>
    <t>CAPACITAT/NECESSITAT DE FINANÇAMENT OBJECTIU D'ESTABILITAT PRESSUPOSTÀRIA</t>
  </si>
  <si>
    <t>% PIB REGIONAL</t>
  </si>
  <si>
    <t>PIB REGIONAL ESTIMAT (milers d'euros)</t>
  </si>
  <si>
    <t>DETALL</t>
  </si>
  <si>
    <t>PP.GG. DE LA COMUNITAT AUTÒNOMA ILLES BALEARS. SECTOR PÚBLIC ADMINISTRATIU CONSOLIDAT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</si>
</sst>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2" fillId="3" borderId="2" xfId="0" applyNumberFormat="1" applyFont="1" applyFill="1" applyBorder="1"/>
    <xf numFmtId="0" fontId="2" fillId="0" borderId="1" xfId="0" applyFont="1" applyBorder="1" applyAlignment="1">
      <alignment horizontal="left" indent="2"/>
    </xf>
    <xf numFmtId="4" fontId="2" fillId="0" borderId="3" xfId="0" applyNumberFormat="1" applyFont="1" applyBorder="1"/>
    <xf numFmtId="4" fontId="2" fillId="0" borderId="1" xfId="0" applyNumberFormat="1" applyFont="1" applyBorder="1"/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indent="1"/>
    </xf>
    <xf numFmtId="0" fontId="2" fillId="3" borderId="2" xfId="0" applyFont="1" applyFill="1" applyBorder="1" applyAlignment="1">
      <alignment horizontal="left" indent="2"/>
    </xf>
    <xf numFmtId="0" fontId="3" fillId="3" borderId="2" xfId="0" applyFont="1" applyFill="1" applyBorder="1" applyAlignment="1">
      <alignment horizontal="left" indent="1"/>
    </xf>
    <xf numFmtId="4" fontId="3" fillId="3" borderId="2" xfId="0" applyNumberFormat="1" applyFont="1" applyFill="1" applyBorder="1"/>
    <xf numFmtId="0" fontId="3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4" fontId="3" fillId="0" borderId="3" xfId="0" applyNumberFormat="1" applyFont="1" applyBorder="1"/>
    <xf numFmtId="0" fontId="3" fillId="0" borderId="4" xfId="0" applyFont="1" applyBorder="1" applyAlignment="1">
      <alignment horizontal="left" wrapText="1"/>
    </xf>
    <xf numFmtId="10" fontId="3" fillId="3" borderId="2" xfId="0" applyNumberFormat="1" applyFont="1" applyFill="1" applyBorder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Zeros="0" tabSelected="1" workbookViewId="0">
      <selection activeCell="A2" sqref="A2:B2"/>
    </sheetView>
  </sheetViews>
  <sheetFormatPr baseColWidth="10" defaultRowHeight="11.25"/>
  <cols>
    <col min="1" max="1" width="40.7109375" style="1" customWidth="1"/>
    <col min="2" max="7" width="13.7109375" style="1" customWidth="1"/>
    <col min="8" max="16384" width="11.42578125" style="1"/>
  </cols>
  <sheetData>
    <row r="1" spans="1:7" ht="12" thickBot="1">
      <c r="A1" s="8" t="s">
        <v>53</v>
      </c>
      <c r="B1" s="8"/>
      <c r="C1" s="8"/>
      <c r="D1" s="8"/>
      <c r="E1" s="8"/>
      <c r="F1" s="8"/>
      <c r="G1" s="8"/>
    </row>
    <row r="2" spans="1:7" ht="12" thickBot="1">
      <c r="A2" s="23" t="s">
        <v>33</v>
      </c>
      <c r="B2" s="24"/>
      <c r="C2" s="10" t="s">
        <v>52</v>
      </c>
      <c r="D2" s="10"/>
      <c r="E2" s="10"/>
      <c r="F2" s="10"/>
      <c r="G2" s="10"/>
    </row>
    <row r="3" spans="1:7" ht="12" thickBot="1">
      <c r="A3" s="9" t="s">
        <v>34</v>
      </c>
      <c r="B3" s="11" t="s">
        <v>4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35</v>
      </c>
    </row>
    <row r="4" spans="1:7">
      <c r="A4" s="18" t="s">
        <v>36</v>
      </c>
      <c r="B4" s="19"/>
      <c r="C4" s="20"/>
      <c r="D4" s="20"/>
      <c r="E4" s="20"/>
      <c r="F4" s="20"/>
      <c r="G4" s="19"/>
    </row>
    <row r="5" spans="1:7">
      <c r="A5" s="13" t="s">
        <v>37</v>
      </c>
      <c r="B5" s="5"/>
      <c r="C5" s="4"/>
      <c r="D5" s="4"/>
      <c r="E5" s="4"/>
      <c r="F5" s="4"/>
      <c r="G5" s="5"/>
    </row>
    <row r="6" spans="1:7">
      <c r="A6" s="12" t="s">
        <v>5</v>
      </c>
      <c r="B6" s="5"/>
      <c r="C6" s="4"/>
      <c r="D6" s="4"/>
      <c r="E6" s="4"/>
      <c r="F6" s="4"/>
      <c r="G6" s="5"/>
    </row>
    <row r="7" spans="1:7">
      <c r="A7" s="3" t="s">
        <v>6</v>
      </c>
      <c r="B7" s="5">
        <f>F7-G7</f>
        <v>930458180</v>
      </c>
      <c r="C7" s="4">
        <v>930458180</v>
      </c>
      <c r="D7" s="4"/>
      <c r="E7" s="4"/>
      <c r="F7" s="4">
        <v>930458180</v>
      </c>
      <c r="G7" s="5"/>
    </row>
    <row r="8" spans="1:7">
      <c r="A8" s="3" t="s">
        <v>7</v>
      </c>
      <c r="B8" s="5">
        <f t="shared" ref="B8:B11" si="0">F8-G8</f>
        <v>2035474080</v>
      </c>
      <c r="C8" s="5">
        <v>2035474080</v>
      </c>
      <c r="D8" s="5"/>
      <c r="E8" s="5"/>
      <c r="F8" s="5">
        <v>2035474080</v>
      </c>
      <c r="G8" s="5"/>
    </row>
    <row r="9" spans="1:7">
      <c r="A9" s="3" t="s">
        <v>8</v>
      </c>
      <c r="B9" s="5">
        <f t="shared" si="0"/>
        <v>88546498</v>
      </c>
      <c r="C9" s="5">
        <v>65249181</v>
      </c>
      <c r="D9" s="5">
        <v>30000</v>
      </c>
      <c r="E9" s="5">
        <v>23267317</v>
      </c>
      <c r="F9" s="5">
        <v>88546498</v>
      </c>
      <c r="G9" s="5"/>
    </row>
    <row r="10" spans="1:7">
      <c r="A10" s="3" t="s">
        <v>9</v>
      </c>
      <c r="B10" s="5">
        <f t="shared" si="0"/>
        <v>-195969401</v>
      </c>
      <c r="C10" s="5">
        <v>-195969401</v>
      </c>
      <c r="D10" s="5">
        <v>8912698</v>
      </c>
      <c r="E10" s="5">
        <v>1240846478</v>
      </c>
      <c r="F10" s="5">
        <v>1053789775</v>
      </c>
      <c r="G10" s="4">
        <v>1249759176</v>
      </c>
    </row>
    <row r="11" spans="1:7">
      <c r="A11" s="3" t="s">
        <v>10</v>
      </c>
      <c r="B11" s="5">
        <f t="shared" si="0"/>
        <v>3697051</v>
      </c>
      <c r="C11" s="5">
        <v>2857251</v>
      </c>
      <c r="D11" s="5">
        <v>20000</v>
      </c>
      <c r="E11" s="5">
        <v>819800</v>
      </c>
      <c r="F11" s="5">
        <v>3697051</v>
      </c>
      <c r="G11" s="5"/>
    </row>
    <row r="12" spans="1:7">
      <c r="A12" s="14" t="s">
        <v>38</v>
      </c>
      <c r="B12" s="2">
        <f>SUM(B7:B11)</f>
        <v>2862206408</v>
      </c>
      <c r="C12" s="2">
        <f>SUM(C7:C11)</f>
        <v>2838069291</v>
      </c>
      <c r="D12" s="2">
        <f>SUM(D7:D11)</f>
        <v>8962698</v>
      </c>
      <c r="E12" s="2">
        <f>SUM(E7:E11)</f>
        <v>1264933595</v>
      </c>
      <c r="F12" s="2">
        <f>SUM(F7:F11)</f>
        <v>4111965584</v>
      </c>
      <c r="G12" s="2">
        <f>SUM(G7:G11)</f>
        <v>1249759176</v>
      </c>
    </row>
    <row r="13" spans="1:7">
      <c r="A13" s="12" t="s">
        <v>11</v>
      </c>
      <c r="B13" s="5"/>
      <c r="C13" s="4"/>
      <c r="D13" s="4"/>
      <c r="E13" s="4"/>
      <c r="F13" s="4"/>
      <c r="G13" s="5"/>
    </row>
    <row r="14" spans="1:7">
      <c r="A14" s="3" t="s">
        <v>12</v>
      </c>
      <c r="B14" s="5">
        <f>F14-G14</f>
        <v>1260607776</v>
      </c>
      <c r="C14" s="4">
        <v>626826177</v>
      </c>
      <c r="D14" s="4">
        <v>6281598</v>
      </c>
      <c r="E14" s="4">
        <v>627500001</v>
      </c>
      <c r="F14" s="4">
        <v>1260607776</v>
      </c>
      <c r="G14" s="5"/>
    </row>
    <row r="15" spans="1:7">
      <c r="A15" s="3" t="s">
        <v>13</v>
      </c>
      <c r="B15" s="5">
        <f t="shared" ref="B15:B18" si="1">F15-G15</f>
        <v>544200536</v>
      </c>
      <c r="C15" s="5">
        <v>73576512</v>
      </c>
      <c r="D15" s="5">
        <v>1381100</v>
      </c>
      <c r="E15" s="5">
        <v>469242924</v>
      </c>
      <c r="F15" s="5">
        <v>544200536</v>
      </c>
      <c r="G15" s="5"/>
    </row>
    <row r="16" spans="1:7">
      <c r="A16" s="3" t="s">
        <v>14</v>
      </c>
      <c r="B16" s="5">
        <f t="shared" si="1"/>
        <v>191156925</v>
      </c>
      <c r="C16" s="5">
        <v>184666255</v>
      </c>
      <c r="D16" s="5">
        <v>1300000</v>
      </c>
      <c r="E16" s="5">
        <v>5190670</v>
      </c>
      <c r="F16" s="5">
        <v>191156925</v>
      </c>
      <c r="G16" s="5"/>
    </row>
    <row r="17" spans="1:7">
      <c r="A17" s="3" t="s">
        <v>9</v>
      </c>
      <c r="B17" s="5">
        <f t="shared" si="1"/>
        <v>920937456</v>
      </c>
      <c r="C17" s="5">
        <v>2007696632</v>
      </c>
      <c r="D17" s="5"/>
      <c r="E17" s="5">
        <v>163000000</v>
      </c>
      <c r="F17" s="5">
        <v>2170696632</v>
      </c>
      <c r="G17" s="4">
        <v>1249759176</v>
      </c>
    </row>
    <row r="18" spans="1:7">
      <c r="A18" s="3" t="s">
        <v>15</v>
      </c>
      <c r="B18" s="5">
        <f t="shared" si="1"/>
        <v>3870000</v>
      </c>
      <c r="C18" s="5">
        <v>3870000</v>
      </c>
      <c r="D18" s="5"/>
      <c r="E18" s="5"/>
      <c r="F18" s="5">
        <v>3870000</v>
      </c>
      <c r="G18" s="5"/>
    </row>
    <row r="19" spans="1:7">
      <c r="A19" s="14" t="s">
        <v>39</v>
      </c>
      <c r="B19" s="2">
        <f>SUM(B14:B18)</f>
        <v>2920772693</v>
      </c>
      <c r="C19" s="2">
        <f>SUM(C14:C18)</f>
        <v>2896635576</v>
      </c>
      <c r="D19" s="2">
        <f>SUM(D14:D18)</f>
        <v>8962698</v>
      </c>
      <c r="E19" s="2">
        <f>SUM(E14:E18)</f>
        <v>1264933595</v>
      </c>
      <c r="F19" s="2">
        <f>SUM(F14:F18)</f>
        <v>4170531869</v>
      </c>
      <c r="G19" s="2">
        <f>SUM(G14:G18)</f>
        <v>1249759176</v>
      </c>
    </row>
    <row r="20" spans="1:7">
      <c r="A20" s="15" t="s">
        <v>16</v>
      </c>
      <c r="B20" s="16">
        <f>B12-B19</f>
        <v>-58566285</v>
      </c>
      <c r="C20" s="16">
        <f>C12-C19</f>
        <v>-58566285</v>
      </c>
      <c r="D20" s="16">
        <f>D12-D19</f>
        <v>0</v>
      </c>
      <c r="E20" s="16">
        <f>E12-E19</f>
        <v>0</v>
      </c>
      <c r="F20" s="16">
        <f>F12-F19</f>
        <v>-58566285</v>
      </c>
      <c r="G20" s="16">
        <f>G12-G19</f>
        <v>0</v>
      </c>
    </row>
    <row r="21" spans="1:7">
      <c r="A21" s="13" t="s">
        <v>45</v>
      </c>
      <c r="B21" s="5"/>
      <c r="C21" s="4"/>
      <c r="D21" s="4"/>
      <c r="E21" s="4"/>
      <c r="F21" s="4"/>
      <c r="G21" s="5"/>
    </row>
    <row r="22" spans="1:7">
      <c r="A22" s="12" t="s">
        <v>5</v>
      </c>
      <c r="B22" s="5"/>
      <c r="C22" s="4"/>
      <c r="D22" s="4"/>
      <c r="E22" s="4"/>
      <c r="F22" s="4"/>
      <c r="G22" s="5"/>
    </row>
    <row r="23" spans="1:7">
      <c r="A23" s="3" t="s">
        <v>17</v>
      </c>
      <c r="B23" s="5">
        <f t="shared" ref="B23:B24" si="2">F23-G23</f>
        <v>1500000</v>
      </c>
      <c r="C23" s="4">
        <v>1500000</v>
      </c>
      <c r="D23" s="4"/>
      <c r="E23" s="4"/>
      <c r="F23" s="4">
        <v>1500000</v>
      </c>
      <c r="G23" s="5"/>
    </row>
    <row r="24" spans="1:7">
      <c r="A24" s="3" t="s">
        <v>18</v>
      </c>
      <c r="B24" s="5">
        <f t="shared" si="2"/>
        <v>114022479</v>
      </c>
      <c r="C24" s="5">
        <v>114022479</v>
      </c>
      <c r="D24" s="5">
        <v>90000</v>
      </c>
      <c r="E24" s="5">
        <v>25438832</v>
      </c>
      <c r="F24" s="5">
        <v>139551311</v>
      </c>
      <c r="G24" s="4">
        <v>25528832</v>
      </c>
    </row>
    <row r="25" spans="1:7">
      <c r="A25" s="14" t="s">
        <v>40</v>
      </c>
      <c r="B25" s="2">
        <f>SUM(B23:B24)</f>
        <v>115522479</v>
      </c>
      <c r="C25" s="2">
        <f>SUM(C23:C24)</f>
        <v>115522479</v>
      </c>
      <c r="D25" s="2">
        <f>SUM(D23:D24)</f>
        <v>90000</v>
      </c>
      <c r="E25" s="2">
        <f>SUM(E23:E24)</f>
        <v>25438832</v>
      </c>
      <c r="F25" s="2">
        <f>SUM(F23:F24)</f>
        <v>141051311</v>
      </c>
      <c r="G25" s="2">
        <f>SUM(G23:G24)</f>
        <v>25528832</v>
      </c>
    </row>
    <row r="26" spans="1:7">
      <c r="A26" s="12" t="s">
        <v>11</v>
      </c>
      <c r="B26" s="5"/>
      <c r="C26" s="4"/>
      <c r="D26" s="4"/>
      <c r="E26" s="4"/>
      <c r="F26" s="4"/>
      <c r="G26" s="5"/>
    </row>
    <row r="27" spans="1:7">
      <c r="A27" s="3" t="s">
        <v>19</v>
      </c>
      <c r="B27" s="5">
        <f t="shared" ref="B27:B28" si="3">F27-G27</f>
        <v>142702518</v>
      </c>
      <c r="C27" s="4">
        <v>119546110</v>
      </c>
      <c r="D27" s="4">
        <v>90000</v>
      </c>
      <c r="E27" s="4">
        <v>23066408</v>
      </c>
      <c r="F27" s="4">
        <v>142702518</v>
      </c>
      <c r="G27" s="5"/>
    </row>
    <row r="28" spans="1:7">
      <c r="A28" s="3" t="s">
        <v>18</v>
      </c>
      <c r="B28" s="5">
        <f t="shared" si="3"/>
        <v>285736209</v>
      </c>
      <c r="C28" s="5">
        <v>311265041</v>
      </c>
      <c r="D28" s="5"/>
      <c r="E28" s="5"/>
      <c r="F28" s="5">
        <v>311265041</v>
      </c>
      <c r="G28" s="4">
        <v>25528832</v>
      </c>
    </row>
    <row r="29" spans="1:7">
      <c r="A29" s="14" t="s">
        <v>41</v>
      </c>
      <c r="B29" s="2">
        <f>SUM(B27:B28)</f>
        <v>428438727</v>
      </c>
      <c r="C29" s="2">
        <f>SUM(C27:C28)</f>
        <v>430811151</v>
      </c>
      <c r="D29" s="2">
        <f>SUM(D27:D28)</f>
        <v>90000</v>
      </c>
      <c r="E29" s="2">
        <f>SUM(E27:E28)</f>
        <v>23066408</v>
      </c>
      <c r="F29" s="2">
        <f>SUM(F27:F28)</f>
        <v>453967559</v>
      </c>
      <c r="G29" s="2">
        <f>SUM(G27:G28)</f>
        <v>25528832</v>
      </c>
    </row>
    <row r="30" spans="1:7">
      <c r="A30" s="15" t="s">
        <v>20</v>
      </c>
      <c r="B30" s="16">
        <f>B25-B29</f>
        <v>-312916248</v>
      </c>
      <c r="C30" s="16">
        <f>C25-C29</f>
        <v>-315288672</v>
      </c>
      <c r="D30" s="16">
        <f>D25-D29</f>
        <v>0</v>
      </c>
      <c r="E30" s="16">
        <f>E25-E29</f>
        <v>2372424</v>
      </c>
      <c r="F30" s="16">
        <f>F25-F29</f>
        <v>-312916248</v>
      </c>
      <c r="G30" s="16">
        <f>G25-G29</f>
        <v>0</v>
      </c>
    </row>
    <row r="31" spans="1:7">
      <c r="A31" s="17" t="s">
        <v>21</v>
      </c>
      <c r="B31" s="16">
        <f>B20+B30</f>
        <v>-371482533</v>
      </c>
      <c r="C31" s="16">
        <f>C20+C30</f>
        <v>-373854957</v>
      </c>
      <c r="D31" s="16">
        <f t="shared" ref="D31:G31" si="4">D20+D30</f>
        <v>0</v>
      </c>
      <c r="E31" s="16">
        <f t="shared" si="4"/>
        <v>2372424</v>
      </c>
      <c r="F31" s="16">
        <f t="shared" si="4"/>
        <v>-371482533</v>
      </c>
      <c r="G31" s="16">
        <f t="shared" si="4"/>
        <v>0</v>
      </c>
    </row>
    <row r="32" spans="1:7">
      <c r="A32" s="18" t="s">
        <v>42</v>
      </c>
      <c r="B32" s="19"/>
      <c r="C32" s="20"/>
      <c r="D32" s="20"/>
      <c r="E32" s="20"/>
      <c r="F32" s="20"/>
      <c r="G32" s="19"/>
    </row>
    <row r="33" spans="1:7">
      <c r="A33" s="13" t="s">
        <v>43</v>
      </c>
      <c r="B33" s="5"/>
      <c r="C33" s="4"/>
      <c r="D33" s="4"/>
      <c r="E33" s="4"/>
      <c r="F33" s="4"/>
      <c r="G33" s="5"/>
    </row>
    <row r="34" spans="1:7">
      <c r="A34" s="12" t="s">
        <v>5</v>
      </c>
      <c r="B34" s="5"/>
      <c r="C34" s="4"/>
      <c r="D34" s="4"/>
      <c r="E34" s="4"/>
      <c r="F34" s="4"/>
      <c r="G34" s="5"/>
    </row>
    <row r="35" spans="1:7">
      <c r="A35" s="3" t="s">
        <v>22</v>
      </c>
      <c r="B35" s="5">
        <f t="shared" ref="B35" si="5">F35-G35</f>
        <v>0</v>
      </c>
      <c r="C35" s="5"/>
      <c r="D35" s="5"/>
      <c r="E35" s="5"/>
      <c r="F35" s="5"/>
      <c r="G35" s="5"/>
    </row>
    <row r="36" spans="1:7">
      <c r="A36" s="12" t="s">
        <v>11</v>
      </c>
      <c r="B36" s="5"/>
      <c r="C36" s="4"/>
      <c r="D36" s="4"/>
      <c r="E36" s="4"/>
      <c r="F36" s="4"/>
      <c r="G36" s="5"/>
    </row>
    <row r="37" spans="1:7">
      <c r="A37" s="3" t="s">
        <v>22</v>
      </c>
      <c r="B37" s="5">
        <f t="shared" ref="B37" si="6">F37-G37</f>
        <v>75004006</v>
      </c>
      <c r="C37" s="5">
        <v>75004006</v>
      </c>
      <c r="D37" s="5"/>
      <c r="E37" s="5"/>
      <c r="F37" s="5">
        <v>75004006</v>
      </c>
      <c r="G37" s="5"/>
    </row>
    <row r="38" spans="1:7">
      <c r="A38" s="15" t="s">
        <v>23</v>
      </c>
      <c r="B38" s="16">
        <f>B35-B37</f>
        <v>-75004006</v>
      </c>
      <c r="C38" s="16">
        <f t="shared" ref="C38:G38" si="7">C35-C37</f>
        <v>-75004006</v>
      </c>
      <c r="D38" s="16">
        <f t="shared" si="7"/>
        <v>0</v>
      </c>
      <c r="E38" s="16">
        <f t="shared" si="7"/>
        <v>0</v>
      </c>
      <c r="F38" s="16">
        <f t="shared" si="7"/>
        <v>-75004006</v>
      </c>
      <c r="G38" s="16">
        <f t="shared" si="7"/>
        <v>0</v>
      </c>
    </row>
    <row r="39" spans="1:7">
      <c r="A39" s="13" t="s">
        <v>44</v>
      </c>
      <c r="B39" s="5"/>
      <c r="C39" s="4"/>
      <c r="D39" s="4"/>
      <c r="E39" s="4"/>
      <c r="F39" s="4"/>
      <c r="G39" s="5"/>
    </row>
    <row r="40" spans="1:7">
      <c r="A40" s="12" t="s">
        <v>5</v>
      </c>
      <c r="B40" s="5"/>
      <c r="C40" s="4"/>
      <c r="D40" s="4"/>
      <c r="E40" s="4"/>
      <c r="F40" s="4"/>
      <c r="G40" s="5"/>
    </row>
    <row r="41" spans="1:7">
      <c r="A41" s="3" t="s">
        <v>24</v>
      </c>
      <c r="B41" s="5">
        <f t="shared" ref="B41" si="8">F41-G41</f>
        <v>1057863065</v>
      </c>
      <c r="C41" s="5">
        <v>1057863065</v>
      </c>
      <c r="D41" s="5"/>
      <c r="E41" s="5"/>
      <c r="F41" s="5">
        <v>1057863065</v>
      </c>
      <c r="G41" s="5"/>
    </row>
    <row r="42" spans="1:7">
      <c r="A42" s="12" t="s">
        <v>11</v>
      </c>
      <c r="B42" s="5"/>
      <c r="C42" s="4"/>
      <c r="D42" s="4"/>
      <c r="E42" s="4"/>
      <c r="F42" s="4"/>
      <c r="G42" s="5"/>
    </row>
    <row r="43" spans="1:7">
      <c r="A43" s="3" t="s">
        <v>24</v>
      </c>
      <c r="B43" s="5">
        <f t="shared" ref="B43" si="9">F43-G43</f>
        <v>611376526</v>
      </c>
      <c r="C43" s="5">
        <v>609004102</v>
      </c>
      <c r="D43" s="5"/>
      <c r="E43" s="5">
        <v>2372424</v>
      </c>
      <c r="F43" s="5">
        <v>611376526</v>
      </c>
      <c r="G43" s="5"/>
    </row>
    <row r="44" spans="1:7" ht="12" thickBot="1">
      <c r="A44" s="15" t="s">
        <v>25</v>
      </c>
      <c r="B44" s="16">
        <f>B41-B43</f>
        <v>446486539</v>
      </c>
      <c r="C44" s="16">
        <f t="shared" ref="C44" si="10">C41-C43</f>
        <v>448858963</v>
      </c>
      <c r="D44" s="16">
        <f t="shared" ref="D44" si="11">D41-D43</f>
        <v>0</v>
      </c>
      <c r="E44" s="16">
        <f t="shared" ref="E44" si="12">E41-E43</f>
        <v>-2372424</v>
      </c>
      <c r="F44" s="16">
        <f t="shared" ref="F44" si="13">F41-F43</f>
        <v>446486539</v>
      </c>
      <c r="G44" s="16">
        <f t="shared" ref="G44" si="14">G41-G43</f>
        <v>0</v>
      </c>
    </row>
    <row r="45" spans="1:7" ht="12" thickTop="1">
      <c r="A45" s="7" t="s">
        <v>26</v>
      </c>
      <c r="B45" s="7">
        <f>B31+B38+B44</f>
        <v>0</v>
      </c>
      <c r="C45" s="7">
        <f>C31+C38+C44</f>
        <v>0</v>
      </c>
      <c r="D45" s="7">
        <f>D31+D38+D44</f>
        <v>0</v>
      </c>
      <c r="E45" s="7">
        <f>E31+E38+E44</f>
        <v>0</v>
      </c>
      <c r="F45" s="7">
        <f>F31+F38+F44</f>
        <v>0</v>
      </c>
      <c r="G45" s="7">
        <f>G31+G38+G44</f>
        <v>0</v>
      </c>
    </row>
    <row r="46" spans="1:7">
      <c r="A46" s="20" t="s">
        <v>27</v>
      </c>
      <c r="B46" s="20"/>
      <c r="C46" s="20"/>
      <c r="D46" s="20"/>
      <c r="E46" s="20"/>
      <c r="F46" s="20"/>
      <c r="G46" s="20"/>
    </row>
    <row r="47" spans="1:7">
      <c r="A47" s="3" t="s">
        <v>28</v>
      </c>
      <c r="B47" s="5">
        <v>13000000</v>
      </c>
      <c r="C47" s="5"/>
      <c r="D47" s="5"/>
      <c r="E47" s="5"/>
      <c r="F47" s="5"/>
      <c r="G47" s="5"/>
    </row>
    <row r="48" spans="1:7">
      <c r="A48" s="3" t="s">
        <v>46</v>
      </c>
      <c r="B48" s="5">
        <v>46000000</v>
      </c>
      <c r="C48" s="5"/>
      <c r="D48" s="5"/>
      <c r="E48" s="5"/>
      <c r="F48" s="5"/>
      <c r="G48" s="5"/>
    </row>
    <row r="49" spans="1:7">
      <c r="A49" s="3" t="s">
        <v>29</v>
      </c>
      <c r="B49" s="5">
        <v>-8000000</v>
      </c>
      <c r="C49" s="5"/>
      <c r="D49" s="5"/>
      <c r="E49" s="5"/>
      <c r="F49" s="5"/>
      <c r="G49" s="5"/>
    </row>
    <row r="50" spans="1:7">
      <c r="A50" s="3" t="s">
        <v>47</v>
      </c>
      <c r="B50" s="5">
        <v>87529449</v>
      </c>
      <c r="C50" s="5"/>
      <c r="D50" s="5"/>
      <c r="E50" s="5"/>
      <c r="F50" s="5"/>
      <c r="G50" s="5"/>
    </row>
    <row r="51" spans="1:7">
      <c r="A51" s="3" t="s">
        <v>30</v>
      </c>
      <c r="B51" s="5">
        <v>26000000</v>
      </c>
      <c r="C51" s="5"/>
      <c r="D51" s="5"/>
      <c r="E51" s="5"/>
      <c r="F51" s="5"/>
      <c r="G51" s="5"/>
    </row>
    <row r="52" spans="1:7">
      <c r="A52" s="3" t="s">
        <v>31</v>
      </c>
      <c r="B52" s="5">
        <v>-4000000</v>
      </c>
      <c r="C52" s="5"/>
      <c r="D52" s="5"/>
      <c r="E52" s="5"/>
      <c r="F52" s="5"/>
      <c r="G52" s="5"/>
    </row>
    <row r="53" spans="1:7" ht="12" thickBot="1">
      <c r="A53" s="3" t="s">
        <v>32</v>
      </c>
      <c r="B53" s="5">
        <v>16000000</v>
      </c>
      <c r="C53" s="5"/>
      <c r="D53" s="5"/>
      <c r="E53" s="5"/>
      <c r="F53" s="5"/>
      <c r="G53" s="5"/>
    </row>
    <row r="54" spans="1:7" ht="12.75" thickTop="1" thickBot="1">
      <c r="A54" s="6" t="s">
        <v>48</v>
      </c>
      <c r="B54" s="7">
        <f>SUM(B47:B53)</f>
        <v>176529449</v>
      </c>
      <c r="C54" s="7"/>
      <c r="D54" s="7"/>
      <c r="E54" s="7"/>
      <c r="F54" s="7"/>
      <c r="G54" s="7"/>
    </row>
    <row r="55" spans="1:7" ht="23.25" thickTop="1">
      <c r="A55" s="21" t="s">
        <v>49</v>
      </c>
      <c r="B55" s="7">
        <f>B31+B54</f>
        <v>-194953084</v>
      </c>
      <c r="C55" s="7"/>
      <c r="D55" s="7"/>
      <c r="E55" s="7"/>
      <c r="F55" s="7"/>
      <c r="G55" s="7"/>
    </row>
    <row r="56" spans="1:7">
      <c r="A56" s="17" t="s">
        <v>50</v>
      </c>
      <c r="B56" s="22">
        <f>B55/(B57*1000)</f>
        <v>-7.0027249903622454E-3</v>
      </c>
      <c r="C56" s="16"/>
      <c r="D56" s="16"/>
      <c r="E56" s="16"/>
      <c r="F56" s="16"/>
      <c r="G56" s="16"/>
    </row>
    <row r="57" spans="1:7">
      <c r="A57" s="17" t="s">
        <v>51</v>
      </c>
      <c r="B57" s="16">
        <v>27839603.050000001</v>
      </c>
      <c r="C57" s="16"/>
      <c r="D57" s="16"/>
      <c r="E57" s="16"/>
      <c r="F57" s="16"/>
      <c r="G57" s="16"/>
    </row>
  </sheetData>
  <mergeCells count="3">
    <mergeCell ref="A1:G1"/>
    <mergeCell ref="C2:G2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2015-01-14T10:48:45Z</dcterms:created>
  <dcterms:modified xsi:type="dcterms:W3CDTF">2015-01-14T11:39:41Z</dcterms:modified>
</cp:coreProperties>
</file>