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Principals magnituts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44" i="1"/>
  <c r="B44"/>
  <c r="H43"/>
  <c r="G43"/>
  <c r="F43"/>
  <c r="E43"/>
  <c r="D43"/>
  <c r="C43"/>
  <c r="B43"/>
  <c r="C41"/>
  <c r="B41"/>
  <c r="H40"/>
  <c r="H45" s="1"/>
  <c r="G40"/>
  <c r="G45" s="1"/>
  <c r="F40"/>
  <c r="F45" s="1"/>
  <c r="E40"/>
  <c r="E45" s="1"/>
  <c r="D40"/>
  <c r="D45" s="1"/>
  <c r="C40"/>
  <c r="C45" s="1"/>
  <c r="B40"/>
  <c r="B45" s="1"/>
  <c r="C36"/>
  <c r="B36"/>
  <c r="H35"/>
  <c r="G35"/>
  <c r="F35"/>
  <c r="E35"/>
  <c r="D35"/>
  <c r="C35"/>
  <c r="B35"/>
  <c r="C33"/>
  <c r="B33"/>
  <c r="H32"/>
  <c r="H37" s="1"/>
  <c r="G32"/>
  <c r="G37" s="1"/>
  <c r="F32"/>
  <c r="F37" s="1"/>
  <c r="E32"/>
  <c r="E37" s="1"/>
  <c r="D32"/>
  <c r="D37" s="1"/>
  <c r="C32"/>
  <c r="C37" s="1"/>
  <c r="B32"/>
  <c r="B37" s="1"/>
  <c r="C27"/>
  <c r="B27"/>
  <c r="C26"/>
  <c r="B26"/>
  <c r="H25"/>
  <c r="G25"/>
  <c r="F25"/>
  <c r="E25"/>
  <c r="D25"/>
  <c r="C25"/>
  <c r="B25"/>
  <c r="C23"/>
  <c r="B23"/>
  <c r="C22"/>
  <c r="B22"/>
  <c r="H21"/>
  <c r="H28" s="1"/>
  <c r="G21"/>
  <c r="G28" s="1"/>
  <c r="F21"/>
  <c r="F28" s="1"/>
  <c r="E21"/>
  <c r="E28" s="1"/>
  <c r="D21"/>
  <c r="D28" s="1"/>
  <c r="C21"/>
  <c r="C28" s="1"/>
  <c r="B21"/>
  <c r="B28" s="1"/>
  <c r="C17"/>
  <c r="B17"/>
  <c r="C16"/>
  <c r="B16"/>
  <c r="C15"/>
  <c r="B15"/>
  <c r="C14"/>
  <c r="B14"/>
  <c r="H13"/>
  <c r="G13"/>
  <c r="F13"/>
  <c r="E13"/>
  <c r="D13"/>
  <c r="C13"/>
  <c r="B13"/>
  <c r="C11"/>
  <c r="B11"/>
  <c r="C10"/>
  <c r="B10"/>
  <c r="C9"/>
  <c r="B9"/>
  <c r="C8"/>
  <c r="B8"/>
  <c r="C7"/>
  <c r="C6" s="1"/>
  <c r="C19" s="1"/>
  <c r="C29" s="1"/>
  <c r="C47" s="1"/>
  <c r="B7"/>
  <c r="H6"/>
  <c r="H19" s="1"/>
  <c r="H29" s="1"/>
  <c r="H47" s="1"/>
  <c r="G6"/>
  <c r="G19" s="1"/>
  <c r="G29" s="1"/>
  <c r="G47" s="1"/>
  <c r="F6"/>
  <c r="F19" s="1"/>
  <c r="F29" s="1"/>
  <c r="F47" s="1"/>
  <c r="E6"/>
  <c r="E19" s="1"/>
  <c r="E29" s="1"/>
  <c r="E47" s="1"/>
  <c r="D6"/>
  <c r="D19" s="1"/>
  <c r="D29" s="1"/>
  <c r="D47" s="1"/>
  <c r="B6"/>
  <c r="B19" s="1"/>
  <c r="B29" s="1"/>
  <c r="B47" s="1"/>
</calcChain>
</file>

<file path=xl/sharedStrings.xml><?xml version="1.0" encoding="utf-8"?>
<sst xmlns="http://schemas.openxmlformats.org/spreadsheetml/2006/main" count="49" uniqueCount="39">
  <si>
    <t>PRINCIPALS MAGNITUTS PRESSUPOSTÀRIES</t>
  </si>
  <si>
    <t>CONSOLIDAT</t>
  </si>
  <si>
    <t>DISTRIBUCIÓ</t>
  </si>
  <si>
    <t>Inicial</t>
  </si>
  <si>
    <t>Homogeneitzat</t>
  </si>
  <si>
    <t>AGIB</t>
  </si>
  <si>
    <t>SSIB</t>
  </si>
  <si>
    <t>Total</t>
  </si>
  <si>
    <t>Transf. Internes</t>
  </si>
  <si>
    <t>Ajusts hom.</t>
  </si>
  <si>
    <t>OPERACIONS NO FINANCERES</t>
  </si>
  <si>
    <t>Operacions corrents</t>
  </si>
  <si>
    <t>Ingressos</t>
  </si>
  <si>
    <t>1.- Impost directes</t>
  </si>
  <si>
    <t>2.- Imposts indirectes</t>
  </si>
  <si>
    <t>3.- Taxes, preus públics i altres ingressos</t>
  </si>
  <si>
    <t>4.- Transferències corrents</t>
  </si>
  <si>
    <t>5.- Ingressos patrimonials</t>
  </si>
  <si>
    <t>Despeses</t>
  </si>
  <si>
    <t>1.- Despeses de personal</t>
  </si>
  <si>
    <t>2.- Despeses corrents en béns i serveis</t>
  </si>
  <si>
    <t>3.- Despeses financeres</t>
  </si>
  <si>
    <t>5.- Fons de contingència d'execució pressupostària</t>
  </si>
  <si>
    <t>Estalvi(+)/dèficit(-) per operacions corrents</t>
  </si>
  <si>
    <t>Operacions de capital</t>
  </si>
  <si>
    <t>6.- Alienació d'inversions reals</t>
  </si>
  <si>
    <t>7.- Transferències de capital</t>
  </si>
  <si>
    <t>6.- Inversions reals</t>
  </si>
  <si>
    <t>Estalvi(+)/dèficit(-) per operacions de capital</t>
  </si>
  <si>
    <t>Estalvi(+)/dèficit(-) no financer</t>
  </si>
  <si>
    <t>ACTIUS FINANCERS</t>
  </si>
  <si>
    <t>8.- Actius financers</t>
  </si>
  <si>
    <t>Total variació d'actius</t>
  </si>
  <si>
    <t>PASSIUS FINANCERS</t>
  </si>
  <si>
    <t>9.- Passius financers</t>
  </si>
  <si>
    <t>Total variació de passius</t>
  </si>
  <si>
    <t>ESTALVI (+)/DÈFICIT (-) PRESSUPOSTARI</t>
  </si>
  <si>
    <t>PP.GG. DE LA COMUNITAT AUTÒNOMA ILLES BALEARS 2003. SECTOR PÚBLIC ADMINISTRATIU CONSOLIDAT</t>
  </si>
  <si>
    <t>Estructura econòmica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</si>
</sst>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thin">
        <color theme="9" tint="0.79998168889431442"/>
      </bottom>
      <diagonal/>
    </border>
    <border>
      <left/>
      <right/>
      <top style="thin">
        <color theme="9" tint="0.79998168889431442"/>
      </top>
      <bottom style="thin">
        <color theme="9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thin">
        <color theme="9" tint="0.79998168889431442"/>
      </top>
      <bottom/>
      <diagonal/>
    </border>
    <border>
      <left/>
      <right/>
      <top/>
      <bottom style="thin">
        <color theme="9"/>
      </bottom>
      <diagonal/>
    </border>
    <border>
      <left/>
      <right/>
      <top style="double">
        <color theme="9" tint="-0.249977111117893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left"/>
    </xf>
    <xf numFmtId="4" fontId="3" fillId="4" borderId="5" xfId="0" applyNumberFormat="1" applyFont="1" applyFill="1" applyBorder="1"/>
    <xf numFmtId="0" fontId="4" fillId="0" borderId="5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 indent="1"/>
    </xf>
    <xf numFmtId="4" fontId="2" fillId="5" borderId="6" xfId="0" applyNumberFormat="1" applyFont="1" applyFill="1" applyBorder="1"/>
    <xf numFmtId="0" fontId="2" fillId="0" borderId="5" xfId="0" applyFont="1" applyBorder="1" applyAlignment="1">
      <alignment horizontal="left" indent="1"/>
    </xf>
    <xf numFmtId="4" fontId="2" fillId="0" borderId="7" xfId="0" applyNumberFormat="1" applyFont="1" applyBorder="1"/>
    <xf numFmtId="4" fontId="2" fillId="0" borderId="5" xfId="0" applyNumberFormat="1" applyFont="1" applyBorder="1"/>
    <xf numFmtId="0" fontId="2" fillId="0" borderId="0" xfId="0" applyFont="1" applyBorder="1" applyAlignment="1">
      <alignment horizontal="left" indent="2"/>
    </xf>
    <xf numFmtId="4" fontId="2" fillId="0" borderId="0" xfId="0" applyNumberFormat="1" applyFont="1" applyBorder="1"/>
    <xf numFmtId="0" fontId="2" fillId="6" borderId="5" xfId="0" applyFont="1" applyFill="1" applyBorder="1" applyAlignment="1">
      <alignment horizontal="left" indent="1"/>
    </xf>
    <xf numFmtId="4" fontId="2" fillId="6" borderId="5" xfId="0" applyNumberFormat="1" applyFont="1" applyFill="1" applyBorder="1"/>
    <xf numFmtId="4" fontId="2" fillId="0" borderId="8" xfId="0" applyNumberFormat="1" applyFont="1" applyBorder="1"/>
    <xf numFmtId="0" fontId="5" fillId="7" borderId="5" xfId="0" applyFont="1" applyFill="1" applyBorder="1" applyAlignment="1">
      <alignment horizontal="left"/>
    </xf>
    <xf numFmtId="4" fontId="5" fillId="7" borderId="5" xfId="0" applyNumberFormat="1" applyFont="1" applyFill="1" applyBorder="1"/>
    <xf numFmtId="0" fontId="3" fillId="4" borderId="7" xfId="0" applyFont="1" applyFill="1" applyBorder="1" applyAlignment="1">
      <alignment horizontal="left"/>
    </xf>
    <xf numFmtId="4" fontId="3" fillId="4" borderId="7" xfId="0" applyNumberFormat="1" applyFont="1" applyFill="1" applyBorder="1"/>
    <xf numFmtId="0" fontId="2" fillId="5" borderId="9" xfId="0" applyFont="1" applyFill="1" applyBorder="1" applyAlignment="1">
      <alignment horizontal="left" indent="1"/>
    </xf>
    <xf numFmtId="0" fontId="5" fillId="0" borderId="10" xfId="0" applyFont="1" applyBorder="1" applyAlignment="1">
      <alignment horizontal="left"/>
    </xf>
    <xf numFmtId="4" fontId="5" fillId="0" borderId="10" xfId="0" applyNumberFormat="1" applyFont="1" applyBorder="1"/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activeCell="A2" sqref="A2"/>
    </sheetView>
  </sheetViews>
  <sheetFormatPr baseColWidth="10" defaultRowHeight="12"/>
  <cols>
    <col min="1" max="1" width="40.7109375" style="2" customWidth="1"/>
    <col min="2" max="8" width="13.7109375" style="2" customWidth="1"/>
    <col min="9" max="16384" width="11.42578125" style="2"/>
  </cols>
  <sheetData>
    <row r="1" spans="1:8" ht="12.75" thickBot="1">
      <c r="A1" s="1" t="s">
        <v>37</v>
      </c>
      <c r="B1" s="1"/>
      <c r="C1" s="1"/>
      <c r="D1" s="1"/>
      <c r="E1" s="1"/>
      <c r="F1" s="1"/>
      <c r="G1" s="1"/>
      <c r="H1" s="1"/>
    </row>
    <row r="2" spans="1:8" ht="12.75" thickBot="1">
      <c r="A2" s="27" t="s">
        <v>0</v>
      </c>
      <c r="B2" s="28" t="s">
        <v>1</v>
      </c>
      <c r="C2" s="28"/>
      <c r="D2" s="3" t="s">
        <v>2</v>
      </c>
      <c r="E2" s="4"/>
      <c r="F2" s="4"/>
      <c r="G2" s="4"/>
      <c r="H2" s="5"/>
    </row>
    <row r="3" spans="1:8" ht="12.75" thickBot="1">
      <c r="A3" s="27" t="s">
        <v>38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>
      <c r="A4" s="7" t="s">
        <v>10</v>
      </c>
      <c r="B4" s="8"/>
      <c r="C4" s="8"/>
      <c r="D4" s="8"/>
      <c r="E4" s="8"/>
      <c r="F4" s="8"/>
      <c r="G4" s="8"/>
      <c r="H4" s="8"/>
    </row>
    <row r="5" spans="1:8">
      <c r="A5" s="9" t="s">
        <v>11</v>
      </c>
      <c r="B5" s="9"/>
      <c r="C5" s="9"/>
      <c r="D5" s="9"/>
      <c r="E5" s="9"/>
      <c r="F5" s="9"/>
      <c r="G5" s="9"/>
      <c r="H5" s="9"/>
    </row>
    <row r="6" spans="1:8">
      <c r="A6" s="10" t="s">
        <v>12</v>
      </c>
      <c r="B6" s="11">
        <f>SUM(B7:B11)</f>
        <v>1754924469.3600001</v>
      </c>
      <c r="C6" s="11">
        <f t="shared" ref="C6:H6" si="0">SUM(C7:C11)</f>
        <v>1754924469.3600001</v>
      </c>
      <c r="D6" s="11">
        <f t="shared" si="0"/>
        <v>1742303215</v>
      </c>
      <c r="E6" s="11">
        <f t="shared" si="0"/>
        <v>608260313.13</v>
      </c>
      <c r="F6" s="11">
        <f t="shared" si="0"/>
        <v>2350563528.1300001</v>
      </c>
      <c r="G6" s="11">
        <f t="shared" si="0"/>
        <v>595639058.76999998</v>
      </c>
      <c r="H6" s="11">
        <f t="shared" si="0"/>
        <v>0</v>
      </c>
    </row>
    <row r="7" spans="1:8">
      <c r="A7" s="12" t="s">
        <v>13</v>
      </c>
      <c r="B7" s="13">
        <f>F7-G7</f>
        <v>237516900</v>
      </c>
      <c r="C7" s="13">
        <f>F7-G7+H7</f>
        <v>411040820</v>
      </c>
      <c r="D7" s="13">
        <v>237516900</v>
      </c>
      <c r="E7" s="13"/>
      <c r="F7" s="13">
        <v>237516900</v>
      </c>
      <c r="G7" s="14"/>
      <c r="H7" s="14">
        <v>173523920</v>
      </c>
    </row>
    <row r="8" spans="1:8">
      <c r="A8" s="12" t="s">
        <v>14</v>
      </c>
      <c r="B8" s="13">
        <f t="shared" ref="B8:B11" si="1">F8-G8</f>
        <v>1369217860</v>
      </c>
      <c r="C8" s="13">
        <f t="shared" ref="C8:C11" si="2">F8-G8+H8</f>
        <v>1369217860</v>
      </c>
      <c r="D8" s="14">
        <v>1369217860</v>
      </c>
      <c r="E8" s="14"/>
      <c r="F8" s="14">
        <v>1369217860</v>
      </c>
      <c r="G8" s="14"/>
      <c r="H8" s="14"/>
    </row>
    <row r="9" spans="1:8">
      <c r="A9" s="12" t="s">
        <v>15</v>
      </c>
      <c r="B9" s="13">
        <f t="shared" si="1"/>
        <v>94606072.640000001</v>
      </c>
      <c r="C9" s="13">
        <f t="shared" si="2"/>
        <v>94606072.640000001</v>
      </c>
      <c r="D9" s="14">
        <v>91000000</v>
      </c>
      <c r="E9" s="14">
        <v>3606072.64</v>
      </c>
      <c r="F9" s="14">
        <v>94606072.640000001</v>
      </c>
      <c r="G9" s="14"/>
      <c r="H9" s="14"/>
    </row>
    <row r="10" spans="1:8">
      <c r="A10" s="12" t="s">
        <v>16</v>
      </c>
      <c r="B10" s="13">
        <f t="shared" si="1"/>
        <v>50481556.720000029</v>
      </c>
      <c r="C10" s="13">
        <f t="shared" si="2"/>
        <v>-123042363.27999997</v>
      </c>
      <c r="D10" s="14">
        <v>41466375</v>
      </c>
      <c r="E10" s="14">
        <v>604654240.49000001</v>
      </c>
      <c r="F10" s="14">
        <v>646120615.49000001</v>
      </c>
      <c r="G10" s="13">
        <v>595639058.76999998</v>
      </c>
      <c r="H10" s="14">
        <v>-173523920</v>
      </c>
    </row>
    <row r="11" spans="1:8">
      <c r="A11" s="12" t="s">
        <v>17</v>
      </c>
      <c r="B11" s="13">
        <f t="shared" si="1"/>
        <v>3102080</v>
      </c>
      <c r="C11" s="13">
        <f t="shared" si="2"/>
        <v>3102080</v>
      </c>
      <c r="D11" s="14">
        <v>3102080</v>
      </c>
      <c r="E11" s="14"/>
      <c r="F11" s="14">
        <v>3102080</v>
      </c>
      <c r="G11" s="14"/>
      <c r="H11" s="14"/>
    </row>
    <row r="12" spans="1:8">
      <c r="A12" s="15"/>
      <c r="B12" s="16"/>
      <c r="C12" s="16"/>
      <c r="D12" s="16"/>
      <c r="E12" s="16"/>
      <c r="F12" s="16"/>
      <c r="G12" s="16"/>
      <c r="H12" s="16"/>
    </row>
    <row r="13" spans="1:8">
      <c r="A13" s="10" t="s">
        <v>18</v>
      </c>
      <c r="B13" s="11">
        <f>SUM(B14:B18)</f>
        <v>1383022537.6799977</v>
      </c>
      <c r="C13" s="11">
        <f t="shared" ref="C13:H13" si="3">SUM(C14:C18)</f>
        <v>1383022537.6799977</v>
      </c>
      <c r="D13" s="11">
        <f t="shared" si="3"/>
        <v>1374192410.5799978</v>
      </c>
      <c r="E13" s="11">
        <f t="shared" si="3"/>
        <v>604469185.86999989</v>
      </c>
      <c r="F13" s="11">
        <f t="shared" si="3"/>
        <v>1978661596.4499977</v>
      </c>
      <c r="G13" s="11">
        <f t="shared" si="3"/>
        <v>595639058.76999998</v>
      </c>
      <c r="H13" s="11">
        <f t="shared" si="3"/>
        <v>0</v>
      </c>
    </row>
    <row r="14" spans="1:8">
      <c r="A14" s="12" t="s">
        <v>19</v>
      </c>
      <c r="B14" s="13">
        <f t="shared" ref="B14:B17" si="4">F14-G14</f>
        <v>653194571.10999823</v>
      </c>
      <c r="C14" s="13">
        <f t="shared" ref="C14:C17" si="5">F14-G14+H14</f>
        <v>653194571.10999823</v>
      </c>
      <c r="D14" s="13">
        <v>399378682.69999832</v>
      </c>
      <c r="E14" s="13">
        <v>253815888.40999988</v>
      </c>
      <c r="F14" s="13">
        <v>653194571.10999823</v>
      </c>
      <c r="G14" s="14"/>
      <c r="H14" s="14"/>
    </row>
    <row r="15" spans="1:8">
      <c r="A15" s="12" t="s">
        <v>20</v>
      </c>
      <c r="B15" s="13">
        <f t="shared" si="4"/>
        <v>299070683.33999956</v>
      </c>
      <c r="C15" s="13">
        <f t="shared" si="5"/>
        <v>299070683.33999956</v>
      </c>
      <c r="D15" s="14">
        <v>69018921.079999611</v>
      </c>
      <c r="E15" s="14">
        <v>230051762.25999996</v>
      </c>
      <c r="F15" s="14">
        <v>299070683.33999956</v>
      </c>
      <c r="G15" s="14"/>
      <c r="H15" s="14"/>
    </row>
    <row r="16" spans="1:8">
      <c r="A16" s="12" t="s">
        <v>21</v>
      </c>
      <c r="B16" s="13">
        <f t="shared" si="4"/>
        <v>-559861146.55999994</v>
      </c>
      <c r="C16" s="13">
        <f t="shared" si="5"/>
        <v>-559861146.55999994</v>
      </c>
      <c r="D16" s="14">
        <v>35777912.210000001</v>
      </c>
      <c r="E16" s="14"/>
      <c r="F16" s="14">
        <v>35777912.210000001</v>
      </c>
      <c r="G16" s="13">
        <v>595639058.76999998</v>
      </c>
      <c r="H16" s="14"/>
    </row>
    <row r="17" spans="1:8">
      <c r="A17" s="12" t="s">
        <v>16</v>
      </c>
      <c r="B17" s="13">
        <f t="shared" si="4"/>
        <v>990618429.78999984</v>
      </c>
      <c r="C17" s="13">
        <f t="shared" si="5"/>
        <v>990618429.78999984</v>
      </c>
      <c r="D17" s="14">
        <v>870016894.58999979</v>
      </c>
      <c r="E17" s="14">
        <v>120601535.2</v>
      </c>
      <c r="F17" s="14">
        <v>990618429.78999984</v>
      </c>
      <c r="G17" s="13"/>
      <c r="H17" s="14"/>
    </row>
    <row r="18" spans="1:8">
      <c r="A18" s="12" t="s">
        <v>22</v>
      </c>
      <c r="B18" s="13"/>
      <c r="C18" s="13"/>
      <c r="D18" s="14"/>
      <c r="E18" s="14"/>
      <c r="F18" s="14"/>
      <c r="G18" s="14"/>
      <c r="H18" s="14"/>
    </row>
    <row r="19" spans="1:8">
      <c r="A19" s="17" t="s">
        <v>23</v>
      </c>
      <c r="B19" s="18">
        <f>B6-B13</f>
        <v>371901931.68000245</v>
      </c>
      <c r="C19" s="18">
        <f t="shared" ref="C19:H19" si="6">C6-C13</f>
        <v>371901931.68000245</v>
      </c>
      <c r="D19" s="18">
        <f t="shared" si="6"/>
        <v>368110804.42000222</v>
      </c>
      <c r="E19" s="18">
        <f t="shared" si="6"/>
        <v>3791127.2600001097</v>
      </c>
      <c r="F19" s="18">
        <f t="shared" si="6"/>
        <v>371901931.68000245</v>
      </c>
      <c r="G19" s="18">
        <f t="shared" si="6"/>
        <v>0</v>
      </c>
      <c r="H19" s="18">
        <f t="shared" si="6"/>
        <v>0</v>
      </c>
    </row>
    <row r="20" spans="1:8">
      <c r="A20" s="9" t="s">
        <v>24</v>
      </c>
    </row>
    <row r="21" spans="1:8">
      <c r="A21" s="10" t="s">
        <v>12</v>
      </c>
      <c r="B21" s="11">
        <f>SUM(B22:B23)</f>
        <v>47888260</v>
      </c>
      <c r="C21" s="11">
        <f t="shared" ref="C21:H21" si="7">SUM(C22:C23)</f>
        <v>47888260</v>
      </c>
      <c r="D21" s="11">
        <f t="shared" si="7"/>
        <v>47888260</v>
      </c>
      <c r="E21" s="11">
        <f t="shared" si="7"/>
        <v>21381823</v>
      </c>
      <c r="F21" s="11">
        <f t="shared" si="7"/>
        <v>69270083</v>
      </c>
      <c r="G21" s="11">
        <f t="shared" si="7"/>
        <v>21381823</v>
      </c>
      <c r="H21" s="11">
        <f t="shared" si="7"/>
        <v>0</v>
      </c>
    </row>
    <row r="22" spans="1:8">
      <c r="A22" s="12" t="s">
        <v>25</v>
      </c>
      <c r="B22" s="13">
        <f t="shared" ref="B22:B23" si="8">F22-G22</f>
        <v>0</v>
      </c>
      <c r="C22" s="13">
        <f t="shared" ref="C22:C23" si="9">F22-G22+H22</f>
        <v>0</v>
      </c>
      <c r="D22" s="13"/>
      <c r="E22" s="13"/>
      <c r="F22" s="13"/>
      <c r="G22" s="14"/>
      <c r="H22" s="14"/>
    </row>
    <row r="23" spans="1:8">
      <c r="A23" s="12" t="s">
        <v>26</v>
      </c>
      <c r="B23" s="13">
        <f t="shared" si="8"/>
        <v>47888260</v>
      </c>
      <c r="C23" s="13">
        <f t="shared" si="9"/>
        <v>47888260</v>
      </c>
      <c r="D23" s="13">
        <v>47888260</v>
      </c>
      <c r="E23" s="13">
        <v>21381823</v>
      </c>
      <c r="F23" s="13">
        <v>69270083</v>
      </c>
      <c r="G23" s="13">
        <v>21381823</v>
      </c>
      <c r="H23" s="14"/>
    </row>
    <row r="24" spans="1:8">
      <c r="A24" s="15"/>
      <c r="B24" s="16"/>
      <c r="C24" s="16"/>
      <c r="D24" s="16"/>
      <c r="E24" s="19"/>
      <c r="F24" s="16"/>
      <c r="G24" s="16"/>
      <c r="H24" s="16"/>
    </row>
    <row r="25" spans="1:8">
      <c r="A25" s="10" t="s">
        <v>18</v>
      </c>
      <c r="B25" s="11">
        <f>SUM(B26:B27)</f>
        <v>416347266.75999969</v>
      </c>
      <c r="C25" s="11">
        <f t="shared" ref="C25:H25" si="10">SUM(C26:C27)</f>
        <v>416347266.75999969</v>
      </c>
      <c r="D25" s="11">
        <f t="shared" si="10"/>
        <v>412723162.9399997</v>
      </c>
      <c r="E25" s="11">
        <f t="shared" si="10"/>
        <v>25005926.82</v>
      </c>
      <c r="F25" s="11">
        <f t="shared" si="10"/>
        <v>437729089.75999969</v>
      </c>
      <c r="G25" s="11">
        <f t="shared" si="10"/>
        <v>21381823</v>
      </c>
      <c r="H25" s="11">
        <f t="shared" si="10"/>
        <v>0</v>
      </c>
    </row>
    <row r="26" spans="1:8">
      <c r="A26" s="12" t="s">
        <v>27</v>
      </c>
      <c r="B26" s="13">
        <f t="shared" ref="B26:B27" si="11">F26-G26</f>
        <v>182835116.15999973</v>
      </c>
      <c r="C26" s="13">
        <f t="shared" ref="C26:C27" si="12">F26-G26+H26</f>
        <v>182835116.15999973</v>
      </c>
      <c r="D26" s="13">
        <v>161453292.32999972</v>
      </c>
      <c r="E26" s="13">
        <v>21381823.830000002</v>
      </c>
      <c r="F26" s="13">
        <v>182835116.15999973</v>
      </c>
      <c r="G26" s="14"/>
      <c r="H26" s="14"/>
    </row>
    <row r="27" spans="1:8">
      <c r="A27" s="12" t="s">
        <v>26</v>
      </c>
      <c r="B27" s="13">
        <f t="shared" si="11"/>
        <v>233512150.59999996</v>
      </c>
      <c r="C27" s="13">
        <f t="shared" si="12"/>
        <v>233512150.59999996</v>
      </c>
      <c r="D27" s="14">
        <v>251269870.60999995</v>
      </c>
      <c r="E27" s="14">
        <v>3624102.99</v>
      </c>
      <c r="F27" s="14">
        <v>254893973.59999996</v>
      </c>
      <c r="G27" s="13">
        <v>21381823</v>
      </c>
      <c r="H27" s="14"/>
    </row>
    <row r="28" spans="1:8">
      <c r="A28" s="17" t="s">
        <v>28</v>
      </c>
      <c r="B28" s="18">
        <f>B21-B25</f>
        <v>-368459006.75999969</v>
      </c>
      <c r="C28" s="18">
        <f t="shared" ref="C28:H28" si="13">C21-C25</f>
        <v>-368459006.75999969</v>
      </c>
      <c r="D28" s="18">
        <f t="shared" si="13"/>
        <v>-364834902.9399997</v>
      </c>
      <c r="E28" s="18">
        <f t="shared" si="13"/>
        <v>-3624103.8200000003</v>
      </c>
      <c r="F28" s="18">
        <f t="shared" si="13"/>
        <v>-368459006.75999969</v>
      </c>
      <c r="G28" s="18">
        <f t="shared" si="13"/>
        <v>0</v>
      </c>
      <c r="H28" s="18">
        <f t="shared" si="13"/>
        <v>0</v>
      </c>
    </row>
    <row r="29" spans="1:8">
      <c r="A29" s="20" t="s">
        <v>29</v>
      </c>
      <c r="B29" s="21">
        <f t="shared" ref="B29:H29" si="14">B19+B28</f>
        <v>3442924.9200027585</v>
      </c>
      <c r="C29" s="21">
        <f t="shared" si="14"/>
        <v>3442924.9200027585</v>
      </c>
      <c r="D29" s="21">
        <f t="shared" si="14"/>
        <v>3275901.4800025225</v>
      </c>
      <c r="E29" s="21">
        <f t="shared" si="14"/>
        <v>167023.44000010937</v>
      </c>
      <c r="F29" s="21">
        <f t="shared" si="14"/>
        <v>3442924.9200027585</v>
      </c>
      <c r="G29" s="21">
        <f t="shared" si="14"/>
        <v>0</v>
      </c>
      <c r="H29" s="21">
        <f t="shared" si="14"/>
        <v>0</v>
      </c>
    </row>
    <row r="30" spans="1:8">
      <c r="A30" s="15"/>
      <c r="B30" s="16"/>
      <c r="C30" s="16"/>
      <c r="D30" s="16"/>
      <c r="E30" s="19"/>
      <c r="F30" s="16"/>
      <c r="G30" s="16"/>
      <c r="H30" s="16"/>
    </row>
    <row r="31" spans="1:8">
      <c r="A31" s="22" t="s">
        <v>30</v>
      </c>
      <c r="B31" s="23"/>
      <c r="C31" s="23"/>
      <c r="D31" s="23"/>
      <c r="E31" s="23"/>
      <c r="F31" s="23"/>
      <c r="G31" s="23"/>
      <c r="H31" s="23"/>
    </row>
    <row r="32" spans="1:8">
      <c r="A32" s="24" t="s">
        <v>12</v>
      </c>
      <c r="B32" s="11">
        <f>SUM(B33)</f>
        <v>218525</v>
      </c>
      <c r="C32" s="11">
        <f t="shared" ref="C32:H32" si="15">SUM(C33)</f>
        <v>218525</v>
      </c>
      <c r="D32" s="11">
        <f t="shared" si="15"/>
        <v>218525</v>
      </c>
      <c r="E32" s="11">
        <f t="shared" si="15"/>
        <v>0</v>
      </c>
      <c r="F32" s="11">
        <f t="shared" si="15"/>
        <v>218525</v>
      </c>
      <c r="G32" s="11">
        <f t="shared" si="15"/>
        <v>0</v>
      </c>
      <c r="H32" s="11">
        <f t="shared" si="15"/>
        <v>0</v>
      </c>
    </row>
    <row r="33" spans="1:8">
      <c r="A33" s="12" t="s">
        <v>31</v>
      </c>
      <c r="B33" s="13">
        <f>F33-G33</f>
        <v>218525</v>
      </c>
      <c r="C33" s="13">
        <f>F33-G33+H33</f>
        <v>218525</v>
      </c>
      <c r="D33" s="13">
        <v>218525</v>
      </c>
      <c r="E33" s="13"/>
      <c r="F33" s="13">
        <v>218525</v>
      </c>
      <c r="G33" s="14"/>
      <c r="H33" s="14"/>
    </row>
    <row r="34" spans="1:8">
      <c r="A34" s="15"/>
      <c r="B34" s="16"/>
      <c r="C34" s="16"/>
      <c r="D34" s="16"/>
      <c r="E34" s="16"/>
      <c r="F34" s="16"/>
      <c r="G34" s="16"/>
      <c r="H34" s="16"/>
    </row>
    <row r="35" spans="1:8">
      <c r="A35" s="24" t="s">
        <v>18</v>
      </c>
      <c r="B35" s="11">
        <f>SUM(B36)</f>
        <v>3661449.92</v>
      </c>
      <c r="C35" s="11">
        <f t="shared" ref="C35:H35" si="16">SUM(C36)</f>
        <v>3661449.92</v>
      </c>
      <c r="D35" s="11">
        <f t="shared" si="16"/>
        <v>3494426.48</v>
      </c>
      <c r="E35" s="11">
        <f t="shared" si="16"/>
        <v>167023.44</v>
      </c>
      <c r="F35" s="11">
        <f t="shared" si="16"/>
        <v>3661449.92</v>
      </c>
      <c r="G35" s="11">
        <f t="shared" si="16"/>
        <v>0</v>
      </c>
      <c r="H35" s="11">
        <f t="shared" si="16"/>
        <v>0</v>
      </c>
    </row>
    <row r="36" spans="1:8">
      <c r="A36" s="12" t="s">
        <v>31</v>
      </c>
      <c r="B36" s="13">
        <f>F36-G36</f>
        <v>3661449.92</v>
      </c>
      <c r="C36" s="13">
        <f>F36-G36+H36</f>
        <v>3661449.92</v>
      </c>
      <c r="D36" s="13">
        <v>3494426.48</v>
      </c>
      <c r="E36" s="13">
        <v>167023.44</v>
      </c>
      <c r="F36" s="13">
        <v>3661449.92</v>
      </c>
      <c r="G36" s="14"/>
      <c r="H36" s="14"/>
    </row>
    <row r="37" spans="1:8">
      <c r="A37" s="20" t="s">
        <v>32</v>
      </c>
      <c r="B37" s="21">
        <f>B32-B35</f>
        <v>-3442924.92</v>
      </c>
      <c r="C37" s="21">
        <f t="shared" ref="C37:H37" si="17">C32-C35</f>
        <v>-3442924.92</v>
      </c>
      <c r="D37" s="21">
        <f t="shared" si="17"/>
        <v>-3275901.48</v>
      </c>
      <c r="E37" s="21">
        <f t="shared" si="17"/>
        <v>-167023.44</v>
      </c>
      <c r="F37" s="21">
        <f t="shared" si="17"/>
        <v>-3442924.92</v>
      </c>
      <c r="G37" s="21">
        <f t="shared" si="17"/>
        <v>0</v>
      </c>
      <c r="H37" s="21">
        <f t="shared" si="17"/>
        <v>0</v>
      </c>
    </row>
    <row r="38" spans="1:8">
      <c r="A38" s="15"/>
      <c r="B38" s="16"/>
      <c r="C38" s="16"/>
      <c r="D38" s="16"/>
      <c r="E38" s="19"/>
      <c r="F38" s="16"/>
      <c r="G38" s="16"/>
      <c r="H38" s="16"/>
    </row>
    <row r="39" spans="1:8">
      <c r="A39" s="22" t="s">
        <v>33</v>
      </c>
      <c r="B39" s="23"/>
      <c r="C39" s="23"/>
      <c r="D39" s="23"/>
      <c r="E39" s="23"/>
      <c r="F39" s="23"/>
      <c r="G39" s="23"/>
      <c r="H39" s="23"/>
    </row>
    <row r="40" spans="1:8">
      <c r="A40" s="24" t="s">
        <v>12</v>
      </c>
      <c r="B40" s="11">
        <f>SUM(B41)</f>
        <v>6200000</v>
      </c>
      <c r="C40" s="11">
        <f t="shared" ref="C40:H40" si="18">SUM(C41)</f>
        <v>6200000</v>
      </c>
      <c r="D40" s="11">
        <f t="shared" si="18"/>
        <v>6200000</v>
      </c>
      <c r="E40" s="11">
        <f t="shared" si="18"/>
        <v>0</v>
      </c>
      <c r="F40" s="11">
        <f t="shared" si="18"/>
        <v>6200000</v>
      </c>
      <c r="G40" s="11">
        <f t="shared" si="18"/>
        <v>0</v>
      </c>
      <c r="H40" s="11">
        <f t="shared" si="18"/>
        <v>0</v>
      </c>
    </row>
    <row r="41" spans="1:8">
      <c r="A41" s="12" t="s">
        <v>34</v>
      </c>
      <c r="B41" s="13">
        <f>F41-G41</f>
        <v>6200000</v>
      </c>
      <c r="C41" s="13">
        <f>F41-G41+H41</f>
        <v>6200000</v>
      </c>
      <c r="D41" s="13">
        <v>6200000</v>
      </c>
      <c r="E41" s="13"/>
      <c r="F41" s="13">
        <v>6200000</v>
      </c>
      <c r="G41" s="14"/>
      <c r="H41" s="14"/>
    </row>
    <row r="42" spans="1:8">
      <c r="A42" s="15"/>
      <c r="B42" s="19"/>
      <c r="C42" s="19"/>
      <c r="D42" s="19"/>
      <c r="E42" s="16"/>
      <c r="F42" s="16"/>
      <c r="G42" s="16"/>
      <c r="H42" s="16"/>
    </row>
    <row r="43" spans="1:8">
      <c r="A43" s="24" t="s">
        <v>18</v>
      </c>
      <c r="B43" s="11">
        <f>SUM(B44)</f>
        <v>6200000</v>
      </c>
      <c r="C43" s="11">
        <f t="shared" ref="C43:H43" si="19">SUM(C44)</f>
        <v>6200000</v>
      </c>
      <c r="D43" s="11">
        <f t="shared" si="19"/>
        <v>6200000</v>
      </c>
      <c r="E43" s="11">
        <f t="shared" si="19"/>
        <v>0</v>
      </c>
      <c r="F43" s="11">
        <f t="shared" si="19"/>
        <v>6200000</v>
      </c>
      <c r="G43" s="11">
        <f t="shared" si="19"/>
        <v>0</v>
      </c>
      <c r="H43" s="11">
        <f t="shared" si="19"/>
        <v>0</v>
      </c>
    </row>
    <row r="44" spans="1:8">
      <c r="A44" s="12" t="s">
        <v>34</v>
      </c>
      <c r="B44" s="13">
        <f>F44-G44</f>
        <v>6200000</v>
      </c>
      <c r="C44" s="13">
        <f>F44-G44+H44</f>
        <v>6200000</v>
      </c>
      <c r="D44" s="13">
        <v>6200000</v>
      </c>
      <c r="E44" s="13"/>
      <c r="F44" s="13">
        <v>6200000</v>
      </c>
      <c r="G44" s="14"/>
      <c r="H44" s="14"/>
    </row>
    <row r="45" spans="1:8">
      <c r="A45" s="20" t="s">
        <v>35</v>
      </c>
      <c r="B45" s="21">
        <f>B40-B43</f>
        <v>0</v>
      </c>
      <c r="C45" s="21">
        <f t="shared" ref="C45:H45" si="20">C40-C43</f>
        <v>0</v>
      </c>
      <c r="D45" s="21">
        <f t="shared" si="20"/>
        <v>0</v>
      </c>
      <c r="E45" s="21">
        <f t="shared" si="20"/>
        <v>0</v>
      </c>
      <c r="F45" s="21">
        <f t="shared" si="20"/>
        <v>0</v>
      </c>
      <c r="G45" s="21">
        <f t="shared" si="20"/>
        <v>0</v>
      </c>
      <c r="H45" s="21">
        <f t="shared" si="20"/>
        <v>0</v>
      </c>
    </row>
    <row r="46" spans="1:8" ht="12.75" thickBot="1">
      <c r="A46" s="15"/>
      <c r="B46" s="19"/>
      <c r="C46" s="19"/>
      <c r="D46" s="19"/>
      <c r="E46" s="16"/>
      <c r="F46" s="16"/>
      <c r="G46" s="16"/>
      <c r="H46" s="16"/>
    </row>
    <row r="47" spans="1:8" ht="12.75" thickTop="1">
      <c r="A47" s="25" t="s">
        <v>36</v>
      </c>
      <c r="B47" s="26">
        <f>B29+B37+B45</f>
        <v>2.7585774660110474E-6</v>
      </c>
      <c r="C47" s="26">
        <f t="shared" ref="C47:H47" si="21">C29+C37+C45</f>
        <v>2.7585774660110474E-6</v>
      </c>
      <c r="D47" s="26">
        <f t="shared" si="21"/>
        <v>2.5224871933460236E-6</v>
      </c>
      <c r="E47" s="26">
        <f t="shared" si="21"/>
        <v>1.0937219485640526E-7</v>
      </c>
      <c r="F47" s="26">
        <f t="shared" si="21"/>
        <v>2.7585774660110474E-6</v>
      </c>
      <c r="G47" s="26">
        <f t="shared" si="21"/>
        <v>0</v>
      </c>
      <c r="H47" s="26">
        <f t="shared" si="21"/>
        <v>0</v>
      </c>
    </row>
  </sheetData>
  <mergeCells count="3">
    <mergeCell ref="A1:H1"/>
    <mergeCell ref="B2:C2"/>
    <mergeCell ref="D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Principals magnituts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2014-11-19T08:13:56Z</dcterms:created>
  <dcterms:modified xsi:type="dcterms:W3CDTF">2014-11-19T14:06:23Z</dcterms:modified>
</cp:coreProperties>
</file>