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2520" yWindow="-210" windowWidth="12645" windowHeight="9195"/>
  </bookViews>
  <sheets>
    <sheet name="Hoja1" sheetId="1" r:id="rId1"/>
  </sheets>
  <externalReferences>
    <externalReference r:id="rId2"/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N22" i="1"/>
  <c r="N21"/>
  <c r="N20"/>
  <c r="N19"/>
  <c r="N18"/>
  <c r="N17"/>
  <c r="N16"/>
  <c r="N15"/>
  <c r="N23" s="1"/>
  <c r="N24" s="1"/>
</calcChain>
</file>

<file path=xl/sharedStrings.xml><?xml version="1.0" encoding="utf-8"?>
<sst xmlns="http://schemas.openxmlformats.org/spreadsheetml/2006/main" count="27" uniqueCount="27">
  <si>
    <t xml:space="preserve">                  </t>
  </si>
  <si>
    <t>Carbons i coc de petroli</t>
  </si>
  <si>
    <t>Biomassa</t>
  </si>
  <si>
    <t>Gasos liquats de petroli</t>
  </si>
  <si>
    <t>Prod. petrolífers lleugers</t>
  </si>
  <si>
    <t>Prod. petrolífers pesants</t>
  </si>
  <si>
    <t>Energia solar i eòlica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</si>
  <si>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</si>
  <si>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</si>
  <si>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</si>
  <si>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</si>
  <si>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</si>
  <si>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</si>
  <si>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</si>
  <si>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</si>
  <si>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</si>
  <si>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</si>
  <si>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</si>
  <si>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</si>
  <si>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</si>
  <si>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</si>
  <si>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Unitat energètica utilitzada: tep (tona equivalent de petroli :10.000.000 kcal).</t>
  </si>
  <si>
    <t>A partir de l'any 2007 no es considera la producció de les instal·lacions d'energia solar ni eòlica aïllades.</t>
  </si>
  <si>
    <t xml:space="preserve">Residus </t>
  </si>
  <si>
    <t>Gas Natural i Gas canalitzat</t>
  </si>
  <si>
    <t>Electricitat importada</t>
  </si>
  <si>
    <t>Taula 1 Evolució del consum energètic a les Illes Balears 2013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</si>
</sst>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0\ 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0"/>
      <name val="LegacySanITCBoo"/>
      <family val="2"/>
    </font>
    <font>
      <sz val="13"/>
      <color theme="0"/>
      <name val="LegacySanITCBoo"/>
      <family val="2"/>
    </font>
    <font>
      <sz val="13"/>
      <color theme="1"/>
      <name val="LegacySanITCBoo"/>
      <family val="2"/>
    </font>
    <font>
      <sz val="13"/>
      <name val="LegacySanITCBoo"/>
      <family val="2"/>
    </font>
    <font>
      <b/>
      <sz val="13"/>
      <name val="LegacySanITCBoo"/>
      <family val="2"/>
    </font>
    <font>
      <sz val="13"/>
      <color indexed="8"/>
      <name val="LegacySanITCBoo"/>
      <family val="2"/>
    </font>
    <font>
      <b/>
      <sz val="13"/>
      <color indexed="8"/>
      <name val="LegacySanITCBoo"/>
      <family val="2"/>
    </font>
    <font>
      <sz val="8"/>
      <name val="LegacySanITCBoo"/>
      <family val="2"/>
    </font>
    <font>
      <sz val="8"/>
      <color theme="1"/>
      <name val="LegacySanITCBoo"/>
      <family val="2"/>
    </font>
    <font>
      <b/>
      <sz val="13"/>
      <color theme="3"/>
      <name val="LegacySanITCBoo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" fillId="0" borderId="0"/>
  </cellStyleXfs>
  <cellXfs count="37">
    <xf numFmtId="0" fontId="0" fillId="0" borderId="0" xfId="0"/>
    <xf numFmtId="164" fontId="2" fillId="2" borderId="1" xfId="1" applyNumberFormat="1" applyFont="1" applyFill="1" applyBorder="1" applyAlignment="1" applyProtection="1">
      <alignment horizontal="left"/>
    </xf>
    <xf numFmtId="0" fontId="3" fillId="2" borderId="1" xfId="2" applyFont="1" applyFill="1" applyBorder="1"/>
    <xf numFmtId="0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/>
    <xf numFmtId="0" fontId="5" fillId="0" borderId="1" xfId="2" applyFont="1" applyBorder="1"/>
    <xf numFmtId="164" fontId="2" fillId="4" borderId="1" xfId="1" applyNumberFormat="1" applyFont="1" applyFill="1" applyBorder="1" applyAlignment="1" applyProtection="1">
      <alignment horizontal="left" vertical="center"/>
    </xf>
    <xf numFmtId="1" fontId="2" fillId="4" borderId="1" xfId="1" applyNumberFormat="1" applyFont="1" applyFill="1" applyBorder="1" applyAlignment="1" applyProtection="1">
      <alignment horizontal="center" vertical="center"/>
    </xf>
    <xf numFmtId="0" fontId="2" fillId="4" borderId="1" xfId="2" applyFont="1" applyFill="1" applyBorder="1" applyAlignment="1">
      <alignment horizontal="center"/>
    </xf>
    <xf numFmtId="0" fontId="2" fillId="3" borderId="1" xfId="2" applyFont="1" applyFill="1" applyBorder="1"/>
    <xf numFmtId="164" fontId="11" fillId="6" borderId="1" xfId="1" applyNumberFormat="1" applyFont="1" applyFill="1" applyBorder="1" applyAlignment="1" applyProtection="1">
      <alignment horizontal="left" vertical="center"/>
    </xf>
    <xf numFmtId="3" fontId="4" fillId="6" borderId="1" xfId="1" applyNumberFormat="1" applyFont="1" applyFill="1" applyBorder="1" applyAlignment="1" applyProtection="1">
      <alignment vertical="center"/>
    </xf>
    <xf numFmtId="3" fontId="4" fillId="6" borderId="1" xfId="1" applyNumberFormat="1" applyFont="1" applyFill="1" applyBorder="1" applyAlignment="1" applyProtection="1">
      <alignment horizontal="right" vertical="center" indent="1"/>
    </xf>
    <xf numFmtId="3" fontId="5" fillId="6" borderId="1" xfId="2" applyNumberFormat="1" applyFont="1" applyFill="1" applyBorder="1"/>
    <xf numFmtId="3" fontId="7" fillId="6" borderId="1" xfId="1" applyNumberFormat="1" applyFont="1" applyFill="1" applyBorder="1" applyAlignment="1" applyProtection="1">
      <alignment horizontal="right" vertical="center" indent="1"/>
    </xf>
    <xf numFmtId="3" fontId="5" fillId="6" borderId="1" xfId="2" applyNumberFormat="1" applyFont="1" applyFill="1" applyBorder="1" applyAlignment="1">
      <alignment horizontal="right" indent="1"/>
    </xf>
    <xf numFmtId="164" fontId="2" fillId="4" borderId="1" xfId="1" applyNumberFormat="1" applyFont="1" applyFill="1" applyBorder="1" applyAlignment="1" applyProtection="1">
      <alignment vertical="center"/>
    </xf>
    <xf numFmtId="164" fontId="6" fillId="4" borderId="1" xfId="1" applyNumberFormat="1" applyFont="1" applyFill="1" applyBorder="1" applyAlignment="1" applyProtection="1">
      <alignment vertical="center"/>
    </xf>
    <xf numFmtId="3" fontId="6" fillId="4" borderId="1" xfId="1" applyNumberFormat="1" applyFont="1" applyFill="1" applyBorder="1" applyAlignment="1" applyProtection="1">
      <alignment vertical="center"/>
    </xf>
    <xf numFmtId="3" fontId="6" fillId="4" borderId="1" xfId="1" applyNumberFormat="1" applyFont="1" applyFill="1" applyBorder="1" applyAlignment="1" applyProtection="1">
      <alignment horizontal="right" vertical="center" indent="1"/>
    </xf>
    <xf numFmtId="3" fontId="8" fillId="4" borderId="1" xfId="1" applyNumberFormat="1" applyFont="1" applyFill="1" applyBorder="1" applyAlignment="1" applyProtection="1">
      <alignment horizontal="right" vertical="center" indent="1"/>
    </xf>
    <xf numFmtId="3" fontId="6" fillId="3" borderId="1" xfId="2" applyNumberFormat="1" applyFont="1" applyFill="1" applyBorder="1"/>
    <xf numFmtId="164" fontId="11" fillId="5" borderId="1" xfId="1" applyNumberFormat="1" applyFont="1" applyFill="1" applyBorder="1" applyAlignment="1" applyProtection="1">
      <alignment horizontal="left" vertical="center"/>
    </xf>
    <xf numFmtId="164" fontId="11" fillId="6" borderId="1" xfId="1" applyNumberFormat="1" applyFont="1" applyFill="1" applyBorder="1" applyAlignment="1" applyProtection="1">
      <alignment horizontal="left" vertical="center" wrapText="1"/>
    </xf>
    <xf numFmtId="164" fontId="11" fillId="6" borderId="1" xfId="1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wrapText="1"/>
    </xf>
    <xf numFmtId="0" fontId="11" fillId="6" borderId="1" xfId="2" applyFont="1" applyFill="1" applyBorder="1" applyAlignment="1">
      <alignment wrapText="1"/>
    </xf>
    <xf numFmtId="3" fontId="5" fillId="6" borderId="1" xfId="2" applyNumberFormat="1" applyFont="1" applyFill="1" applyBorder="1" applyAlignment="1"/>
    <xf numFmtId="3" fontId="5" fillId="6" borderId="1" xfId="2" applyNumberFormat="1" applyFont="1" applyFill="1" applyBorder="1" applyAlignment="1">
      <alignment vertical="center"/>
    </xf>
    <xf numFmtId="3" fontId="5" fillId="6" borderId="1" xfId="2" applyNumberFormat="1" applyFont="1" applyFill="1" applyBorder="1" applyAlignment="1">
      <alignment horizontal="right" vertical="center" indent="1"/>
    </xf>
    <xf numFmtId="3" fontId="7" fillId="6" borderId="1" xfId="2" applyNumberFormat="1" applyFont="1" applyFill="1" applyBorder="1" applyAlignment="1">
      <alignment horizontal="right" indent="1"/>
    </xf>
    <xf numFmtId="164" fontId="11" fillId="6" borderId="1" xfId="1" applyNumberFormat="1" applyFont="1" applyFill="1" applyBorder="1" applyAlignment="1" applyProtection="1">
      <alignment vertical="center"/>
    </xf>
    <xf numFmtId="164" fontId="11" fillId="6" borderId="1" xfId="1" applyNumberFormat="1" applyFont="1" applyFill="1" applyBorder="1" applyAlignment="1" applyProtection="1">
      <alignment horizontal="left" vertical="center"/>
    </xf>
    <xf numFmtId="164" fontId="2" fillId="4" borderId="1" xfId="1" applyNumberFormat="1" applyFont="1" applyFill="1" applyBorder="1" applyAlignment="1" applyProtection="1">
      <alignment horizontal="left" vertical="center"/>
    </xf>
    <xf numFmtId="0" fontId="9" fillId="0" borderId="1" xfId="2" applyFont="1" applyBorder="1"/>
    <xf numFmtId="0" fontId="1" fillId="0" borderId="1" xfId="2" applyFont="1" applyBorder="1"/>
    <xf numFmtId="164" fontId="10" fillId="0" borderId="1" xfId="1" applyNumberFormat="1" applyFont="1" applyFill="1" applyBorder="1" applyAlignment="1" applyProtection="1">
      <alignment horizontal="left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s/mbarcelo/est%202013/Taules%20estadistiques%202013/TAULA%208/TAULA%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s/mbarcelo/est%202013/Taules%20estadistiques%202013/TAULA%205/TAULA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s/mbarcelo/est%202013/Taules%20estadistiques%202013/TAULA%207/TAULA%20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ULA8 "/>
      <sheetName val="Hoja1"/>
    </sheetNames>
    <sheetDataSet>
      <sheetData sheetId="0">
        <row r="37">
          <cell r="B37">
            <v>569202.96100000001</v>
          </cell>
          <cell r="C37">
            <v>84867.12</v>
          </cell>
          <cell r="D37">
            <v>149507.51999999999</v>
          </cell>
          <cell r="E37">
            <v>77374.174125599995</v>
          </cell>
          <cell r="F37">
            <v>246395.19800000003</v>
          </cell>
          <cell r="H37">
            <v>408660.50859400001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ULA5"/>
      <sheetName val=" dades anuals"/>
      <sheetName val="BALANCES ENERGÍA2013"/>
      <sheetName val="SECTORS"/>
      <sheetName val="2012"/>
      <sheetName val="aire propanat i GLP"/>
      <sheetName val="Hoja1"/>
    </sheetNames>
    <sheetDataSet>
      <sheetData sheetId="0">
        <row r="19">
          <cell r="D19">
            <v>521.74529610275522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AULA 7"/>
      <sheetName val="Hoja1"/>
    </sheetNames>
    <sheetDataSet>
      <sheetData sheetId="0">
        <row r="13">
          <cell r="F13">
            <v>516453.95818454993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workbookViewId="0">
      <selection activeCell="I28" sqref="I28"/>
    </sheetView>
  </sheetViews>
  <sheetFormatPr baseColWidth="10" defaultRowHeight="15"/>
  <cols>
    <col min="4" max="9" width="13" bestFit="1" customWidth="1"/>
  </cols>
  <sheetData>
    <row r="1" spans="1:14" ht="17.25">
      <c r="A1" s="1" t="s">
        <v>26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spans="1:14" ht="17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</row>
    <row r="3" spans="1:14" ht="17.25">
      <c r="A3" s="6" t="s">
        <v>0</v>
      </c>
      <c r="B3" s="6"/>
      <c r="C3" s="7">
        <v>2002</v>
      </c>
      <c r="D3" s="7">
        <v>2003</v>
      </c>
      <c r="E3" s="7">
        <v>2004</v>
      </c>
      <c r="F3" s="8">
        <v>2005</v>
      </c>
      <c r="G3" s="8">
        <v>2006</v>
      </c>
      <c r="H3" s="8">
        <v>2007</v>
      </c>
      <c r="I3" s="8">
        <v>2008</v>
      </c>
      <c r="J3" s="9">
        <v>2009</v>
      </c>
      <c r="K3" s="9">
        <v>2010</v>
      </c>
      <c r="L3" s="9">
        <v>2011</v>
      </c>
      <c r="M3" s="9">
        <v>2012</v>
      </c>
      <c r="N3" s="9">
        <v>2013</v>
      </c>
    </row>
    <row r="4" spans="1:14" ht="17.25">
      <c r="A4" s="10" t="s">
        <v>1</v>
      </c>
      <c r="B4" s="10"/>
      <c r="C4" s="11">
        <v>801620</v>
      </c>
      <c r="D4" s="12">
        <v>784382</v>
      </c>
      <c r="E4" s="12">
        <v>841337.22919999994</v>
      </c>
      <c r="F4" s="12">
        <v>773554.13560000004</v>
      </c>
      <c r="G4" s="12">
        <v>741055.2</v>
      </c>
      <c r="H4" s="12">
        <v>723360</v>
      </c>
      <c r="I4" s="12">
        <v>772538.88148540002</v>
      </c>
      <c r="J4" s="13">
        <v>784193.92320000008</v>
      </c>
      <c r="K4" s="13">
        <v>779388.17020000005</v>
      </c>
      <c r="L4" s="13">
        <v>701161.01720000012</v>
      </c>
      <c r="M4" s="13">
        <v>673022.85279999999</v>
      </c>
      <c r="N4" s="13">
        <v>1002944.6310000001</v>
      </c>
    </row>
    <row r="5" spans="1:14" ht="17.25">
      <c r="A5" s="10" t="s">
        <v>23</v>
      </c>
      <c r="B5" s="10"/>
      <c r="C5" s="11">
        <v>56391.839999999997</v>
      </c>
      <c r="D5" s="12">
        <v>56099.08</v>
      </c>
      <c r="E5" s="12">
        <v>60679.493280000002</v>
      </c>
      <c r="F5" s="12">
        <v>52488.849600000001</v>
      </c>
      <c r="G5" s="12">
        <v>58165.118399999999</v>
      </c>
      <c r="H5" s="12">
        <v>47252.4</v>
      </c>
      <c r="I5" s="12">
        <v>57837.767999999996</v>
      </c>
      <c r="J5" s="13">
        <v>53345.507999999994</v>
      </c>
      <c r="K5" s="13">
        <v>75284.376000000004</v>
      </c>
      <c r="L5" s="13">
        <v>103081.20240000001</v>
      </c>
      <c r="M5" s="13">
        <v>92366.579999999987</v>
      </c>
      <c r="N5" s="13">
        <v>85095.792000000001</v>
      </c>
    </row>
    <row r="6" spans="1:14" ht="17.25">
      <c r="A6" s="10" t="s">
        <v>2</v>
      </c>
      <c r="B6" s="10"/>
      <c r="C6" s="11">
        <v>17346</v>
      </c>
      <c r="D6" s="12">
        <v>27282</v>
      </c>
      <c r="E6" s="12">
        <v>29021.62458</v>
      </c>
      <c r="F6" s="12">
        <v>31180.163776000001</v>
      </c>
      <c r="G6" s="12">
        <v>33292</v>
      </c>
      <c r="H6" s="12">
        <v>34157.575049999992</v>
      </c>
      <c r="I6" s="12">
        <v>32607.937035999999</v>
      </c>
      <c r="J6" s="13">
        <v>33826.683140000001</v>
      </c>
      <c r="K6" s="13">
        <v>28743.691999999999</v>
      </c>
      <c r="L6" s="13">
        <v>11864.916106499999</v>
      </c>
      <c r="M6" s="13">
        <v>16282.335230000001</v>
      </c>
      <c r="N6" s="13">
        <v>18273.131770399999</v>
      </c>
    </row>
    <row r="7" spans="1:14" ht="17.25">
      <c r="A7" s="10" t="s">
        <v>3</v>
      </c>
      <c r="B7" s="10"/>
      <c r="C7" s="11">
        <v>129742</v>
      </c>
      <c r="D7" s="12">
        <v>128933</v>
      </c>
      <c r="E7" s="12">
        <v>137225.23327999999</v>
      </c>
      <c r="F7" s="12">
        <v>141408.57158399999</v>
      </c>
      <c r="G7" s="12">
        <v>132283.49183536301</v>
      </c>
      <c r="H7" s="12">
        <v>129576.94229199998</v>
      </c>
      <c r="I7" s="12">
        <v>129858.56540399998</v>
      </c>
      <c r="J7" s="13">
        <v>115488.93626799999</v>
      </c>
      <c r="K7" s="13">
        <v>84502.527939999985</v>
      </c>
      <c r="L7" s="13">
        <v>72088.08753199999</v>
      </c>
      <c r="M7" s="13">
        <v>71141.980444000001</v>
      </c>
      <c r="N7" s="13">
        <v>68226.567772000009</v>
      </c>
    </row>
    <row r="8" spans="1:14" ht="17.25">
      <c r="A8" s="10" t="s">
        <v>4</v>
      </c>
      <c r="B8" s="10"/>
      <c r="C8" s="11">
        <v>1347397</v>
      </c>
      <c r="D8" s="12">
        <v>1543560</v>
      </c>
      <c r="E8" s="12">
        <v>1546570.4083463</v>
      </c>
      <c r="F8" s="12">
        <v>1716436.2435788</v>
      </c>
      <c r="G8" s="12">
        <v>1843180.95908486</v>
      </c>
      <c r="H8" s="12">
        <v>1920374.7864666702</v>
      </c>
      <c r="I8" s="12">
        <v>1808003.2359734999</v>
      </c>
      <c r="J8" s="13">
        <v>1708664.4992839457</v>
      </c>
      <c r="K8" s="13">
        <v>1601124.8407492719</v>
      </c>
      <c r="L8" s="13">
        <v>1396912.7728428</v>
      </c>
      <c r="M8" s="13">
        <v>1329545.5519500498</v>
      </c>
      <c r="N8" s="13">
        <v>1331890.5144348501</v>
      </c>
    </row>
    <row r="9" spans="1:14" ht="17.25">
      <c r="A9" s="10" t="s">
        <v>5</v>
      </c>
      <c r="B9" s="10"/>
      <c r="C9" s="11">
        <v>282864.15999999997</v>
      </c>
      <c r="D9" s="12">
        <v>244822.92</v>
      </c>
      <c r="E9" s="12">
        <v>251402.8224</v>
      </c>
      <c r="F9" s="12">
        <v>302523.99360000005</v>
      </c>
      <c r="G9" s="12">
        <v>291432.84480000002</v>
      </c>
      <c r="H9" s="12">
        <v>276834.59999999998</v>
      </c>
      <c r="I9" s="12">
        <v>272650.81151999999</v>
      </c>
      <c r="J9" s="13">
        <v>234803.33376000004</v>
      </c>
      <c r="K9" s="13">
        <v>257071.1808</v>
      </c>
      <c r="L9" s="13">
        <v>238528.18559999997</v>
      </c>
      <c r="M9" s="13">
        <v>214755.20639999997</v>
      </c>
      <c r="N9" s="13">
        <v>153098.0736</v>
      </c>
    </row>
    <row r="10" spans="1:14" ht="17.25">
      <c r="A10" s="10" t="s">
        <v>6</v>
      </c>
      <c r="B10" s="10"/>
      <c r="C10" s="11">
        <v>4302</v>
      </c>
      <c r="D10" s="12">
        <v>4539</v>
      </c>
      <c r="E10" s="12">
        <v>5295.1198159899996</v>
      </c>
      <c r="F10" s="12">
        <v>5493.7803539300003</v>
      </c>
      <c r="G10" s="14">
        <v>5748</v>
      </c>
      <c r="H10" s="14">
        <v>648.10794282000006</v>
      </c>
      <c r="I10" s="14">
        <v>2298.0403999999999</v>
      </c>
      <c r="J10" s="13">
        <v>7428.4503030477754</v>
      </c>
      <c r="K10" s="13">
        <v>8093.6801600000017</v>
      </c>
      <c r="L10" s="13">
        <v>8179.3666899999998</v>
      </c>
      <c r="M10" s="13">
        <v>10450.570531999996</v>
      </c>
      <c r="N10" s="13">
        <v>10516.910415999999</v>
      </c>
    </row>
    <row r="11" spans="1:14" ht="17.25">
      <c r="A11" s="10" t="s">
        <v>25</v>
      </c>
      <c r="B11" s="10"/>
      <c r="C11" s="11">
        <v>0</v>
      </c>
      <c r="D11" s="12">
        <v>0</v>
      </c>
      <c r="E11" s="12">
        <v>0</v>
      </c>
      <c r="F11" s="12">
        <v>0</v>
      </c>
      <c r="G11" s="14">
        <v>0</v>
      </c>
      <c r="H11" s="14">
        <v>0</v>
      </c>
      <c r="I11" s="14">
        <v>0</v>
      </c>
      <c r="J11" s="13">
        <v>0</v>
      </c>
      <c r="K11" s="13">
        <v>0</v>
      </c>
      <c r="L11" s="13">
        <v>43</v>
      </c>
      <c r="M11" s="13">
        <v>49088.885999999999</v>
      </c>
      <c r="N11" s="13">
        <v>101527.55799999999</v>
      </c>
    </row>
    <row r="12" spans="1:14" ht="17.25">
      <c r="A12" s="10" t="s">
        <v>24</v>
      </c>
      <c r="B12" s="10"/>
      <c r="C12" s="11">
        <v>0</v>
      </c>
      <c r="D12" s="12">
        <v>0</v>
      </c>
      <c r="E12" s="12">
        <v>0</v>
      </c>
      <c r="F12" s="12">
        <v>0</v>
      </c>
      <c r="G12" s="15">
        <v>1595</v>
      </c>
      <c r="H12" s="14">
        <v>3367</v>
      </c>
      <c r="I12" s="14">
        <v>3060.85</v>
      </c>
      <c r="J12" s="13">
        <v>13918.464082819384</v>
      </c>
      <c r="K12" s="13">
        <v>85426.220932309327</v>
      </c>
      <c r="L12" s="13">
        <v>301680.20032461267</v>
      </c>
      <c r="M12" s="13">
        <v>285578.76701243996</v>
      </c>
      <c r="N12" s="13">
        <v>309937.49039497692</v>
      </c>
    </row>
    <row r="13" spans="1:14" ht="17.25">
      <c r="A13" s="16" t="s">
        <v>7</v>
      </c>
      <c r="B13" s="17"/>
      <c r="C13" s="18">
        <v>2639664</v>
      </c>
      <c r="D13" s="19">
        <v>2789619</v>
      </c>
      <c r="E13" s="19">
        <v>2871531.9309022902</v>
      </c>
      <c r="F13" s="19">
        <v>3023085.7380927298</v>
      </c>
      <c r="G13" s="20">
        <v>3106753.0441202298</v>
      </c>
      <c r="H13" s="20">
        <v>3135572</v>
      </c>
      <c r="I13" s="20">
        <v>3078856.0898189</v>
      </c>
      <c r="J13" s="21">
        <v>2951669.798037813</v>
      </c>
      <c r="K13" s="21">
        <v>2919634.6887815818</v>
      </c>
      <c r="L13" s="21">
        <v>2833538.7486959128</v>
      </c>
      <c r="M13" s="21">
        <v>2742232.7303684899</v>
      </c>
      <c r="N13" s="21">
        <v>3081510.6693882276</v>
      </c>
    </row>
    <row r="14" spans="1:14" ht="17.25">
      <c r="A14" s="22" t="s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7.25">
      <c r="A15" s="23" t="s">
        <v>9</v>
      </c>
      <c r="B15" s="24" t="s">
        <v>10</v>
      </c>
      <c r="C15" s="11">
        <v>-737849</v>
      </c>
      <c r="D15" s="12">
        <v>-722077</v>
      </c>
      <c r="E15" s="12">
        <v>-781603.14919999999</v>
      </c>
      <c r="F15" s="12">
        <v>-724719.31559999997</v>
      </c>
      <c r="G15" s="14">
        <v>-692415</v>
      </c>
      <c r="H15" s="14">
        <v>-674692.77726800006</v>
      </c>
      <c r="I15" s="14">
        <v>-732548.56168539997</v>
      </c>
      <c r="J15" s="13">
        <v>-768599.16320000007</v>
      </c>
      <c r="K15" s="13">
        <v>-767056.07020000007</v>
      </c>
      <c r="L15" s="13">
        <v>-690721.09720000008</v>
      </c>
      <c r="M15" s="13">
        <v>-653811.71279999998</v>
      </c>
      <c r="N15" s="13">
        <f>-'[1]TAULA8 '!$B$37</f>
        <v>-569202.96100000001</v>
      </c>
    </row>
    <row r="16" spans="1:14" ht="17.25">
      <c r="A16" s="25"/>
      <c r="B16" s="24" t="s">
        <v>11</v>
      </c>
      <c r="C16" s="11">
        <v>-54348</v>
      </c>
      <c r="D16" s="12">
        <v>-54133</v>
      </c>
      <c r="E16" s="12">
        <v>-59174.82</v>
      </c>
      <c r="F16" s="12">
        <v>-50526.36</v>
      </c>
      <c r="G16" s="14">
        <v>-57243</v>
      </c>
      <c r="H16" s="14">
        <v>-45930</v>
      </c>
      <c r="I16" s="14">
        <v>-57445.56</v>
      </c>
      <c r="J16" s="13">
        <v>-52953.299999999996</v>
      </c>
      <c r="K16" s="13">
        <v>-75267</v>
      </c>
      <c r="L16" s="13">
        <v>-100697.58</v>
      </c>
      <c r="M16" s="13">
        <v>-92160.18</v>
      </c>
      <c r="N16" s="13">
        <f>-'[1]TAULA8 '!$C$37</f>
        <v>-84867.12</v>
      </c>
    </row>
    <row r="17" spans="1:14" ht="34.5">
      <c r="A17" s="25"/>
      <c r="B17" s="26" t="s">
        <v>12</v>
      </c>
      <c r="C17" s="27">
        <v>0</v>
      </c>
      <c r="D17" s="15">
        <v>0</v>
      </c>
      <c r="E17" s="15">
        <v>0</v>
      </c>
      <c r="F17" s="15">
        <v>0</v>
      </c>
      <c r="G17" s="15">
        <v>-1595.43</v>
      </c>
      <c r="H17" s="15">
        <v>-3366.8500000000004</v>
      </c>
      <c r="I17" s="15">
        <v>-3060.85</v>
      </c>
      <c r="J17" s="13">
        <v>-929.90000000000009</v>
      </c>
      <c r="K17" s="13">
        <v>-30235.572500000002</v>
      </c>
      <c r="L17" s="13">
        <v>-249815.63250000001</v>
      </c>
      <c r="M17" s="13">
        <v>-187420.0594875</v>
      </c>
      <c r="N17" s="13">
        <f>-'[1]TAULA8 '!$F$37</f>
        <v>-246395.19800000003</v>
      </c>
    </row>
    <row r="18" spans="1:14" ht="17.25">
      <c r="A18" s="25"/>
      <c r="B18" s="24" t="s">
        <v>13</v>
      </c>
      <c r="C18" s="11">
        <v>-34360</v>
      </c>
      <c r="D18" s="12">
        <v>-37447</v>
      </c>
      <c r="E18" s="12">
        <v>-42076.792531635198</v>
      </c>
      <c r="F18" s="12">
        <v>-45727.096370015897</v>
      </c>
      <c r="G18" s="14">
        <v>-42782.729154284403</v>
      </c>
      <c r="H18" s="14">
        <v>-46772.358936760007</v>
      </c>
      <c r="I18" s="14">
        <v>-48393.324432603324</v>
      </c>
      <c r="J18" s="13">
        <v>-37858.090439707834</v>
      </c>
      <c r="K18" s="13">
        <v>-3520.4912063098946</v>
      </c>
      <c r="L18" s="13">
        <v>-3332.6125916139849</v>
      </c>
      <c r="M18" s="13">
        <v>-2036.3622534147714</v>
      </c>
      <c r="N18" s="13">
        <f>-[2]TAULA5!$D$19</f>
        <v>-521.74529610275522</v>
      </c>
    </row>
    <row r="19" spans="1:14" ht="34.5">
      <c r="A19" s="25"/>
      <c r="B19" s="24" t="s">
        <v>14</v>
      </c>
      <c r="C19" s="11">
        <v>-141845</v>
      </c>
      <c r="D19" s="12">
        <v>-285150</v>
      </c>
      <c r="E19" s="12">
        <v>-258051.31621200001</v>
      </c>
      <c r="F19" s="12">
        <v>-342583.92198829999</v>
      </c>
      <c r="G19" s="14">
        <v>-420543.23315689998</v>
      </c>
      <c r="H19" s="14">
        <v>-472556.05371191696</v>
      </c>
      <c r="I19" s="14">
        <v>-431084.75883238169</v>
      </c>
      <c r="J19" s="13">
        <v>-414514.2843791999</v>
      </c>
      <c r="K19" s="13">
        <v>-334852.67347919993</v>
      </c>
      <c r="L19" s="13">
        <v>-127097.94009420001</v>
      </c>
      <c r="M19" s="13">
        <v>-89372.883751199988</v>
      </c>
      <c r="N19" s="13">
        <f>-'[1]TAULA8 '!$E$37</f>
        <v>-77374.174125599995</v>
      </c>
    </row>
    <row r="20" spans="1:14" ht="34.5">
      <c r="A20" s="25"/>
      <c r="B20" s="24" t="s">
        <v>15</v>
      </c>
      <c r="C20" s="28">
        <v>-256437</v>
      </c>
      <c r="D20" s="29">
        <v>-230993</v>
      </c>
      <c r="E20" s="15">
        <v>-227744.64000000001</v>
      </c>
      <c r="F20" s="15">
        <v>-282049.91999999998</v>
      </c>
      <c r="G20" s="30">
        <v>-272854.08</v>
      </c>
      <c r="H20" s="30">
        <v>-259402.34975999995</v>
      </c>
      <c r="I20" s="30">
        <v>-250756.99199999997</v>
      </c>
      <c r="J20" s="13">
        <v>-234513.6</v>
      </c>
      <c r="K20" s="13">
        <v>-246843.84</v>
      </c>
      <c r="L20" s="13">
        <v>-215796.47999999998</v>
      </c>
      <c r="M20" s="13">
        <v>-212649.59999999998</v>
      </c>
      <c r="N20" s="13">
        <f>-'[1]TAULA8 '!$D$37</f>
        <v>-149507.51999999999</v>
      </c>
    </row>
    <row r="21" spans="1:14" ht="17.25">
      <c r="A21" s="31" t="s">
        <v>16</v>
      </c>
      <c r="B21" s="32" t="s">
        <v>17</v>
      </c>
      <c r="C21" s="27">
        <v>34360</v>
      </c>
      <c r="D21" s="15">
        <v>37447</v>
      </c>
      <c r="E21" s="15">
        <v>42076.792531635198</v>
      </c>
      <c r="F21" s="15">
        <v>45727.096370015897</v>
      </c>
      <c r="G21" s="30">
        <v>42310.170278781399</v>
      </c>
      <c r="H21" s="30">
        <v>46365.587336584795</v>
      </c>
      <c r="I21" s="30">
        <v>48823.580739675075</v>
      </c>
      <c r="J21" s="13">
        <v>37819.557200603806</v>
      </c>
      <c r="K21" s="13">
        <v>3520.4912063098946</v>
      </c>
      <c r="L21" s="13">
        <v>3332.6125916139849</v>
      </c>
      <c r="M21" s="13">
        <v>2036.3622534147714</v>
      </c>
      <c r="N21" s="13">
        <f>[2]TAULA5!$D$19</f>
        <v>521.74529610275522</v>
      </c>
    </row>
    <row r="22" spans="1:14" ht="17.25">
      <c r="A22" s="31"/>
      <c r="B22" s="32" t="s">
        <v>18</v>
      </c>
      <c r="C22" s="11">
        <v>437663</v>
      </c>
      <c r="D22" s="12">
        <v>481073</v>
      </c>
      <c r="E22" s="12">
        <v>500286.77158663003</v>
      </c>
      <c r="F22" s="12">
        <v>524175.92421319999</v>
      </c>
      <c r="G22" s="14">
        <v>537107.221058</v>
      </c>
      <c r="H22" s="14">
        <v>549347.79336844815</v>
      </c>
      <c r="I22" s="14">
        <v>562485.01867800008</v>
      </c>
      <c r="J22" s="13">
        <v>551045.75379618118</v>
      </c>
      <c r="K22" s="13">
        <v>543435.69385313347</v>
      </c>
      <c r="L22" s="13">
        <v>529228.79322200001</v>
      </c>
      <c r="M22" s="13">
        <v>485290.23239400005</v>
      </c>
      <c r="N22" s="13">
        <f>'[1]TAULA8 '!$H$37</f>
        <v>408660.50859400001</v>
      </c>
    </row>
    <row r="23" spans="1:14" ht="17.25">
      <c r="A23" s="33" t="s">
        <v>19</v>
      </c>
      <c r="B23" s="33"/>
      <c r="C23" s="18">
        <v>1886847</v>
      </c>
      <c r="D23" s="19">
        <v>1978340</v>
      </c>
      <c r="E23" s="19">
        <v>2045244.77707692</v>
      </c>
      <c r="F23" s="19">
        <v>2147382.14471763</v>
      </c>
      <c r="G23" s="19">
        <v>2198736.96314582</v>
      </c>
      <c r="H23" s="19">
        <v>2228564</v>
      </c>
      <c r="I23" s="19">
        <v>2166874.6422861898</v>
      </c>
      <c r="J23" s="18">
        <v>2031166.7710156904</v>
      </c>
      <c r="K23" s="18">
        <v>2008815.2264555153</v>
      </c>
      <c r="L23" s="18">
        <v>1978638.8121237126</v>
      </c>
      <c r="M23" s="18">
        <v>1992108.5267237902</v>
      </c>
      <c r="N23" s="18">
        <f>SUM(N13:N22)</f>
        <v>2362824.2048566272</v>
      </c>
    </row>
    <row r="24" spans="1:14" ht="17.25">
      <c r="A24" s="33" t="s">
        <v>20</v>
      </c>
      <c r="B24" s="33"/>
      <c r="C24" s="18">
        <v>1459247</v>
      </c>
      <c r="D24" s="19">
        <v>1513719</v>
      </c>
      <c r="E24" s="19">
        <v>1566337.19323572</v>
      </c>
      <c r="F24" s="19">
        <v>1649289.22155363</v>
      </c>
      <c r="G24" s="19">
        <v>1680766.1688387201</v>
      </c>
      <c r="H24" s="19">
        <v>1692516.9008718499</v>
      </c>
      <c r="I24" s="19">
        <v>1654186.4131392897</v>
      </c>
      <c r="J24" s="21">
        <v>1568197.9953966406</v>
      </c>
      <c r="K24" s="21">
        <v>1538485.2294860152</v>
      </c>
      <c r="L24" s="21">
        <v>1476944.3759037126</v>
      </c>
      <c r="M24" s="21">
        <v>1489491.7128649403</v>
      </c>
      <c r="N24" s="21">
        <f>N23-'[3]TAULA 7'!$F$13</f>
        <v>1846370.2466720771</v>
      </c>
    </row>
    <row r="25" spans="1:14">
      <c r="A25" s="34" t="s">
        <v>22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>
      <c r="A26" s="36" t="s">
        <v>21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</sheetData>
  <mergeCells count="13">
    <mergeCell ref="A9:B9"/>
    <mergeCell ref="A4:B4"/>
    <mergeCell ref="A5:B5"/>
    <mergeCell ref="A6:B6"/>
    <mergeCell ref="A7:B7"/>
    <mergeCell ref="A8:B8"/>
    <mergeCell ref="A24:B24"/>
    <mergeCell ref="A10:B10"/>
    <mergeCell ref="A11:B11"/>
    <mergeCell ref="A12:B12"/>
    <mergeCell ref="A14:N14"/>
    <mergeCell ref="A15:A20"/>
    <mergeCell ref="A23:B23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2015-07-14T08:05:12Z</dcterms:modified>
</cp:coreProperties>
</file>