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codeName="ThisWorkbook" defaultThemeVersion="124226"/>
  <bookViews>
    <workbookView xWindow="12705" yWindow="60" windowWidth="20760" windowHeight="8670" tabRatio="599"/>
  </bookViews>
  <sheets>
    <sheet name="TAULA 2" sheetId="7" r:id="rId1"/>
  </sheets>
  <definedNames>
    <definedName name="_xlnm.Print_Area" localSheetId="0">'TAULA 2'!$A$2:$K$25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" i="7"/>
  <c r="K7"/>
  <c r="K8"/>
  <c r="K9"/>
  <c r="K10"/>
  <c r="K11"/>
  <c r="K12"/>
  <c r="K13"/>
  <c r="K14"/>
  <c r="K15"/>
  <c r="K16"/>
  <c r="K17"/>
  <c r="K18"/>
  <c r="K19"/>
  <c r="K20"/>
  <c r="K21"/>
  <c r="K22"/>
  <c r="K5"/>
  <c r="J10"/>
  <c r="J12"/>
  <c r="J8"/>
  <c r="I14"/>
  <c r="F7"/>
  <c r="F18"/>
  <c r="F17"/>
  <c r="F15" s="1"/>
  <c r="F13" s="1"/>
  <c r="F8" s="1"/>
  <c r="F9"/>
  <c r="F10" s="1"/>
  <c r="E14"/>
  <c r="G7"/>
  <c r="G9"/>
  <c r="D9"/>
  <c r="I19" l="1"/>
  <c r="I21" s="1"/>
  <c r="D13" l="1"/>
  <c r="C8"/>
  <c r="C7"/>
  <c r="C6"/>
  <c r="C9" l="1"/>
  <c r="J6" l="1"/>
  <c r="J5"/>
  <c r="G10" l="1"/>
  <c r="H5"/>
  <c r="H8" s="1"/>
  <c r="H9" s="1"/>
  <c r="H10" s="1"/>
  <c r="D5" l="1"/>
  <c r="D8" s="1"/>
  <c r="D10"/>
  <c r="D6"/>
  <c r="C10" l="1"/>
  <c r="G6"/>
  <c r="G8" s="1"/>
  <c r="E20"/>
  <c r="E16"/>
  <c r="E15"/>
  <c r="E6"/>
  <c r="E8" s="1"/>
  <c r="E13" s="1"/>
  <c r="E21" l="1"/>
</calcChain>
</file>

<file path=xl/sharedStrings.xml><?xml version="1.0" encoding="utf-8"?>
<sst xmlns="http://schemas.openxmlformats.org/spreadsheetml/2006/main" count="36" uniqueCount="33">
  <si>
    <t xml:space="preserve">     PROD. PETROLÍFERS</t>
  </si>
  <si>
    <t>TOTAL</t>
  </si>
  <si>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</si>
  <si>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</si>
  <si>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</si>
  <si>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</si>
  <si>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</si>
  <si>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</si>
  <si>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</si>
  <si>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</si>
  <si>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</si>
  <si>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</si>
  <si>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</si>
  <si>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</si>
  <si>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</si>
  <si>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</si>
  <si>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</si>
  <si>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</si>
  <si>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</si>
  <si>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</si>
  <si>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</si>
  <si>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</si>
  <si>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</si>
  <si>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</si>
  <si>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</si>
  <si>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Terrestre</t>
  </si>
  <si>
    <t>Aviació</t>
  </si>
  <si>
    <t>R.S.U.   (el 50% es biodegradable*)</t>
  </si>
  <si>
    <t>GAS NATURAL I BIOGAS</t>
  </si>
  <si>
    <t>Generació elèctrica (excepte energia autoconsumida)</t>
  </si>
  <si>
    <t>* EL Pla d'Acció Nacional d'Energies renovables 2011-2020 considera el 50% dels RSU incinerats com a energia renovable</t>
  </si>
  <si>
    <t>Taula 2 Balanç energètic Illes Balears 2021</t>
  </si>
  <si>
    <t>Marítimo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</si>
</sst>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General\ 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sz val="10"/>
      <color indexed="8"/>
      <name val="LegacySanITCBoo"/>
      <family val="2"/>
    </font>
    <font>
      <b/>
      <sz val="10"/>
      <name val="LegacySanITCBoo"/>
      <family val="2"/>
    </font>
    <font>
      <b/>
      <sz val="10"/>
      <color indexed="8"/>
      <name val="LegacySanITCBoo"/>
      <family val="2"/>
    </font>
    <font>
      <sz val="11"/>
      <name val="LegacySanITCBoo"/>
      <family val="2"/>
    </font>
    <font>
      <b/>
      <sz val="11"/>
      <name val="LegacySanITCBoo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i/>
      <sz val="10"/>
      <color theme="3"/>
      <name val="Arial"/>
      <family val="2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29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ill="0" applyBorder="0" applyAlignment="0" applyProtection="0"/>
  </cellStyleXfs>
  <cellXfs count="49">
    <xf numFmtId="0" fontId="0" fillId="0" borderId="0" xfId="0"/>
    <xf numFmtId="0" fontId="1" fillId="0" borderId="0" xfId="1" applyFont="1"/>
    <xf numFmtId="3" fontId="1" fillId="0" borderId="0" xfId="1" applyNumberFormat="1" applyFont="1"/>
    <xf numFmtId="3" fontId="1" fillId="0" borderId="0" xfId="1" applyNumberFormat="1" applyFont="1" applyAlignment="1">
      <alignment horizontal="center"/>
    </xf>
    <xf numFmtId="3" fontId="1" fillId="0" borderId="0" xfId="1" applyNumberFormat="1" applyFont="1" applyBorder="1"/>
    <xf numFmtId="0" fontId="1" fillId="0" borderId="0" xfId="1"/>
    <xf numFmtId="3" fontId="1" fillId="0" borderId="0" xfId="1" applyNumberFormat="1" applyFont="1" applyAlignment="1"/>
    <xf numFmtId="0" fontId="3" fillId="0" borderId="0" xfId="1" applyFont="1"/>
    <xf numFmtId="3" fontId="2" fillId="0" borderId="0" xfId="1" applyNumberFormat="1" applyFont="1"/>
    <xf numFmtId="3" fontId="6" fillId="0" borderId="0" xfId="1" applyNumberFormat="1" applyFont="1" applyAlignment="1"/>
    <xf numFmtId="0" fontId="6" fillId="0" borderId="0" xfId="1" applyFont="1"/>
    <xf numFmtId="3" fontId="6" fillId="0" borderId="0" xfId="1" applyNumberFormat="1" applyFont="1"/>
    <xf numFmtId="3" fontId="8" fillId="0" borderId="0" xfId="1" applyNumberFormat="1" applyFont="1"/>
    <xf numFmtId="3" fontId="7" fillId="0" borderId="0" xfId="1" applyNumberFormat="1" applyFont="1" applyBorder="1" applyAlignment="1">
      <alignment horizontal="right" vertical="center" indent="1"/>
    </xf>
    <xf numFmtId="0" fontId="9" fillId="0" borderId="0" xfId="1" applyFont="1" applyProtection="1">
      <protection locked="0"/>
    </xf>
    <xf numFmtId="0" fontId="10" fillId="0" borderId="0" xfId="1" applyFont="1"/>
    <xf numFmtId="3" fontId="9" fillId="0" borderId="0" xfId="1" applyNumberFormat="1" applyFont="1" applyBorder="1"/>
    <xf numFmtId="0" fontId="11" fillId="0" borderId="0" xfId="1" applyFont="1"/>
    <xf numFmtId="3" fontId="12" fillId="0" borderId="0" xfId="1" applyNumberFormat="1" applyFont="1" applyBorder="1" applyProtection="1">
      <protection locked="0"/>
    </xf>
    <xf numFmtId="164" fontId="7" fillId="0" borderId="0" xfId="2" applyNumberFormat="1" applyFont="1" applyFill="1" applyBorder="1" applyAlignment="1" applyProtection="1">
      <alignment horizontal="left"/>
    </xf>
    <xf numFmtId="3" fontId="13" fillId="4" borderId="0" xfId="1" applyNumberFormat="1" applyFont="1" applyFill="1" applyAlignment="1">
      <alignment horizontal="left"/>
    </xf>
    <xf numFmtId="0" fontId="14" fillId="4" borderId="0" xfId="1" applyFont="1" applyFill="1"/>
    <xf numFmtId="3" fontId="13" fillId="2" borderId="2" xfId="1" applyNumberFormat="1" applyFont="1" applyFill="1" applyBorder="1" applyAlignment="1">
      <alignment vertical="center"/>
    </xf>
    <xf numFmtId="3" fontId="13" fillId="2" borderId="2" xfId="1" applyNumberFormat="1" applyFont="1" applyFill="1" applyBorder="1" applyAlignment="1">
      <alignment vertical="center" wrapText="1"/>
    </xf>
    <xf numFmtId="3" fontId="13" fillId="2" borderId="1" xfId="1" applyNumberFormat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3" fontId="15" fillId="3" borderId="1" xfId="1" applyNumberFormat="1" applyFont="1" applyFill="1" applyBorder="1" applyAlignment="1">
      <alignment horizontal="left" vertical="center"/>
    </xf>
    <xf numFmtId="3" fontId="1" fillId="3" borderId="1" xfId="1" applyNumberFormat="1" applyFont="1" applyFill="1" applyBorder="1" applyAlignment="1">
      <alignment horizontal="right" indent="1"/>
    </xf>
    <xf numFmtId="3" fontId="1" fillId="3" borderId="0" xfId="1" applyNumberFormat="1" applyFont="1" applyFill="1" applyAlignment="1">
      <alignment horizontal="right" indent="1"/>
    </xf>
    <xf numFmtId="3" fontId="5" fillId="3" borderId="1" xfId="1" applyNumberFormat="1" applyFont="1" applyFill="1" applyBorder="1" applyAlignment="1">
      <alignment horizontal="right" indent="1"/>
    </xf>
    <xf numFmtId="3" fontId="17" fillId="3" borderId="1" xfId="1" applyNumberFormat="1" applyFont="1" applyFill="1" applyBorder="1" applyAlignment="1">
      <alignment horizontal="left" vertical="center"/>
    </xf>
    <xf numFmtId="3" fontId="4" fillId="3" borderId="1" xfId="1" applyNumberFormat="1" applyFont="1" applyFill="1" applyBorder="1" applyAlignment="1">
      <alignment horizontal="right" indent="1"/>
    </xf>
    <xf numFmtId="3" fontId="18" fillId="3" borderId="1" xfId="1" applyNumberFormat="1" applyFont="1" applyFill="1" applyBorder="1" applyAlignment="1">
      <alignment horizontal="right" indent="1"/>
    </xf>
    <xf numFmtId="3" fontId="13" fillId="2" borderId="2" xfId="1" applyNumberFormat="1" applyFont="1" applyFill="1" applyBorder="1" applyAlignment="1">
      <alignment horizontal="center" vertical="center"/>
    </xf>
    <xf numFmtId="3" fontId="5" fillId="3" borderId="0" xfId="1" applyNumberFormat="1" applyFont="1" applyFill="1" applyAlignment="1">
      <alignment horizontal="right" indent="1"/>
    </xf>
    <xf numFmtId="3" fontId="16" fillId="5" borderId="1" xfId="1" applyNumberFormat="1" applyFont="1" applyFill="1" applyBorder="1" applyAlignment="1">
      <alignment horizontal="left" vertical="center"/>
    </xf>
    <xf numFmtId="3" fontId="1" fillId="6" borderId="1" xfId="1" applyNumberFormat="1" applyFont="1" applyFill="1" applyBorder="1" applyAlignment="1">
      <alignment horizontal="right" indent="1"/>
    </xf>
    <xf numFmtId="3" fontId="1" fillId="5" borderId="1" xfId="1" applyNumberFormat="1" applyFont="1" applyFill="1" applyBorder="1" applyAlignment="1">
      <alignment horizontal="right" indent="1"/>
    </xf>
    <xf numFmtId="3" fontId="1" fillId="5" borderId="1" xfId="1" applyNumberFormat="1" applyFont="1" applyFill="1" applyBorder="1" applyAlignment="1">
      <alignment horizontal="right" vertical="top" indent="1"/>
    </xf>
    <xf numFmtId="3" fontId="5" fillId="5" borderId="1" xfId="1" applyNumberFormat="1" applyFont="1" applyFill="1" applyBorder="1" applyAlignment="1">
      <alignment horizontal="right" indent="1"/>
    </xf>
    <xf numFmtId="3" fontId="15" fillId="3" borderId="1" xfId="1" applyNumberFormat="1" applyFont="1" applyFill="1" applyBorder="1" applyAlignment="1">
      <alignment horizontal="left" vertical="center"/>
    </xf>
    <xf numFmtId="3" fontId="15" fillId="3" borderId="3" xfId="1" applyNumberFormat="1" applyFont="1" applyFill="1" applyBorder="1" applyAlignment="1">
      <alignment horizontal="left" vertical="top"/>
    </xf>
    <xf numFmtId="3" fontId="15" fillId="3" borderId="5" xfId="1" applyNumberFormat="1" applyFont="1" applyFill="1" applyBorder="1" applyAlignment="1">
      <alignment horizontal="left" vertical="top"/>
    </xf>
    <xf numFmtId="3" fontId="15" fillId="3" borderId="4" xfId="1" applyNumberFormat="1" applyFont="1" applyFill="1" applyBorder="1" applyAlignment="1">
      <alignment horizontal="left" vertical="top"/>
    </xf>
    <xf numFmtId="3" fontId="13" fillId="2" borderId="1" xfId="1" applyNumberFormat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center" vertical="center" wrapText="1"/>
    </xf>
  </cellXfs>
  <cellStyles count="3">
    <cellStyle name="Millares [0]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B30"/>
  <sheetViews>
    <sheetView tabSelected="1" zoomScale="110" zoomScaleNormal="110" workbookViewId="0">
      <selection activeCell="L5" sqref="L5"/>
    </sheetView>
  </sheetViews>
  <sheetFormatPr baseColWidth="10" defaultRowHeight="12.75"/>
  <cols>
    <col min="1" max="1" width="4" style="1" customWidth="1"/>
    <col min="2" max="2" width="36.42578125" style="1" bestFit="1" customWidth="1"/>
    <col min="3" max="3" width="14.28515625" style="1" customWidth="1"/>
    <col min="4" max="4" width="16.85546875" style="1" customWidth="1"/>
    <col min="5" max="5" width="11.7109375" style="1" bestFit="1" customWidth="1"/>
    <col min="6" max="6" width="15.42578125" style="1" bestFit="1" customWidth="1"/>
    <col min="7" max="7" width="14.140625" style="1" bestFit="1" customWidth="1"/>
    <col min="8" max="8" width="24.5703125" style="1" customWidth="1"/>
    <col min="9" max="9" width="10.140625" style="7" customWidth="1"/>
    <col min="10" max="10" width="18.5703125" style="1" bestFit="1" customWidth="1"/>
    <col min="11" max="11" width="18" style="1" bestFit="1" customWidth="1"/>
    <col min="12" max="132" width="11.42578125" style="1" customWidth="1"/>
    <col min="133" max="133" width="11.42578125" style="5"/>
    <col min="134" max="134" width="3" style="5" customWidth="1"/>
    <col min="135" max="135" width="32" style="5" customWidth="1"/>
    <col min="136" max="136" width="7.5703125" style="5" customWidth="1"/>
    <col min="137" max="137" width="8.85546875" style="5" customWidth="1"/>
    <col min="138" max="139" width="9.28515625" style="5" customWidth="1"/>
    <col min="140" max="140" width="12" style="5" customWidth="1"/>
    <col min="141" max="141" width="9" style="5" customWidth="1"/>
    <col min="142" max="142" width="8.28515625" style="5" customWidth="1"/>
    <col min="143" max="143" width="10.140625" style="5" customWidth="1"/>
    <col min="144" max="144" width="7.5703125" style="5" customWidth="1"/>
    <col min="145" max="146" width="13.5703125" style="5" customWidth="1"/>
    <col min="147" max="147" width="11.42578125" style="5" customWidth="1"/>
    <col min="148" max="148" width="14.85546875" style="5" customWidth="1"/>
    <col min="149" max="149" width="11.42578125" style="5" customWidth="1"/>
    <col min="150" max="150" width="11.5703125" style="5" customWidth="1"/>
    <col min="151" max="388" width="11.42578125" style="5" customWidth="1"/>
    <col min="389" max="389" width="11.42578125" style="5"/>
    <col min="390" max="390" width="3" style="5" customWidth="1"/>
    <col min="391" max="391" width="32" style="5" customWidth="1"/>
    <col min="392" max="392" width="7.5703125" style="5" customWidth="1"/>
    <col min="393" max="393" width="8.85546875" style="5" customWidth="1"/>
    <col min="394" max="395" width="9.28515625" style="5" customWidth="1"/>
    <col min="396" max="396" width="12" style="5" customWidth="1"/>
    <col min="397" max="397" width="9" style="5" customWidth="1"/>
    <col min="398" max="398" width="8.28515625" style="5" customWidth="1"/>
    <col min="399" max="399" width="10.140625" style="5" customWidth="1"/>
    <col min="400" max="400" width="7.5703125" style="5" customWidth="1"/>
    <col min="401" max="402" width="13.5703125" style="5" customWidth="1"/>
    <col min="403" max="403" width="11.42578125" style="5" customWidth="1"/>
    <col min="404" max="404" width="14.85546875" style="5" customWidth="1"/>
    <col min="405" max="405" width="11.42578125" style="5" customWidth="1"/>
    <col min="406" max="406" width="11.5703125" style="5" customWidth="1"/>
    <col min="407" max="644" width="11.42578125" style="5" customWidth="1"/>
    <col min="645" max="645" width="11.42578125" style="5"/>
    <col min="646" max="646" width="3" style="5" customWidth="1"/>
    <col min="647" max="647" width="32" style="5" customWidth="1"/>
    <col min="648" max="648" width="7.5703125" style="5" customWidth="1"/>
    <col min="649" max="649" width="8.85546875" style="5" customWidth="1"/>
    <col min="650" max="651" width="9.28515625" style="5" customWidth="1"/>
    <col min="652" max="652" width="12" style="5" customWidth="1"/>
    <col min="653" max="653" width="9" style="5" customWidth="1"/>
    <col min="654" max="654" width="8.28515625" style="5" customWidth="1"/>
    <col min="655" max="655" width="10.140625" style="5" customWidth="1"/>
    <col min="656" max="656" width="7.5703125" style="5" customWidth="1"/>
    <col min="657" max="658" width="13.5703125" style="5" customWidth="1"/>
    <col min="659" max="659" width="11.42578125" style="5" customWidth="1"/>
    <col min="660" max="660" width="14.85546875" style="5" customWidth="1"/>
    <col min="661" max="661" width="11.42578125" style="5" customWidth="1"/>
    <col min="662" max="662" width="11.5703125" style="5" customWidth="1"/>
    <col min="663" max="900" width="11.42578125" style="5" customWidth="1"/>
    <col min="901" max="901" width="11.42578125" style="5"/>
    <col min="902" max="902" width="3" style="5" customWidth="1"/>
    <col min="903" max="903" width="32" style="5" customWidth="1"/>
    <col min="904" max="904" width="7.5703125" style="5" customWidth="1"/>
    <col min="905" max="905" width="8.85546875" style="5" customWidth="1"/>
    <col min="906" max="907" width="9.28515625" style="5" customWidth="1"/>
    <col min="908" max="908" width="12" style="5" customWidth="1"/>
    <col min="909" max="909" width="9" style="5" customWidth="1"/>
    <col min="910" max="910" width="8.28515625" style="5" customWidth="1"/>
    <col min="911" max="911" width="10.140625" style="5" customWidth="1"/>
    <col min="912" max="912" width="7.5703125" style="5" customWidth="1"/>
    <col min="913" max="914" width="13.5703125" style="5" customWidth="1"/>
    <col min="915" max="915" width="11.42578125" style="5" customWidth="1"/>
    <col min="916" max="916" width="14.85546875" style="5" customWidth="1"/>
    <col min="917" max="917" width="11.42578125" style="5" customWidth="1"/>
    <col min="918" max="918" width="11.5703125" style="5" customWidth="1"/>
    <col min="919" max="1156" width="11.42578125" style="5" customWidth="1"/>
    <col min="1157" max="1157" width="11.42578125" style="5"/>
    <col min="1158" max="1158" width="3" style="5" customWidth="1"/>
    <col min="1159" max="1159" width="32" style="5" customWidth="1"/>
    <col min="1160" max="1160" width="7.5703125" style="5" customWidth="1"/>
    <col min="1161" max="1161" width="8.85546875" style="5" customWidth="1"/>
    <col min="1162" max="1163" width="9.28515625" style="5" customWidth="1"/>
    <col min="1164" max="1164" width="12" style="5" customWidth="1"/>
    <col min="1165" max="1165" width="9" style="5" customWidth="1"/>
    <col min="1166" max="1166" width="8.28515625" style="5" customWidth="1"/>
    <col min="1167" max="1167" width="10.140625" style="5" customWidth="1"/>
    <col min="1168" max="1168" width="7.5703125" style="5" customWidth="1"/>
    <col min="1169" max="1170" width="13.5703125" style="5" customWidth="1"/>
    <col min="1171" max="1171" width="11.42578125" style="5" customWidth="1"/>
    <col min="1172" max="1172" width="14.85546875" style="5" customWidth="1"/>
    <col min="1173" max="1173" width="11.42578125" style="5" customWidth="1"/>
    <col min="1174" max="1174" width="11.5703125" style="5" customWidth="1"/>
    <col min="1175" max="1412" width="11.42578125" style="5" customWidth="1"/>
    <col min="1413" max="1413" width="11.42578125" style="5"/>
    <col min="1414" max="1414" width="3" style="5" customWidth="1"/>
    <col min="1415" max="1415" width="32" style="5" customWidth="1"/>
    <col min="1416" max="1416" width="7.5703125" style="5" customWidth="1"/>
    <col min="1417" max="1417" width="8.85546875" style="5" customWidth="1"/>
    <col min="1418" max="1419" width="9.28515625" style="5" customWidth="1"/>
    <col min="1420" max="1420" width="12" style="5" customWidth="1"/>
    <col min="1421" max="1421" width="9" style="5" customWidth="1"/>
    <col min="1422" max="1422" width="8.28515625" style="5" customWidth="1"/>
    <col min="1423" max="1423" width="10.140625" style="5" customWidth="1"/>
    <col min="1424" max="1424" width="7.5703125" style="5" customWidth="1"/>
    <col min="1425" max="1426" width="13.5703125" style="5" customWidth="1"/>
    <col min="1427" max="1427" width="11.42578125" style="5" customWidth="1"/>
    <col min="1428" max="1428" width="14.85546875" style="5" customWidth="1"/>
    <col min="1429" max="1429" width="11.42578125" style="5" customWidth="1"/>
    <col min="1430" max="1430" width="11.5703125" style="5" customWidth="1"/>
    <col min="1431" max="1668" width="11.42578125" style="5" customWidth="1"/>
    <col min="1669" max="1669" width="11.42578125" style="5"/>
    <col min="1670" max="1670" width="3" style="5" customWidth="1"/>
    <col min="1671" max="1671" width="32" style="5" customWidth="1"/>
    <col min="1672" max="1672" width="7.5703125" style="5" customWidth="1"/>
    <col min="1673" max="1673" width="8.85546875" style="5" customWidth="1"/>
    <col min="1674" max="1675" width="9.28515625" style="5" customWidth="1"/>
    <col min="1676" max="1676" width="12" style="5" customWidth="1"/>
    <col min="1677" max="1677" width="9" style="5" customWidth="1"/>
    <col min="1678" max="1678" width="8.28515625" style="5" customWidth="1"/>
    <col min="1679" max="1679" width="10.140625" style="5" customWidth="1"/>
    <col min="1680" max="1680" width="7.5703125" style="5" customWidth="1"/>
    <col min="1681" max="1682" width="13.5703125" style="5" customWidth="1"/>
    <col min="1683" max="1683" width="11.42578125" style="5" customWidth="1"/>
    <col min="1684" max="1684" width="14.85546875" style="5" customWidth="1"/>
    <col min="1685" max="1685" width="11.42578125" style="5" customWidth="1"/>
    <col min="1686" max="1686" width="11.5703125" style="5" customWidth="1"/>
    <col min="1687" max="1924" width="11.42578125" style="5" customWidth="1"/>
    <col min="1925" max="1925" width="11.42578125" style="5"/>
    <col min="1926" max="1926" width="3" style="5" customWidth="1"/>
    <col min="1927" max="1927" width="32" style="5" customWidth="1"/>
    <col min="1928" max="1928" width="7.5703125" style="5" customWidth="1"/>
    <col min="1929" max="1929" width="8.85546875" style="5" customWidth="1"/>
    <col min="1930" max="1931" width="9.28515625" style="5" customWidth="1"/>
    <col min="1932" max="1932" width="12" style="5" customWidth="1"/>
    <col min="1933" max="1933" width="9" style="5" customWidth="1"/>
    <col min="1934" max="1934" width="8.28515625" style="5" customWidth="1"/>
    <col min="1935" max="1935" width="10.140625" style="5" customWidth="1"/>
    <col min="1936" max="1936" width="7.5703125" style="5" customWidth="1"/>
    <col min="1937" max="1938" width="13.5703125" style="5" customWidth="1"/>
    <col min="1939" max="1939" width="11.42578125" style="5" customWidth="1"/>
    <col min="1940" max="1940" width="14.85546875" style="5" customWidth="1"/>
    <col min="1941" max="1941" width="11.42578125" style="5" customWidth="1"/>
    <col min="1942" max="1942" width="11.5703125" style="5" customWidth="1"/>
    <col min="1943" max="2180" width="11.42578125" style="5" customWidth="1"/>
    <col min="2181" max="2181" width="11.42578125" style="5"/>
    <col min="2182" max="2182" width="3" style="5" customWidth="1"/>
    <col min="2183" max="2183" width="32" style="5" customWidth="1"/>
    <col min="2184" max="2184" width="7.5703125" style="5" customWidth="1"/>
    <col min="2185" max="2185" width="8.85546875" style="5" customWidth="1"/>
    <col min="2186" max="2187" width="9.28515625" style="5" customWidth="1"/>
    <col min="2188" max="2188" width="12" style="5" customWidth="1"/>
    <col min="2189" max="2189" width="9" style="5" customWidth="1"/>
    <col min="2190" max="2190" width="8.28515625" style="5" customWidth="1"/>
    <col min="2191" max="2191" width="10.140625" style="5" customWidth="1"/>
    <col min="2192" max="2192" width="7.5703125" style="5" customWidth="1"/>
    <col min="2193" max="2194" width="13.5703125" style="5" customWidth="1"/>
    <col min="2195" max="2195" width="11.42578125" style="5" customWidth="1"/>
    <col min="2196" max="2196" width="14.85546875" style="5" customWidth="1"/>
    <col min="2197" max="2197" width="11.42578125" style="5" customWidth="1"/>
    <col min="2198" max="2198" width="11.5703125" style="5" customWidth="1"/>
    <col min="2199" max="2436" width="11.42578125" style="5" customWidth="1"/>
    <col min="2437" max="2437" width="11.42578125" style="5"/>
    <col min="2438" max="2438" width="3" style="5" customWidth="1"/>
    <col min="2439" max="2439" width="32" style="5" customWidth="1"/>
    <col min="2440" max="2440" width="7.5703125" style="5" customWidth="1"/>
    <col min="2441" max="2441" width="8.85546875" style="5" customWidth="1"/>
    <col min="2442" max="2443" width="9.28515625" style="5" customWidth="1"/>
    <col min="2444" max="2444" width="12" style="5" customWidth="1"/>
    <col min="2445" max="2445" width="9" style="5" customWidth="1"/>
    <col min="2446" max="2446" width="8.28515625" style="5" customWidth="1"/>
    <col min="2447" max="2447" width="10.140625" style="5" customWidth="1"/>
    <col min="2448" max="2448" width="7.5703125" style="5" customWidth="1"/>
    <col min="2449" max="2450" width="13.5703125" style="5" customWidth="1"/>
    <col min="2451" max="2451" width="11.42578125" style="5" customWidth="1"/>
    <col min="2452" max="2452" width="14.85546875" style="5" customWidth="1"/>
    <col min="2453" max="2453" width="11.42578125" style="5" customWidth="1"/>
    <col min="2454" max="2454" width="11.5703125" style="5" customWidth="1"/>
    <col min="2455" max="2692" width="11.42578125" style="5" customWidth="1"/>
    <col min="2693" max="2693" width="11.42578125" style="5"/>
    <col min="2694" max="2694" width="3" style="5" customWidth="1"/>
    <col min="2695" max="2695" width="32" style="5" customWidth="1"/>
    <col min="2696" max="2696" width="7.5703125" style="5" customWidth="1"/>
    <col min="2697" max="2697" width="8.85546875" style="5" customWidth="1"/>
    <col min="2698" max="2699" width="9.28515625" style="5" customWidth="1"/>
    <col min="2700" max="2700" width="12" style="5" customWidth="1"/>
    <col min="2701" max="2701" width="9" style="5" customWidth="1"/>
    <col min="2702" max="2702" width="8.28515625" style="5" customWidth="1"/>
    <col min="2703" max="2703" width="10.140625" style="5" customWidth="1"/>
    <col min="2704" max="2704" width="7.5703125" style="5" customWidth="1"/>
    <col min="2705" max="2706" width="13.5703125" style="5" customWidth="1"/>
    <col min="2707" max="2707" width="11.42578125" style="5" customWidth="1"/>
    <col min="2708" max="2708" width="14.85546875" style="5" customWidth="1"/>
    <col min="2709" max="2709" width="11.42578125" style="5" customWidth="1"/>
    <col min="2710" max="2710" width="11.5703125" style="5" customWidth="1"/>
    <col min="2711" max="2948" width="11.42578125" style="5" customWidth="1"/>
    <col min="2949" max="2949" width="11.42578125" style="5"/>
    <col min="2950" max="2950" width="3" style="5" customWidth="1"/>
    <col min="2951" max="2951" width="32" style="5" customWidth="1"/>
    <col min="2952" max="2952" width="7.5703125" style="5" customWidth="1"/>
    <col min="2953" max="2953" width="8.85546875" style="5" customWidth="1"/>
    <col min="2954" max="2955" width="9.28515625" style="5" customWidth="1"/>
    <col min="2956" max="2956" width="12" style="5" customWidth="1"/>
    <col min="2957" max="2957" width="9" style="5" customWidth="1"/>
    <col min="2958" max="2958" width="8.28515625" style="5" customWidth="1"/>
    <col min="2959" max="2959" width="10.140625" style="5" customWidth="1"/>
    <col min="2960" max="2960" width="7.5703125" style="5" customWidth="1"/>
    <col min="2961" max="2962" width="13.5703125" style="5" customWidth="1"/>
    <col min="2963" max="2963" width="11.42578125" style="5" customWidth="1"/>
    <col min="2964" max="2964" width="14.85546875" style="5" customWidth="1"/>
    <col min="2965" max="2965" width="11.42578125" style="5" customWidth="1"/>
    <col min="2966" max="2966" width="11.5703125" style="5" customWidth="1"/>
    <col min="2967" max="3204" width="11.42578125" style="5" customWidth="1"/>
    <col min="3205" max="3205" width="11.42578125" style="5"/>
    <col min="3206" max="3206" width="3" style="5" customWidth="1"/>
    <col min="3207" max="3207" width="32" style="5" customWidth="1"/>
    <col min="3208" max="3208" width="7.5703125" style="5" customWidth="1"/>
    <col min="3209" max="3209" width="8.85546875" style="5" customWidth="1"/>
    <col min="3210" max="3211" width="9.28515625" style="5" customWidth="1"/>
    <col min="3212" max="3212" width="12" style="5" customWidth="1"/>
    <col min="3213" max="3213" width="9" style="5" customWidth="1"/>
    <col min="3214" max="3214" width="8.28515625" style="5" customWidth="1"/>
    <col min="3215" max="3215" width="10.140625" style="5" customWidth="1"/>
    <col min="3216" max="3216" width="7.5703125" style="5" customWidth="1"/>
    <col min="3217" max="3218" width="13.5703125" style="5" customWidth="1"/>
    <col min="3219" max="3219" width="11.42578125" style="5" customWidth="1"/>
    <col min="3220" max="3220" width="14.85546875" style="5" customWidth="1"/>
    <col min="3221" max="3221" width="11.42578125" style="5" customWidth="1"/>
    <col min="3222" max="3222" width="11.5703125" style="5" customWidth="1"/>
    <col min="3223" max="3460" width="11.42578125" style="5" customWidth="1"/>
    <col min="3461" max="3461" width="11.42578125" style="5"/>
    <col min="3462" max="3462" width="3" style="5" customWidth="1"/>
    <col min="3463" max="3463" width="32" style="5" customWidth="1"/>
    <col min="3464" max="3464" width="7.5703125" style="5" customWidth="1"/>
    <col min="3465" max="3465" width="8.85546875" style="5" customWidth="1"/>
    <col min="3466" max="3467" width="9.28515625" style="5" customWidth="1"/>
    <col min="3468" max="3468" width="12" style="5" customWidth="1"/>
    <col min="3469" max="3469" width="9" style="5" customWidth="1"/>
    <col min="3470" max="3470" width="8.28515625" style="5" customWidth="1"/>
    <col min="3471" max="3471" width="10.140625" style="5" customWidth="1"/>
    <col min="3472" max="3472" width="7.5703125" style="5" customWidth="1"/>
    <col min="3473" max="3474" width="13.5703125" style="5" customWidth="1"/>
    <col min="3475" max="3475" width="11.42578125" style="5" customWidth="1"/>
    <col min="3476" max="3476" width="14.85546875" style="5" customWidth="1"/>
    <col min="3477" max="3477" width="11.42578125" style="5" customWidth="1"/>
    <col min="3478" max="3478" width="11.5703125" style="5" customWidth="1"/>
    <col min="3479" max="3716" width="11.42578125" style="5" customWidth="1"/>
    <col min="3717" max="3717" width="11.42578125" style="5"/>
    <col min="3718" max="3718" width="3" style="5" customWidth="1"/>
    <col min="3719" max="3719" width="32" style="5" customWidth="1"/>
    <col min="3720" max="3720" width="7.5703125" style="5" customWidth="1"/>
    <col min="3721" max="3721" width="8.85546875" style="5" customWidth="1"/>
    <col min="3722" max="3723" width="9.28515625" style="5" customWidth="1"/>
    <col min="3724" max="3724" width="12" style="5" customWidth="1"/>
    <col min="3725" max="3725" width="9" style="5" customWidth="1"/>
    <col min="3726" max="3726" width="8.28515625" style="5" customWidth="1"/>
    <col min="3727" max="3727" width="10.140625" style="5" customWidth="1"/>
    <col min="3728" max="3728" width="7.5703125" style="5" customWidth="1"/>
    <col min="3729" max="3730" width="13.5703125" style="5" customWidth="1"/>
    <col min="3731" max="3731" width="11.42578125" style="5" customWidth="1"/>
    <col min="3732" max="3732" width="14.85546875" style="5" customWidth="1"/>
    <col min="3733" max="3733" width="11.42578125" style="5" customWidth="1"/>
    <col min="3734" max="3734" width="11.5703125" style="5" customWidth="1"/>
    <col min="3735" max="3972" width="11.42578125" style="5" customWidth="1"/>
    <col min="3973" max="3973" width="11.42578125" style="5"/>
    <col min="3974" max="3974" width="3" style="5" customWidth="1"/>
    <col min="3975" max="3975" width="32" style="5" customWidth="1"/>
    <col min="3976" max="3976" width="7.5703125" style="5" customWidth="1"/>
    <col min="3977" max="3977" width="8.85546875" style="5" customWidth="1"/>
    <col min="3978" max="3979" width="9.28515625" style="5" customWidth="1"/>
    <col min="3980" max="3980" width="12" style="5" customWidth="1"/>
    <col min="3981" max="3981" width="9" style="5" customWidth="1"/>
    <col min="3982" max="3982" width="8.28515625" style="5" customWidth="1"/>
    <col min="3983" max="3983" width="10.140625" style="5" customWidth="1"/>
    <col min="3984" max="3984" width="7.5703125" style="5" customWidth="1"/>
    <col min="3985" max="3986" width="13.5703125" style="5" customWidth="1"/>
    <col min="3987" max="3987" width="11.42578125" style="5" customWidth="1"/>
    <col min="3988" max="3988" width="14.85546875" style="5" customWidth="1"/>
    <col min="3989" max="3989" width="11.42578125" style="5" customWidth="1"/>
    <col min="3990" max="3990" width="11.5703125" style="5" customWidth="1"/>
    <col min="3991" max="4228" width="11.42578125" style="5" customWidth="1"/>
    <col min="4229" max="4229" width="11.42578125" style="5"/>
    <col min="4230" max="4230" width="3" style="5" customWidth="1"/>
    <col min="4231" max="4231" width="32" style="5" customWidth="1"/>
    <col min="4232" max="4232" width="7.5703125" style="5" customWidth="1"/>
    <col min="4233" max="4233" width="8.85546875" style="5" customWidth="1"/>
    <col min="4234" max="4235" width="9.28515625" style="5" customWidth="1"/>
    <col min="4236" max="4236" width="12" style="5" customWidth="1"/>
    <col min="4237" max="4237" width="9" style="5" customWidth="1"/>
    <col min="4238" max="4238" width="8.28515625" style="5" customWidth="1"/>
    <col min="4239" max="4239" width="10.140625" style="5" customWidth="1"/>
    <col min="4240" max="4240" width="7.5703125" style="5" customWidth="1"/>
    <col min="4241" max="4242" width="13.5703125" style="5" customWidth="1"/>
    <col min="4243" max="4243" width="11.42578125" style="5" customWidth="1"/>
    <col min="4244" max="4244" width="14.85546875" style="5" customWidth="1"/>
    <col min="4245" max="4245" width="11.42578125" style="5" customWidth="1"/>
    <col min="4246" max="4246" width="11.5703125" style="5" customWidth="1"/>
    <col min="4247" max="4484" width="11.42578125" style="5" customWidth="1"/>
    <col min="4485" max="4485" width="11.42578125" style="5"/>
    <col min="4486" max="4486" width="3" style="5" customWidth="1"/>
    <col min="4487" max="4487" width="32" style="5" customWidth="1"/>
    <col min="4488" max="4488" width="7.5703125" style="5" customWidth="1"/>
    <col min="4489" max="4489" width="8.85546875" style="5" customWidth="1"/>
    <col min="4490" max="4491" width="9.28515625" style="5" customWidth="1"/>
    <col min="4492" max="4492" width="12" style="5" customWidth="1"/>
    <col min="4493" max="4493" width="9" style="5" customWidth="1"/>
    <col min="4494" max="4494" width="8.28515625" style="5" customWidth="1"/>
    <col min="4495" max="4495" width="10.140625" style="5" customWidth="1"/>
    <col min="4496" max="4496" width="7.5703125" style="5" customWidth="1"/>
    <col min="4497" max="4498" width="13.5703125" style="5" customWidth="1"/>
    <col min="4499" max="4499" width="11.42578125" style="5" customWidth="1"/>
    <col min="4500" max="4500" width="14.85546875" style="5" customWidth="1"/>
    <col min="4501" max="4501" width="11.42578125" style="5" customWidth="1"/>
    <col min="4502" max="4502" width="11.5703125" style="5" customWidth="1"/>
    <col min="4503" max="4740" width="11.42578125" style="5" customWidth="1"/>
    <col min="4741" max="4741" width="11.42578125" style="5"/>
    <col min="4742" max="4742" width="3" style="5" customWidth="1"/>
    <col min="4743" max="4743" width="32" style="5" customWidth="1"/>
    <col min="4744" max="4744" width="7.5703125" style="5" customWidth="1"/>
    <col min="4745" max="4745" width="8.85546875" style="5" customWidth="1"/>
    <col min="4746" max="4747" width="9.28515625" style="5" customWidth="1"/>
    <col min="4748" max="4748" width="12" style="5" customWidth="1"/>
    <col min="4749" max="4749" width="9" style="5" customWidth="1"/>
    <col min="4750" max="4750" width="8.28515625" style="5" customWidth="1"/>
    <col min="4751" max="4751" width="10.140625" style="5" customWidth="1"/>
    <col min="4752" max="4752" width="7.5703125" style="5" customWidth="1"/>
    <col min="4753" max="4754" width="13.5703125" style="5" customWidth="1"/>
    <col min="4755" max="4755" width="11.42578125" style="5" customWidth="1"/>
    <col min="4756" max="4756" width="14.85546875" style="5" customWidth="1"/>
    <col min="4757" max="4757" width="11.42578125" style="5" customWidth="1"/>
    <col min="4758" max="4758" width="11.5703125" style="5" customWidth="1"/>
    <col min="4759" max="4996" width="11.42578125" style="5" customWidth="1"/>
    <col min="4997" max="4997" width="11.42578125" style="5"/>
    <col min="4998" max="4998" width="3" style="5" customWidth="1"/>
    <col min="4999" max="4999" width="32" style="5" customWidth="1"/>
    <col min="5000" max="5000" width="7.5703125" style="5" customWidth="1"/>
    <col min="5001" max="5001" width="8.85546875" style="5" customWidth="1"/>
    <col min="5002" max="5003" width="9.28515625" style="5" customWidth="1"/>
    <col min="5004" max="5004" width="12" style="5" customWidth="1"/>
    <col min="5005" max="5005" width="9" style="5" customWidth="1"/>
    <col min="5006" max="5006" width="8.28515625" style="5" customWidth="1"/>
    <col min="5007" max="5007" width="10.140625" style="5" customWidth="1"/>
    <col min="5008" max="5008" width="7.5703125" style="5" customWidth="1"/>
    <col min="5009" max="5010" width="13.5703125" style="5" customWidth="1"/>
    <col min="5011" max="5011" width="11.42578125" style="5" customWidth="1"/>
    <col min="5012" max="5012" width="14.85546875" style="5" customWidth="1"/>
    <col min="5013" max="5013" width="11.42578125" style="5" customWidth="1"/>
    <col min="5014" max="5014" width="11.5703125" style="5" customWidth="1"/>
    <col min="5015" max="5252" width="11.42578125" style="5" customWidth="1"/>
    <col min="5253" max="5253" width="11.42578125" style="5"/>
    <col min="5254" max="5254" width="3" style="5" customWidth="1"/>
    <col min="5255" max="5255" width="32" style="5" customWidth="1"/>
    <col min="5256" max="5256" width="7.5703125" style="5" customWidth="1"/>
    <col min="5257" max="5257" width="8.85546875" style="5" customWidth="1"/>
    <col min="5258" max="5259" width="9.28515625" style="5" customWidth="1"/>
    <col min="5260" max="5260" width="12" style="5" customWidth="1"/>
    <col min="5261" max="5261" width="9" style="5" customWidth="1"/>
    <col min="5262" max="5262" width="8.28515625" style="5" customWidth="1"/>
    <col min="5263" max="5263" width="10.140625" style="5" customWidth="1"/>
    <col min="5264" max="5264" width="7.5703125" style="5" customWidth="1"/>
    <col min="5265" max="5266" width="13.5703125" style="5" customWidth="1"/>
    <col min="5267" max="5267" width="11.42578125" style="5" customWidth="1"/>
    <col min="5268" max="5268" width="14.85546875" style="5" customWidth="1"/>
    <col min="5269" max="5269" width="11.42578125" style="5" customWidth="1"/>
    <col min="5270" max="5270" width="11.5703125" style="5" customWidth="1"/>
    <col min="5271" max="5508" width="11.42578125" style="5" customWidth="1"/>
    <col min="5509" max="5509" width="11.42578125" style="5"/>
    <col min="5510" max="5510" width="3" style="5" customWidth="1"/>
    <col min="5511" max="5511" width="32" style="5" customWidth="1"/>
    <col min="5512" max="5512" width="7.5703125" style="5" customWidth="1"/>
    <col min="5513" max="5513" width="8.85546875" style="5" customWidth="1"/>
    <col min="5514" max="5515" width="9.28515625" style="5" customWidth="1"/>
    <col min="5516" max="5516" width="12" style="5" customWidth="1"/>
    <col min="5517" max="5517" width="9" style="5" customWidth="1"/>
    <col min="5518" max="5518" width="8.28515625" style="5" customWidth="1"/>
    <col min="5519" max="5519" width="10.140625" style="5" customWidth="1"/>
    <col min="5520" max="5520" width="7.5703125" style="5" customWidth="1"/>
    <col min="5521" max="5522" width="13.5703125" style="5" customWidth="1"/>
    <col min="5523" max="5523" width="11.42578125" style="5" customWidth="1"/>
    <col min="5524" max="5524" width="14.85546875" style="5" customWidth="1"/>
    <col min="5525" max="5525" width="11.42578125" style="5" customWidth="1"/>
    <col min="5526" max="5526" width="11.5703125" style="5" customWidth="1"/>
    <col min="5527" max="5764" width="11.42578125" style="5" customWidth="1"/>
    <col min="5765" max="5765" width="11.42578125" style="5"/>
    <col min="5766" max="5766" width="3" style="5" customWidth="1"/>
    <col min="5767" max="5767" width="32" style="5" customWidth="1"/>
    <col min="5768" max="5768" width="7.5703125" style="5" customWidth="1"/>
    <col min="5769" max="5769" width="8.85546875" style="5" customWidth="1"/>
    <col min="5770" max="5771" width="9.28515625" style="5" customWidth="1"/>
    <col min="5772" max="5772" width="12" style="5" customWidth="1"/>
    <col min="5773" max="5773" width="9" style="5" customWidth="1"/>
    <col min="5774" max="5774" width="8.28515625" style="5" customWidth="1"/>
    <col min="5775" max="5775" width="10.140625" style="5" customWidth="1"/>
    <col min="5776" max="5776" width="7.5703125" style="5" customWidth="1"/>
    <col min="5777" max="5778" width="13.5703125" style="5" customWidth="1"/>
    <col min="5779" max="5779" width="11.42578125" style="5" customWidth="1"/>
    <col min="5780" max="5780" width="14.85546875" style="5" customWidth="1"/>
    <col min="5781" max="5781" width="11.42578125" style="5" customWidth="1"/>
    <col min="5782" max="5782" width="11.5703125" style="5" customWidth="1"/>
    <col min="5783" max="6020" width="11.42578125" style="5" customWidth="1"/>
    <col min="6021" max="6021" width="11.42578125" style="5"/>
    <col min="6022" max="6022" width="3" style="5" customWidth="1"/>
    <col min="6023" max="6023" width="32" style="5" customWidth="1"/>
    <col min="6024" max="6024" width="7.5703125" style="5" customWidth="1"/>
    <col min="6025" max="6025" width="8.85546875" style="5" customWidth="1"/>
    <col min="6026" max="6027" width="9.28515625" style="5" customWidth="1"/>
    <col min="6028" max="6028" width="12" style="5" customWidth="1"/>
    <col min="6029" max="6029" width="9" style="5" customWidth="1"/>
    <col min="6030" max="6030" width="8.28515625" style="5" customWidth="1"/>
    <col min="6031" max="6031" width="10.140625" style="5" customWidth="1"/>
    <col min="6032" max="6032" width="7.5703125" style="5" customWidth="1"/>
    <col min="6033" max="6034" width="13.5703125" style="5" customWidth="1"/>
    <col min="6035" max="6035" width="11.42578125" style="5" customWidth="1"/>
    <col min="6036" max="6036" width="14.85546875" style="5" customWidth="1"/>
    <col min="6037" max="6037" width="11.42578125" style="5" customWidth="1"/>
    <col min="6038" max="6038" width="11.5703125" style="5" customWidth="1"/>
    <col min="6039" max="6276" width="11.42578125" style="5" customWidth="1"/>
    <col min="6277" max="6277" width="11.42578125" style="5"/>
    <col min="6278" max="6278" width="3" style="5" customWidth="1"/>
    <col min="6279" max="6279" width="32" style="5" customWidth="1"/>
    <col min="6280" max="6280" width="7.5703125" style="5" customWidth="1"/>
    <col min="6281" max="6281" width="8.85546875" style="5" customWidth="1"/>
    <col min="6282" max="6283" width="9.28515625" style="5" customWidth="1"/>
    <col min="6284" max="6284" width="12" style="5" customWidth="1"/>
    <col min="6285" max="6285" width="9" style="5" customWidth="1"/>
    <col min="6286" max="6286" width="8.28515625" style="5" customWidth="1"/>
    <col min="6287" max="6287" width="10.140625" style="5" customWidth="1"/>
    <col min="6288" max="6288" width="7.5703125" style="5" customWidth="1"/>
    <col min="6289" max="6290" width="13.5703125" style="5" customWidth="1"/>
    <col min="6291" max="6291" width="11.42578125" style="5" customWidth="1"/>
    <col min="6292" max="6292" width="14.85546875" style="5" customWidth="1"/>
    <col min="6293" max="6293" width="11.42578125" style="5" customWidth="1"/>
    <col min="6294" max="6294" width="11.5703125" style="5" customWidth="1"/>
    <col min="6295" max="6532" width="11.42578125" style="5" customWidth="1"/>
    <col min="6533" max="6533" width="11.42578125" style="5"/>
    <col min="6534" max="6534" width="3" style="5" customWidth="1"/>
    <col min="6535" max="6535" width="32" style="5" customWidth="1"/>
    <col min="6536" max="6536" width="7.5703125" style="5" customWidth="1"/>
    <col min="6537" max="6537" width="8.85546875" style="5" customWidth="1"/>
    <col min="6538" max="6539" width="9.28515625" style="5" customWidth="1"/>
    <col min="6540" max="6540" width="12" style="5" customWidth="1"/>
    <col min="6541" max="6541" width="9" style="5" customWidth="1"/>
    <col min="6542" max="6542" width="8.28515625" style="5" customWidth="1"/>
    <col min="6543" max="6543" width="10.140625" style="5" customWidth="1"/>
    <col min="6544" max="6544" width="7.5703125" style="5" customWidth="1"/>
    <col min="6545" max="6546" width="13.5703125" style="5" customWidth="1"/>
    <col min="6547" max="6547" width="11.42578125" style="5" customWidth="1"/>
    <col min="6548" max="6548" width="14.85546875" style="5" customWidth="1"/>
    <col min="6549" max="6549" width="11.42578125" style="5" customWidth="1"/>
    <col min="6550" max="6550" width="11.5703125" style="5" customWidth="1"/>
    <col min="6551" max="6788" width="11.42578125" style="5" customWidth="1"/>
    <col min="6789" max="6789" width="11.42578125" style="5"/>
    <col min="6790" max="6790" width="3" style="5" customWidth="1"/>
    <col min="6791" max="6791" width="32" style="5" customWidth="1"/>
    <col min="6792" max="6792" width="7.5703125" style="5" customWidth="1"/>
    <col min="6793" max="6793" width="8.85546875" style="5" customWidth="1"/>
    <col min="6794" max="6795" width="9.28515625" style="5" customWidth="1"/>
    <col min="6796" max="6796" width="12" style="5" customWidth="1"/>
    <col min="6797" max="6797" width="9" style="5" customWidth="1"/>
    <col min="6798" max="6798" width="8.28515625" style="5" customWidth="1"/>
    <col min="6799" max="6799" width="10.140625" style="5" customWidth="1"/>
    <col min="6800" max="6800" width="7.5703125" style="5" customWidth="1"/>
    <col min="6801" max="6802" width="13.5703125" style="5" customWidth="1"/>
    <col min="6803" max="6803" width="11.42578125" style="5" customWidth="1"/>
    <col min="6804" max="6804" width="14.85546875" style="5" customWidth="1"/>
    <col min="6805" max="6805" width="11.42578125" style="5" customWidth="1"/>
    <col min="6806" max="6806" width="11.5703125" style="5" customWidth="1"/>
    <col min="6807" max="7044" width="11.42578125" style="5" customWidth="1"/>
    <col min="7045" max="7045" width="11.42578125" style="5"/>
    <col min="7046" max="7046" width="3" style="5" customWidth="1"/>
    <col min="7047" max="7047" width="32" style="5" customWidth="1"/>
    <col min="7048" max="7048" width="7.5703125" style="5" customWidth="1"/>
    <col min="7049" max="7049" width="8.85546875" style="5" customWidth="1"/>
    <col min="7050" max="7051" width="9.28515625" style="5" customWidth="1"/>
    <col min="7052" max="7052" width="12" style="5" customWidth="1"/>
    <col min="7053" max="7053" width="9" style="5" customWidth="1"/>
    <col min="7054" max="7054" width="8.28515625" style="5" customWidth="1"/>
    <col min="7055" max="7055" width="10.140625" style="5" customWidth="1"/>
    <col min="7056" max="7056" width="7.5703125" style="5" customWidth="1"/>
    <col min="7057" max="7058" width="13.5703125" style="5" customWidth="1"/>
    <col min="7059" max="7059" width="11.42578125" style="5" customWidth="1"/>
    <col min="7060" max="7060" width="14.85546875" style="5" customWidth="1"/>
    <col min="7061" max="7061" width="11.42578125" style="5" customWidth="1"/>
    <col min="7062" max="7062" width="11.5703125" style="5" customWidth="1"/>
    <col min="7063" max="7300" width="11.42578125" style="5" customWidth="1"/>
    <col min="7301" max="7301" width="11.42578125" style="5"/>
    <col min="7302" max="7302" width="3" style="5" customWidth="1"/>
    <col min="7303" max="7303" width="32" style="5" customWidth="1"/>
    <col min="7304" max="7304" width="7.5703125" style="5" customWidth="1"/>
    <col min="7305" max="7305" width="8.85546875" style="5" customWidth="1"/>
    <col min="7306" max="7307" width="9.28515625" style="5" customWidth="1"/>
    <col min="7308" max="7308" width="12" style="5" customWidth="1"/>
    <col min="7309" max="7309" width="9" style="5" customWidth="1"/>
    <col min="7310" max="7310" width="8.28515625" style="5" customWidth="1"/>
    <col min="7311" max="7311" width="10.140625" style="5" customWidth="1"/>
    <col min="7312" max="7312" width="7.5703125" style="5" customWidth="1"/>
    <col min="7313" max="7314" width="13.5703125" style="5" customWidth="1"/>
    <col min="7315" max="7315" width="11.42578125" style="5" customWidth="1"/>
    <col min="7316" max="7316" width="14.85546875" style="5" customWidth="1"/>
    <col min="7317" max="7317" width="11.42578125" style="5" customWidth="1"/>
    <col min="7318" max="7318" width="11.5703125" style="5" customWidth="1"/>
    <col min="7319" max="7556" width="11.42578125" style="5" customWidth="1"/>
    <col min="7557" max="7557" width="11.42578125" style="5"/>
    <col min="7558" max="7558" width="3" style="5" customWidth="1"/>
    <col min="7559" max="7559" width="32" style="5" customWidth="1"/>
    <col min="7560" max="7560" width="7.5703125" style="5" customWidth="1"/>
    <col min="7561" max="7561" width="8.85546875" style="5" customWidth="1"/>
    <col min="7562" max="7563" width="9.28515625" style="5" customWidth="1"/>
    <col min="7564" max="7564" width="12" style="5" customWidth="1"/>
    <col min="7565" max="7565" width="9" style="5" customWidth="1"/>
    <col min="7566" max="7566" width="8.28515625" style="5" customWidth="1"/>
    <col min="7567" max="7567" width="10.140625" style="5" customWidth="1"/>
    <col min="7568" max="7568" width="7.5703125" style="5" customWidth="1"/>
    <col min="7569" max="7570" width="13.5703125" style="5" customWidth="1"/>
    <col min="7571" max="7571" width="11.42578125" style="5" customWidth="1"/>
    <col min="7572" max="7572" width="14.85546875" style="5" customWidth="1"/>
    <col min="7573" max="7573" width="11.42578125" style="5" customWidth="1"/>
    <col min="7574" max="7574" width="11.5703125" style="5" customWidth="1"/>
    <col min="7575" max="7812" width="11.42578125" style="5" customWidth="1"/>
    <col min="7813" max="7813" width="11.42578125" style="5"/>
    <col min="7814" max="7814" width="3" style="5" customWidth="1"/>
    <col min="7815" max="7815" width="32" style="5" customWidth="1"/>
    <col min="7816" max="7816" width="7.5703125" style="5" customWidth="1"/>
    <col min="7817" max="7817" width="8.85546875" style="5" customWidth="1"/>
    <col min="7818" max="7819" width="9.28515625" style="5" customWidth="1"/>
    <col min="7820" max="7820" width="12" style="5" customWidth="1"/>
    <col min="7821" max="7821" width="9" style="5" customWidth="1"/>
    <col min="7822" max="7822" width="8.28515625" style="5" customWidth="1"/>
    <col min="7823" max="7823" width="10.140625" style="5" customWidth="1"/>
    <col min="7824" max="7824" width="7.5703125" style="5" customWidth="1"/>
    <col min="7825" max="7826" width="13.5703125" style="5" customWidth="1"/>
    <col min="7827" max="7827" width="11.42578125" style="5" customWidth="1"/>
    <col min="7828" max="7828" width="14.85546875" style="5" customWidth="1"/>
    <col min="7829" max="7829" width="11.42578125" style="5" customWidth="1"/>
    <col min="7830" max="7830" width="11.5703125" style="5" customWidth="1"/>
    <col min="7831" max="8068" width="11.42578125" style="5" customWidth="1"/>
    <col min="8069" max="8069" width="11.42578125" style="5"/>
    <col min="8070" max="8070" width="3" style="5" customWidth="1"/>
    <col min="8071" max="8071" width="32" style="5" customWidth="1"/>
    <col min="8072" max="8072" width="7.5703125" style="5" customWidth="1"/>
    <col min="8073" max="8073" width="8.85546875" style="5" customWidth="1"/>
    <col min="8074" max="8075" width="9.28515625" style="5" customWidth="1"/>
    <col min="8076" max="8076" width="12" style="5" customWidth="1"/>
    <col min="8077" max="8077" width="9" style="5" customWidth="1"/>
    <col min="8078" max="8078" width="8.28515625" style="5" customWidth="1"/>
    <col min="8079" max="8079" width="10.140625" style="5" customWidth="1"/>
    <col min="8080" max="8080" width="7.5703125" style="5" customWidth="1"/>
    <col min="8081" max="8082" width="13.5703125" style="5" customWidth="1"/>
    <col min="8083" max="8083" width="11.42578125" style="5" customWidth="1"/>
    <col min="8084" max="8084" width="14.85546875" style="5" customWidth="1"/>
    <col min="8085" max="8085" width="11.42578125" style="5" customWidth="1"/>
    <col min="8086" max="8086" width="11.5703125" style="5" customWidth="1"/>
    <col min="8087" max="8324" width="11.42578125" style="5" customWidth="1"/>
    <col min="8325" max="8325" width="11.42578125" style="5"/>
    <col min="8326" max="8326" width="3" style="5" customWidth="1"/>
    <col min="8327" max="8327" width="32" style="5" customWidth="1"/>
    <col min="8328" max="8328" width="7.5703125" style="5" customWidth="1"/>
    <col min="8329" max="8329" width="8.85546875" style="5" customWidth="1"/>
    <col min="8330" max="8331" width="9.28515625" style="5" customWidth="1"/>
    <col min="8332" max="8332" width="12" style="5" customWidth="1"/>
    <col min="8333" max="8333" width="9" style="5" customWidth="1"/>
    <col min="8334" max="8334" width="8.28515625" style="5" customWidth="1"/>
    <col min="8335" max="8335" width="10.140625" style="5" customWidth="1"/>
    <col min="8336" max="8336" width="7.5703125" style="5" customWidth="1"/>
    <col min="8337" max="8338" width="13.5703125" style="5" customWidth="1"/>
    <col min="8339" max="8339" width="11.42578125" style="5" customWidth="1"/>
    <col min="8340" max="8340" width="14.85546875" style="5" customWidth="1"/>
    <col min="8341" max="8341" width="11.42578125" style="5" customWidth="1"/>
    <col min="8342" max="8342" width="11.5703125" style="5" customWidth="1"/>
    <col min="8343" max="8580" width="11.42578125" style="5" customWidth="1"/>
    <col min="8581" max="8581" width="11.42578125" style="5"/>
    <col min="8582" max="8582" width="3" style="5" customWidth="1"/>
    <col min="8583" max="8583" width="32" style="5" customWidth="1"/>
    <col min="8584" max="8584" width="7.5703125" style="5" customWidth="1"/>
    <col min="8585" max="8585" width="8.85546875" style="5" customWidth="1"/>
    <col min="8586" max="8587" width="9.28515625" style="5" customWidth="1"/>
    <col min="8588" max="8588" width="12" style="5" customWidth="1"/>
    <col min="8589" max="8589" width="9" style="5" customWidth="1"/>
    <col min="8590" max="8590" width="8.28515625" style="5" customWidth="1"/>
    <col min="8591" max="8591" width="10.140625" style="5" customWidth="1"/>
    <col min="8592" max="8592" width="7.5703125" style="5" customWidth="1"/>
    <col min="8593" max="8594" width="13.5703125" style="5" customWidth="1"/>
    <col min="8595" max="8595" width="11.42578125" style="5" customWidth="1"/>
    <col min="8596" max="8596" width="14.85546875" style="5" customWidth="1"/>
    <col min="8597" max="8597" width="11.42578125" style="5" customWidth="1"/>
    <col min="8598" max="8598" width="11.5703125" style="5" customWidth="1"/>
    <col min="8599" max="8836" width="11.42578125" style="5" customWidth="1"/>
    <col min="8837" max="8837" width="11.42578125" style="5"/>
    <col min="8838" max="8838" width="3" style="5" customWidth="1"/>
    <col min="8839" max="8839" width="32" style="5" customWidth="1"/>
    <col min="8840" max="8840" width="7.5703125" style="5" customWidth="1"/>
    <col min="8841" max="8841" width="8.85546875" style="5" customWidth="1"/>
    <col min="8842" max="8843" width="9.28515625" style="5" customWidth="1"/>
    <col min="8844" max="8844" width="12" style="5" customWidth="1"/>
    <col min="8845" max="8845" width="9" style="5" customWidth="1"/>
    <col min="8846" max="8846" width="8.28515625" style="5" customWidth="1"/>
    <col min="8847" max="8847" width="10.140625" style="5" customWidth="1"/>
    <col min="8848" max="8848" width="7.5703125" style="5" customWidth="1"/>
    <col min="8849" max="8850" width="13.5703125" style="5" customWidth="1"/>
    <col min="8851" max="8851" width="11.42578125" style="5" customWidth="1"/>
    <col min="8852" max="8852" width="14.85546875" style="5" customWidth="1"/>
    <col min="8853" max="8853" width="11.42578125" style="5" customWidth="1"/>
    <col min="8854" max="8854" width="11.5703125" style="5" customWidth="1"/>
    <col min="8855" max="9092" width="11.42578125" style="5" customWidth="1"/>
    <col min="9093" max="9093" width="11.42578125" style="5"/>
    <col min="9094" max="9094" width="3" style="5" customWidth="1"/>
    <col min="9095" max="9095" width="32" style="5" customWidth="1"/>
    <col min="9096" max="9096" width="7.5703125" style="5" customWidth="1"/>
    <col min="9097" max="9097" width="8.85546875" style="5" customWidth="1"/>
    <col min="9098" max="9099" width="9.28515625" style="5" customWidth="1"/>
    <col min="9100" max="9100" width="12" style="5" customWidth="1"/>
    <col min="9101" max="9101" width="9" style="5" customWidth="1"/>
    <col min="9102" max="9102" width="8.28515625" style="5" customWidth="1"/>
    <col min="9103" max="9103" width="10.140625" style="5" customWidth="1"/>
    <col min="9104" max="9104" width="7.5703125" style="5" customWidth="1"/>
    <col min="9105" max="9106" width="13.5703125" style="5" customWidth="1"/>
    <col min="9107" max="9107" width="11.42578125" style="5" customWidth="1"/>
    <col min="9108" max="9108" width="14.85546875" style="5" customWidth="1"/>
    <col min="9109" max="9109" width="11.42578125" style="5" customWidth="1"/>
    <col min="9110" max="9110" width="11.5703125" style="5" customWidth="1"/>
    <col min="9111" max="9348" width="11.42578125" style="5" customWidth="1"/>
    <col min="9349" max="9349" width="11.42578125" style="5"/>
    <col min="9350" max="9350" width="3" style="5" customWidth="1"/>
    <col min="9351" max="9351" width="32" style="5" customWidth="1"/>
    <col min="9352" max="9352" width="7.5703125" style="5" customWidth="1"/>
    <col min="9353" max="9353" width="8.85546875" style="5" customWidth="1"/>
    <col min="9354" max="9355" width="9.28515625" style="5" customWidth="1"/>
    <col min="9356" max="9356" width="12" style="5" customWidth="1"/>
    <col min="9357" max="9357" width="9" style="5" customWidth="1"/>
    <col min="9358" max="9358" width="8.28515625" style="5" customWidth="1"/>
    <col min="9359" max="9359" width="10.140625" style="5" customWidth="1"/>
    <col min="9360" max="9360" width="7.5703125" style="5" customWidth="1"/>
    <col min="9361" max="9362" width="13.5703125" style="5" customWidth="1"/>
    <col min="9363" max="9363" width="11.42578125" style="5" customWidth="1"/>
    <col min="9364" max="9364" width="14.85546875" style="5" customWidth="1"/>
    <col min="9365" max="9365" width="11.42578125" style="5" customWidth="1"/>
    <col min="9366" max="9366" width="11.5703125" style="5" customWidth="1"/>
    <col min="9367" max="9604" width="11.42578125" style="5" customWidth="1"/>
    <col min="9605" max="9605" width="11.42578125" style="5"/>
    <col min="9606" max="9606" width="3" style="5" customWidth="1"/>
    <col min="9607" max="9607" width="32" style="5" customWidth="1"/>
    <col min="9608" max="9608" width="7.5703125" style="5" customWidth="1"/>
    <col min="9609" max="9609" width="8.85546875" style="5" customWidth="1"/>
    <col min="9610" max="9611" width="9.28515625" style="5" customWidth="1"/>
    <col min="9612" max="9612" width="12" style="5" customWidth="1"/>
    <col min="9613" max="9613" width="9" style="5" customWidth="1"/>
    <col min="9614" max="9614" width="8.28515625" style="5" customWidth="1"/>
    <col min="9615" max="9615" width="10.140625" style="5" customWidth="1"/>
    <col min="9616" max="9616" width="7.5703125" style="5" customWidth="1"/>
    <col min="9617" max="9618" width="13.5703125" style="5" customWidth="1"/>
    <col min="9619" max="9619" width="11.42578125" style="5" customWidth="1"/>
    <col min="9620" max="9620" width="14.85546875" style="5" customWidth="1"/>
    <col min="9621" max="9621" width="11.42578125" style="5" customWidth="1"/>
    <col min="9622" max="9622" width="11.5703125" style="5" customWidth="1"/>
    <col min="9623" max="9860" width="11.42578125" style="5" customWidth="1"/>
    <col min="9861" max="9861" width="11.42578125" style="5"/>
    <col min="9862" max="9862" width="3" style="5" customWidth="1"/>
    <col min="9863" max="9863" width="32" style="5" customWidth="1"/>
    <col min="9864" max="9864" width="7.5703125" style="5" customWidth="1"/>
    <col min="9865" max="9865" width="8.85546875" style="5" customWidth="1"/>
    <col min="9866" max="9867" width="9.28515625" style="5" customWidth="1"/>
    <col min="9868" max="9868" width="12" style="5" customWidth="1"/>
    <col min="9869" max="9869" width="9" style="5" customWidth="1"/>
    <col min="9870" max="9870" width="8.28515625" style="5" customWidth="1"/>
    <col min="9871" max="9871" width="10.140625" style="5" customWidth="1"/>
    <col min="9872" max="9872" width="7.5703125" style="5" customWidth="1"/>
    <col min="9873" max="9874" width="13.5703125" style="5" customWidth="1"/>
    <col min="9875" max="9875" width="11.42578125" style="5" customWidth="1"/>
    <col min="9876" max="9876" width="14.85546875" style="5" customWidth="1"/>
    <col min="9877" max="9877" width="11.42578125" style="5" customWidth="1"/>
    <col min="9878" max="9878" width="11.5703125" style="5" customWidth="1"/>
    <col min="9879" max="10116" width="11.42578125" style="5" customWidth="1"/>
    <col min="10117" max="10117" width="11.42578125" style="5"/>
    <col min="10118" max="10118" width="3" style="5" customWidth="1"/>
    <col min="10119" max="10119" width="32" style="5" customWidth="1"/>
    <col min="10120" max="10120" width="7.5703125" style="5" customWidth="1"/>
    <col min="10121" max="10121" width="8.85546875" style="5" customWidth="1"/>
    <col min="10122" max="10123" width="9.28515625" style="5" customWidth="1"/>
    <col min="10124" max="10124" width="12" style="5" customWidth="1"/>
    <col min="10125" max="10125" width="9" style="5" customWidth="1"/>
    <col min="10126" max="10126" width="8.28515625" style="5" customWidth="1"/>
    <col min="10127" max="10127" width="10.140625" style="5" customWidth="1"/>
    <col min="10128" max="10128" width="7.5703125" style="5" customWidth="1"/>
    <col min="10129" max="10130" width="13.5703125" style="5" customWidth="1"/>
    <col min="10131" max="10131" width="11.42578125" style="5" customWidth="1"/>
    <col min="10132" max="10132" width="14.85546875" style="5" customWidth="1"/>
    <col min="10133" max="10133" width="11.42578125" style="5" customWidth="1"/>
    <col min="10134" max="10134" width="11.5703125" style="5" customWidth="1"/>
    <col min="10135" max="10372" width="11.42578125" style="5" customWidth="1"/>
    <col min="10373" max="10373" width="11.42578125" style="5"/>
    <col min="10374" max="10374" width="3" style="5" customWidth="1"/>
    <col min="10375" max="10375" width="32" style="5" customWidth="1"/>
    <col min="10376" max="10376" width="7.5703125" style="5" customWidth="1"/>
    <col min="10377" max="10377" width="8.85546875" style="5" customWidth="1"/>
    <col min="10378" max="10379" width="9.28515625" style="5" customWidth="1"/>
    <col min="10380" max="10380" width="12" style="5" customWidth="1"/>
    <col min="10381" max="10381" width="9" style="5" customWidth="1"/>
    <col min="10382" max="10382" width="8.28515625" style="5" customWidth="1"/>
    <col min="10383" max="10383" width="10.140625" style="5" customWidth="1"/>
    <col min="10384" max="10384" width="7.5703125" style="5" customWidth="1"/>
    <col min="10385" max="10386" width="13.5703125" style="5" customWidth="1"/>
    <col min="10387" max="10387" width="11.42578125" style="5" customWidth="1"/>
    <col min="10388" max="10388" width="14.85546875" style="5" customWidth="1"/>
    <col min="10389" max="10389" width="11.42578125" style="5" customWidth="1"/>
    <col min="10390" max="10390" width="11.5703125" style="5" customWidth="1"/>
    <col min="10391" max="10628" width="11.42578125" style="5" customWidth="1"/>
    <col min="10629" max="10629" width="11.42578125" style="5"/>
    <col min="10630" max="10630" width="3" style="5" customWidth="1"/>
    <col min="10631" max="10631" width="32" style="5" customWidth="1"/>
    <col min="10632" max="10632" width="7.5703125" style="5" customWidth="1"/>
    <col min="10633" max="10633" width="8.85546875" style="5" customWidth="1"/>
    <col min="10634" max="10635" width="9.28515625" style="5" customWidth="1"/>
    <col min="10636" max="10636" width="12" style="5" customWidth="1"/>
    <col min="10637" max="10637" width="9" style="5" customWidth="1"/>
    <col min="10638" max="10638" width="8.28515625" style="5" customWidth="1"/>
    <col min="10639" max="10639" width="10.140625" style="5" customWidth="1"/>
    <col min="10640" max="10640" width="7.5703125" style="5" customWidth="1"/>
    <col min="10641" max="10642" width="13.5703125" style="5" customWidth="1"/>
    <col min="10643" max="10643" width="11.42578125" style="5" customWidth="1"/>
    <col min="10644" max="10644" width="14.85546875" style="5" customWidth="1"/>
    <col min="10645" max="10645" width="11.42578125" style="5" customWidth="1"/>
    <col min="10646" max="10646" width="11.5703125" style="5" customWidth="1"/>
    <col min="10647" max="10884" width="11.42578125" style="5" customWidth="1"/>
    <col min="10885" max="10885" width="11.42578125" style="5"/>
    <col min="10886" max="10886" width="3" style="5" customWidth="1"/>
    <col min="10887" max="10887" width="32" style="5" customWidth="1"/>
    <col min="10888" max="10888" width="7.5703125" style="5" customWidth="1"/>
    <col min="10889" max="10889" width="8.85546875" style="5" customWidth="1"/>
    <col min="10890" max="10891" width="9.28515625" style="5" customWidth="1"/>
    <col min="10892" max="10892" width="12" style="5" customWidth="1"/>
    <col min="10893" max="10893" width="9" style="5" customWidth="1"/>
    <col min="10894" max="10894" width="8.28515625" style="5" customWidth="1"/>
    <col min="10895" max="10895" width="10.140625" style="5" customWidth="1"/>
    <col min="10896" max="10896" width="7.5703125" style="5" customWidth="1"/>
    <col min="10897" max="10898" width="13.5703125" style="5" customWidth="1"/>
    <col min="10899" max="10899" width="11.42578125" style="5" customWidth="1"/>
    <col min="10900" max="10900" width="14.85546875" style="5" customWidth="1"/>
    <col min="10901" max="10901" width="11.42578125" style="5" customWidth="1"/>
    <col min="10902" max="10902" width="11.5703125" style="5" customWidth="1"/>
    <col min="10903" max="11140" width="11.42578125" style="5" customWidth="1"/>
    <col min="11141" max="11141" width="11.42578125" style="5"/>
    <col min="11142" max="11142" width="3" style="5" customWidth="1"/>
    <col min="11143" max="11143" width="32" style="5" customWidth="1"/>
    <col min="11144" max="11144" width="7.5703125" style="5" customWidth="1"/>
    <col min="11145" max="11145" width="8.85546875" style="5" customWidth="1"/>
    <col min="11146" max="11147" width="9.28515625" style="5" customWidth="1"/>
    <col min="11148" max="11148" width="12" style="5" customWidth="1"/>
    <col min="11149" max="11149" width="9" style="5" customWidth="1"/>
    <col min="11150" max="11150" width="8.28515625" style="5" customWidth="1"/>
    <col min="11151" max="11151" width="10.140625" style="5" customWidth="1"/>
    <col min="11152" max="11152" width="7.5703125" style="5" customWidth="1"/>
    <col min="11153" max="11154" width="13.5703125" style="5" customWidth="1"/>
    <col min="11155" max="11155" width="11.42578125" style="5" customWidth="1"/>
    <col min="11156" max="11156" width="14.85546875" style="5" customWidth="1"/>
    <col min="11157" max="11157" width="11.42578125" style="5" customWidth="1"/>
    <col min="11158" max="11158" width="11.5703125" style="5" customWidth="1"/>
    <col min="11159" max="11396" width="11.42578125" style="5" customWidth="1"/>
    <col min="11397" max="11397" width="11.42578125" style="5"/>
    <col min="11398" max="11398" width="3" style="5" customWidth="1"/>
    <col min="11399" max="11399" width="32" style="5" customWidth="1"/>
    <col min="11400" max="11400" width="7.5703125" style="5" customWidth="1"/>
    <col min="11401" max="11401" width="8.85546875" style="5" customWidth="1"/>
    <col min="11402" max="11403" width="9.28515625" style="5" customWidth="1"/>
    <col min="11404" max="11404" width="12" style="5" customWidth="1"/>
    <col min="11405" max="11405" width="9" style="5" customWidth="1"/>
    <col min="11406" max="11406" width="8.28515625" style="5" customWidth="1"/>
    <col min="11407" max="11407" width="10.140625" style="5" customWidth="1"/>
    <col min="11408" max="11408" width="7.5703125" style="5" customWidth="1"/>
    <col min="11409" max="11410" width="13.5703125" style="5" customWidth="1"/>
    <col min="11411" max="11411" width="11.42578125" style="5" customWidth="1"/>
    <col min="11412" max="11412" width="14.85546875" style="5" customWidth="1"/>
    <col min="11413" max="11413" width="11.42578125" style="5" customWidth="1"/>
    <col min="11414" max="11414" width="11.5703125" style="5" customWidth="1"/>
    <col min="11415" max="11652" width="11.42578125" style="5" customWidth="1"/>
    <col min="11653" max="11653" width="11.42578125" style="5"/>
    <col min="11654" max="11654" width="3" style="5" customWidth="1"/>
    <col min="11655" max="11655" width="32" style="5" customWidth="1"/>
    <col min="11656" max="11656" width="7.5703125" style="5" customWidth="1"/>
    <col min="11657" max="11657" width="8.85546875" style="5" customWidth="1"/>
    <col min="11658" max="11659" width="9.28515625" style="5" customWidth="1"/>
    <col min="11660" max="11660" width="12" style="5" customWidth="1"/>
    <col min="11661" max="11661" width="9" style="5" customWidth="1"/>
    <col min="11662" max="11662" width="8.28515625" style="5" customWidth="1"/>
    <col min="11663" max="11663" width="10.140625" style="5" customWidth="1"/>
    <col min="11664" max="11664" width="7.5703125" style="5" customWidth="1"/>
    <col min="11665" max="11666" width="13.5703125" style="5" customWidth="1"/>
    <col min="11667" max="11667" width="11.42578125" style="5" customWidth="1"/>
    <col min="11668" max="11668" width="14.85546875" style="5" customWidth="1"/>
    <col min="11669" max="11669" width="11.42578125" style="5" customWidth="1"/>
    <col min="11670" max="11670" width="11.5703125" style="5" customWidth="1"/>
    <col min="11671" max="11908" width="11.42578125" style="5" customWidth="1"/>
    <col min="11909" max="11909" width="11.42578125" style="5"/>
    <col min="11910" max="11910" width="3" style="5" customWidth="1"/>
    <col min="11911" max="11911" width="32" style="5" customWidth="1"/>
    <col min="11912" max="11912" width="7.5703125" style="5" customWidth="1"/>
    <col min="11913" max="11913" width="8.85546875" style="5" customWidth="1"/>
    <col min="11914" max="11915" width="9.28515625" style="5" customWidth="1"/>
    <col min="11916" max="11916" width="12" style="5" customWidth="1"/>
    <col min="11917" max="11917" width="9" style="5" customWidth="1"/>
    <col min="11918" max="11918" width="8.28515625" style="5" customWidth="1"/>
    <col min="11919" max="11919" width="10.140625" style="5" customWidth="1"/>
    <col min="11920" max="11920" width="7.5703125" style="5" customWidth="1"/>
    <col min="11921" max="11922" width="13.5703125" style="5" customWidth="1"/>
    <col min="11923" max="11923" width="11.42578125" style="5" customWidth="1"/>
    <col min="11924" max="11924" width="14.85546875" style="5" customWidth="1"/>
    <col min="11925" max="11925" width="11.42578125" style="5" customWidth="1"/>
    <col min="11926" max="11926" width="11.5703125" style="5" customWidth="1"/>
    <col min="11927" max="12164" width="11.42578125" style="5" customWidth="1"/>
    <col min="12165" max="12165" width="11.42578125" style="5"/>
    <col min="12166" max="12166" width="3" style="5" customWidth="1"/>
    <col min="12167" max="12167" width="32" style="5" customWidth="1"/>
    <col min="12168" max="12168" width="7.5703125" style="5" customWidth="1"/>
    <col min="12169" max="12169" width="8.85546875" style="5" customWidth="1"/>
    <col min="12170" max="12171" width="9.28515625" style="5" customWidth="1"/>
    <col min="12172" max="12172" width="12" style="5" customWidth="1"/>
    <col min="12173" max="12173" width="9" style="5" customWidth="1"/>
    <col min="12174" max="12174" width="8.28515625" style="5" customWidth="1"/>
    <col min="12175" max="12175" width="10.140625" style="5" customWidth="1"/>
    <col min="12176" max="12176" width="7.5703125" style="5" customWidth="1"/>
    <col min="12177" max="12178" width="13.5703125" style="5" customWidth="1"/>
    <col min="12179" max="12179" width="11.42578125" style="5" customWidth="1"/>
    <col min="12180" max="12180" width="14.85546875" style="5" customWidth="1"/>
    <col min="12181" max="12181" width="11.42578125" style="5" customWidth="1"/>
    <col min="12182" max="12182" width="11.5703125" style="5" customWidth="1"/>
    <col min="12183" max="12420" width="11.42578125" style="5" customWidth="1"/>
    <col min="12421" max="12421" width="11.42578125" style="5"/>
    <col min="12422" max="12422" width="3" style="5" customWidth="1"/>
    <col min="12423" max="12423" width="32" style="5" customWidth="1"/>
    <col min="12424" max="12424" width="7.5703125" style="5" customWidth="1"/>
    <col min="12425" max="12425" width="8.85546875" style="5" customWidth="1"/>
    <col min="12426" max="12427" width="9.28515625" style="5" customWidth="1"/>
    <col min="12428" max="12428" width="12" style="5" customWidth="1"/>
    <col min="12429" max="12429" width="9" style="5" customWidth="1"/>
    <col min="12430" max="12430" width="8.28515625" style="5" customWidth="1"/>
    <col min="12431" max="12431" width="10.140625" style="5" customWidth="1"/>
    <col min="12432" max="12432" width="7.5703125" style="5" customWidth="1"/>
    <col min="12433" max="12434" width="13.5703125" style="5" customWidth="1"/>
    <col min="12435" max="12435" width="11.42578125" style="5" customWidth="1"/>
    <col min="12436" max="12436" width="14.85546875" style="5" customWidth="1"/>
    <col min="12437" max="12437" width="11.42578125" style="5" customWidth="1"/>
    <col min="12438" max="12438" width="11.5703125" style="5" customWidth="1"/>
    <col min="12439" max="12676" width="11.42578125" style="5" customWidth="1"/>
    <col min="12677" max="12677" width="11.42578125" style="5"/>
    <col min="12678" max="12678" width="3" style="5" customWidth="1"/>
    <col min="12679" max="12679" width="32" style="5" customWidth="1"/>
    <col min="12680" max="12680" width="7.5703125" style="5" customWidth="1"/>
    <col min="12681" max="12681" width="8.85546875" style="5" customWidth="1"/>
    <col min="12682" max="12683" width="9.28515625" style="5" customWidth="1"/>
    <col min="12684" max="12684" width="12" style="5" customWidth="1"/>
    <col min="12685" max="12685" width="9" style="5" customWidth="1"/>
    <col min="12686" max="12686" width="8.28515625" style="5" customWidth="1"/>
    <col min="12687" max="12687" width="10.140625" style="5" customWidth="1"/>
    <col min="12688" max="12688" width="7.5703125" style="5" customWidth="1"/>
    <col min="12689" max="12690" width="13.5703125" style="5" customWidth="1"/>
    <col min="12691" max="12691" width="11.42578125" style="5" customWidth="1"/>
    <col min="12692" max="12692" width="14.85546875" style="5" customWidth="1"/>
    <col min="12693" max="12693" width="11.42578125" style="5" customWidth="1"/>
    <col min="12694" max="12694" width="11.5703125" style="5" customWidth="1"/>
    <col min="12695" max="12932" width="11.42578125" style="5" customWidth="1"/>
    <col min="12933" max="12933" width="11.42578125" style="5"/>
    <col min="12934" max="12934" width="3" style="5" customWidth="1"/>
    <col min="12935" max="12935" width="32" style="5" customWidth="1"/>
    <col min="12936" max="12936" width="7.5703125" style="5" customWidth="1"/>
    <col min="12937" max="12937" width="8.85546875" style="5" customWidth="1"/>
    <col min="12938" max="12939" width="9.28515625" style="5" customWidth="1"/>
    <col min="12940" max="12940" width="12" style="5" customWidth="1"/>
    <col min="12941" max="12941" width="9" style="5" customWidth="1"/>
    <col min="12942" max="12942" width="8.28515625" style="5" customWidth="1"/>
    <col min="12943" max="12943" width="10.140625" style="5" customWidth="1"/>
    <col min="12944" max="12944" width="7.5703125" style="5" customWidth="1"/>
    <col min="12945" max="12946" width="13.5703125" style="5" customWidth="1"/>
    <col min="12947" max="12947" width="11.42578125" style="5" customWidth="1"/>
    <col min="12948" max="12948" width="14.85546875" style="5" customWidth="1"/>
    <col min="12949" max="12949" width="11.42578125" style="5" customWidth="1"/>
    <col min="12950" max="12950" width="11.5703125" style="5" customWidth="1"/>
    <col min="12951" max="13188" width="11.42578125" style="5" customWidth="1"/>
    <col min="13189" max="13189" width="11.42578125" style="5"/>
    <col min="13190" max="13190" width="3" style="5" customWidth="1"/>
    <col min="13191" max="13191" width="32" style="5" customWidth="1"/>
    <col min="13192" max="13192" width="7.5703125" style="5" customWidth="1"/>
    <col min="13193" max="13193" width="8.85546875" style="5" customWidth="1"/>
    <col min="13194" max="13195" width="9.28515625" style="5" customWidth="1"/>
    <col min="13196" max="13196" width="12" style="5" customWidth="1"/>
    <col min="13197" max="13197" width="9" style="5" customWidth="1"/>
    <col min="13198" max="13198" width="8.28515625" style="5" customWidth="1"/>
    <col min="13199" max="13199" width="10.140625" style="5" customWidth="1"/>
    <col min="13200" max="13200" width="7.5703125" style="5" customWidth="1"/>
    <col min="13201" max="13202" width="13.5703125" style="5" customWidth="1"/>
    <col min="13203" max="13203" width="11.42578125" style="5" customWidth="1"/>
    <col min="13204" max="13204" width="14.85546875" style="5" customWidth="1"/>
    <col min="13205" max="13205" width="11.42578125" style="5" customWidth="1"/>
    <col min="13206" max="13206" width="11.5703125" style="5" customWidth="1"/>
    <col min="13207" max="13444" width="11.42578125" style="5" customWidth="1"/>
    <col min="13445" max="13445" width="11.42578125" style="5"/>
    <col min="13446" max="13446" width="3" style="5" customWidth="1"/>
    <col min="13447" max="13447" width="32" style="5" customWidth="1"/>
    <col min="13448" max="13448" width="7.5703125" style="5" customWidth="1"/>
    <col min="13449" max="13449" width="8.85546875" style="5" customWidth="1"/>
    <col min="13450" max="13451" width="9.28515625" style="5" customWidth="1"/>
    <col min="13452" max="13452" width="12" style="5" customWidth="1"/>
    <col min="13453" max="13453" width="9" style="5" customWidth="1"/>
    <col min="13454" max="13454" width="8.28515625" style="5" customWidth="1"/>
    <col min="13455" max="13455" width="10.140625" style="5" customWidth="1"/>
    <col min="13456" max="13456" width="7.5703125" style="5" customWidth="1"/>
    <col min="13457" max="13458" width="13.5703125" style="5" customWidth="1"/>
    <col min="13459" max="13459" width="11.42578125" style="5" customWidth="1"/>
    <col min="13460" max="13460" width="14.85546875" style="5" customWidth="1"/>
    <col min="13461" max="13461" width="11.42578125" style="5" customWidth="1"/>
    <col min="13462" max="13462" width="11.5703125" style="5" customWidth="1"/>
    <col min="13463" max="13700" width="11.42578125" style="5" customWidth="1"/>
    <col min="13701" max="13701" width="11.42578125" style="5"/>
    <col min="13702" max="13702" width="3" style="5" customWidth="1"/>
    <col min="13703" max="13703" width="32" style="5" customWidth="1"/>
    <col min="13704" max="13704" width="7.5703125" style="5" customWidth="1"/>
    <col min="13705" max="13705" width="8.85546875" style="5" customWidth="1"/>
    <col min="13706" max="13707" width="9.28515625" style="5" customWidth="1"/>
    <col min="13708" max="13708" width="12" style="5" customWidth="1"/>
    <col min="13709" max="13709" width="9" style="5" customWidth="1"/>
    <col min="13710" max="13710" width="8.28515625" style="5" customWidth="1"/>
    <col min="13711" max="13711" width="10.140625" style="5" customWidth="1"/>
    <col min="13712" max="13712" width="7.5703125" style="5" customWidth="1"/>
    <col min="13713" max="13714" width="13.5703125" style="5" customWidth="1"/>
    <col min="13715" max="13715" width="11.42578125" style="5" customWidth="1"/>
    <col min="13716" max="13716" width="14.85546875" style="5" customWidth="1"/>
    <col min="13717" max="13717" width="11.42578125" style="5" customWidth="1"/>
    <col min="13718" max="13718" width="11.5703125" style="5" customWidth="1"/>
    <col min="13719" max="13956" width="11.42578125" style="5" customWidth="1"/>
    <col min="13957" max="13957" width="11.42578125" style="5"/>
    <col min="13958" max="13958" width="3" style="5" customWidth="1"/>
    <col min="13959" max="13959" width="32" style="5" customWidth="1"/>
    <col min="13960" max="13960" width="7.5703125" style="5" customWidth="1"/>
    <col min="13961" max="13961" width="8.85546875" style="5" customWidth="1"/>
    <col min="13962" max="13963" width="9.28515625" style="5" customWidth="1"/>
    <col min="13964" max="13964" width="12" style="5" customWidth="1"/>
    <col min="13965" max="13965" width="9" style="5" customWidth="1"/>
    <col min="13966" max="13966" width="8.28515625" style="5" customWidth="1"/>
    <col min="13967" max="13967" width="10.140625" style="5" customWidth="1"/>
    <col min="13968" max="13968" width="7.5703125" style="5" customWidth="1"/>
    <col min="13969" max="13970" width="13.5703125" style="5" customWidth="1"/>
    <col min="13971" max="13971" width="11.42578125" style="5" customWidth="1"/>
    <col min="13972" max="13972" width="14.85546875" style="5" customWidth="1"/>
    <col min="13973" max="13973" width="11.42578125" style="5" customWidth="1"/>
    <col min="13974" max="13974" width="11.5703125" style="5" customWidth="1"/>
    <col min="13975" max="14212" width="11.42578125" style="5" customWidth="1"/>
    <col min="14213" max="14213" width="11.42578125" style="5"/>
    <col min="14214" max="14214" width="3" style="5" customWidth="1"/>
    <col min="14215" max="14215" width="32" style="5" customWidth="1"/>
    <col min="14216" max="14216" width="7.5703125" style="5" customWidth="1"/>
    <col min="14217" max="14217" width="8.85546875" style="5" customWidth="1"/>
    <col min="14218" max="14219" width="9.28515625" style="5" customWidth="1"/>
    <col min="14220" max="14220" width="12" style="5" customWidth="1"/>
    <col min="14221" max="14221" width="9" style="5" customWidth="1"/>
    <col min="14222" max="14222" width="8.28515625" style="5" customWidth="1"/>
    <col min="14223" max="14223" width="10.140625" style="5" customWidth="1"/>
    <col min="14224" max="14224" width="7.5703125" style="5" customWidth="1"/>
    <col min="14225" max="14226" width="13.5703125" style="5" customWidth="1"/>
    <col min="14227" max="14227" width="11.42578125" style="5" customWidth="1"/>
    <col min="14228" max="14228" width="14.85546875" style="5" customWidth="1"/>
    <col min="14229" max="14229" width="11.42578125" style="5" customWidth="1"/>
    <col min="14230" max="14230" width="11.5703125" style="5" customWidth="1"/>
    <col min="14231" max="14468" width="11.42578125" style="5" customWidth="1"/>
    <col min="14469" max="14469" width="11.42578125" style="5"/>
    <col min="14470" max="14470" width="3" style="5" customWidth="1"/>
    <col min="14471" max="14471" width="32" style="5" customWidth="1"/>
    <col min="14472" max="14472" width="7.5703125" style="5" customWidth="1"/>
    <col min="14473" max="14473" width="8.85546875" style="5" customWidth="1"/>
    <col min="14474" max="14475" width="9.28515625" style="5" customWidth="1"/>
    <col min="14476" max="14476" width="12" style="5" customWidth="1"/>
    <col min="14477" max="14477" width="9" style="5" customWidth="1"/>
    <col min="14478" max="14478" width="8.28515625" style="5" customWidth="1"/>
    <col min="14479" max="14479" width="10.140625" style="5" customWidth="1"/>
    <col min="14480" max="14480" width="7.5703125" style="5" customWidth="1"/>
    <col min="14481" max="14482" width="13.5703125" style="5" customWidth="1"/>
    <col min="14483" max="14483" width="11.42578125" style="5" customWidth="1"/>
    <col min="14484" max="14484" width="14.85546875" style="5" customWidth="1"/>
    <col min="14485" max="14485" width="11.42578125" style="5" customWidth="1"/>
    <col min="14486" max="14486" width="11.5703125" style="5" customWidth="1"/>
    <col min="14487" max="14724" width="11.42578125" style="5" customWidth="1"/>
    <col min="14725" max="14725" width="11.42578125" style="5"/>
    <col min="14726" max="14726" width="3" style="5" customWidth="1"/>
    <col min="14727" max="14727" width="32" style="5" customWidth="1"/>
    <col min="14728" max="14728" width="7.5703125" style="5" customWidth="1"/>
    <col min="14729" max="14729" width="8.85546875" style="5" customWidth="1"/>
    <col min="14730" max="14731" width="9.28515625" style="5" customWidth="1"/>
    <col min="14732" max="14732" width="12" style="5" customWidth="1"/>
    <col min="14733" max="14733" width="9" style="5" customWidth="1"/>
    <col min="14734" max="14734" width="8.28515625" style="5" customWidth="1"/>
    <col min="14735" max="14735" width="10.140625" style="5" customWidth="1"/>
    <col min="14736" max="14736" width="7.5703125" style="5" customWidth="1"/>
    <col min="14737" max="14738" width="13.5703125" style="5" customWidth="1"/>
    <col min="14739" max="14739" width="11.42578125" style="5" customWidth="1"/>
    <col min="14740" max="14740" width="14.85546875" style="5" customWidth="1"/>
    <col min="14741" max="14741" width="11.42578125" style="5" customWidth="1"/>
    <col min="14742" max="14742" width="11.5703125" style="5" customWidth="1"/>
    <col min="14743" max="14980" width="11.42578125" style="5" customWidth="1"/>
    <col min="14981" max="14981" width="11.42578125" style="5"/>
    <col min="14982" max="14982" width="3" style="5" customWidth="1"/>
    <col min="14983" max="14983" width="32" style="5" customWidth="1"/>
    <col min="14984" max="14984" width="7.5703125" style="5" customWidth="1"/>
    <col min="14985" max="14985" width="8.85546875" style="5" customWidth="1"/>
    <col min="14986" max="14987" width="9.28515625" style="5" customWidth="1"/>
    <col min="14988" max="14988" width="12" style="5" customWidth="1"/>
    <col min="14989" max="14989" width="9" style="5" customWidth="1"/>
    <col min="14990" max="14990" width="8.28515625" style="5" customWidth="1"/>
    <col min="14991" max="14991" width="10.140625" style="5" customWidth="1"/>
    <col min="14992" max="14992" width="7.5703125" style="5" customWidth="1"/>
    <col min="14993" max="14994" width="13.5703125" style="5" customWidth="1"/>
    <col min="14995" max="14995" width="11.42578125" style="5" customWidth="1"/>
    <col min="14996" max="14996" width="14.85546875" style="5" customWidth="1"/>
    <col min="14997" max="14997" width="11.42578125" style="5" customWidth="1"/>
    <col min="14998" max="14998" width="11.5703125" style="5" customWidth="1"/>
    <col min="14999" max="15236" width="11.42578125" style="5" customWidth="1"/>
    <col min="15237" max="15237" width="11.42578125" style="5"/>
    <col min="15238" max="15238" width="3" style="5" customWidth="1"/>
    <col min="15239" max="15239" width="32" style="5" customWidth="1"/>
    <col min="15240" max="15240" width="7.5703125" style="5" customWidth="1"/>
    <col min="15241" max="15241" width="8.85546875" style="5" customWidth="1"/>
    <col min="15242" max="15243" width="9.28515625" style="5" customWidth="1"/>
    <col min="15244" max="15244" width="12" style="5" customWidth="1"/>
    <col min="15245" max="15245" width="9" style="5" customWidth="1"/>
    <col min="15246" max="15246" width="8.28515625" style="5" customWidth="1"/>
    <col min="15247" max="15247" width="10.140625" style="5" customWidth="1"/>
    <col min="15248" max="15248" width="7.5703125" style="5" customWidth="1"/>
    <col min="15249" max="15250" width="13.5703125" style="5" customWidth="1"/>
    <col min="15251" max="15251" width="11.42578125" style="5" customWidth="1"/>
    <col min="15252" max="15252" width="14.85546875" style="5" customWidth="1"/>
    <col min="15253" max="15253" width="11.42578125" style="5" customWidth="1"/>
    <col min="15254" max="15254" width="11.5703125" style="5" customWidth="1"/>
    <col min="15255" max="15492" width="11.42578125" style="5" customWidth="1"/>
    <col min="15493" max="15493" width="11.42578125" style="5"/>
    <col min="15494" max="15494" width="3" style="5" customWidth="1"/>
    <col min="15495" max="15495" width="32" style="5" customWidth="1"/>
    <col min="15496" max="15496" width="7.5703125" style="5" customWidth="1"/>
    <col min="15497" max="15497" width="8.85546875" style="5" customWidth="1"/>
    <col min="15498" max="15499" width="9.28515625" style="5" customWidth="1"/>
    <col min="15500" max="15500" width="12" style="5" customWidth="1"/>
    <col min="15501" max="15501" width="9" style="5" customWidth="1"/>
    <col min="15502" max="15502" width="8.28515625" style="5" customWidth="1"/>
    <col min="15503" max="15503" width="10.140625" style="5" customWidth="1"/>
    <col min="15504" max="15504" width="7.5703125" style="5" customWidth="1"/>
    <col min="15505" max="15506" width="13.5703125" style="5" customWidth="1"/>
    <col min="15507" max="15507" width="11.42578125" style="5" customWidth="1"/>
    <col min="15508" max="15508" width="14.85546875" style="5" customWidth="1"/>
    <col min="15509" max="15509" width="11.42578125" style="5" customWidth="1"/>
    <col min="15510" max="15510" width="11.5703125" style="5" customWidth="1"/>
    <col min="15511" max="15748" width="11.42578125" style="5" customWidth="1"/>
    <col min="15749" max="15749" width="11.42578125" style="5"/>
    <col min="15750" max="15750" width="3" style="5" customWidth="1"/>
    <col min="15751" max="15751" width="32" style="5" customWidth="1"/>
    <col min="15752" max="15752" width="7.5703125" style="5" customWidth="1"/>
    <col min="15753" max="15753" width="8.85546875" style="5" customWidth="1"/>
    <col min="15754" max="15755" width="9.28515625" style="5" customWidth="1"/>
    <col min="15756" max="15756" width="12" style="5" customWidth="1"/>
    <col min="15757" max="15757" width="9" style="5" customWidth="1"/>
    <col min="15758" max="15758" width="8.28515625" style="5" customWidth="1"/>
    <col min="15759" max="15759" width="10.140625" style="5" customWidth="1"/>
    <col min="15760" max="15760" width="7.5703125" style="5" customWidth="1"/>
    <col min="15761" max="15762" width="13.5703125" style="5" customWidth="1"/>
    <col min="15763" max="15763" width="11.42578125" style="5" customWidth="1"/>
    <col min="15764" max="15764" width="14.85546875" style="5" customWidth="1"/>
    <col min="15765" max="15765" width="11.42578125" style="5" customWidth="1"/>
    <col min="15766" max="15766" width="11.5703125" style="5" customWidth="1"/>
    <col min="15767" max="16004" width="11.42578125" style="5" customWidth="1"/>
    <col min="16005" max="16005" width="11.42578125" style="5"/>
    <col min="16006" max="16006" width="3" style="5" customWidth="1"/>
    <col min="16007" max="16007" width="32" style="5" customWidth="1"/>
    <col min="16008" max="16008" width="7.5703125" style="5" customWidth="1"/>
    <col min="16009" max="16009" width="8.85546875" style="5" customWidth="1"/>
    <col min="16010" max="16011" width="9.28515625" style="5" customWidth="1"/>
    <col min="16012" max="16012" width="12" style="5" customWidth="1"/>
    <col min="16013" max="16013" width="9" style="5" customWidth="1"/>
    <col min="16014" max="16014" width="8.28515625" style="5" customWidth="1"/>
    <col min="16015" max="16015" width="10.140625" style="5" customWidth="1"/>
    <col min="16016" max="16016" width="7.5703125" style="5" customWidth="1"/>
    <col min="16017" max="16018" width="13.5703125" style="5" customWidth="1"/>
    <col min="16019" max="16019" width="11.42578125" style="5" customWidth="1"/>
    <col min="16020" max="16020" width="14.85546875" style="5" customWidth="1"/>
    <col min="16021" max="16021" width="11.42578125" style="5" customWidth="1"/>
    <col min="16022" max="16022" width="11.5703125" style="5" customWidth="1"/>
    <col min="16023" max="16260" width="11.42578125" style="5" customWidth="1"/>
    <col min="16261" max="16362" width="11.42578125" style="5"/>
    <col min="16363" max="16384" width="11.42578125" style="5" customWidth="1"/>
  </cols>
  <sheetData>
    <row r="1" spans="1:12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2">
      <c r="A2" s="3"/>
      <c r="B2" s="2"/>
      <c r="C2" s="2"/>
      <c r="D2" s="6"/>
      <c r="E2" s="2"/>
      <c r="F2" s="4"/>
      <c r="G2" s="2"/>
      <c r="H2" s="2"/>
      <c r="I2" s="8"/>
      <c r="J2" s="2"/>
    </row>
    <row r="3" spans="1:12" ht="12.75" customHeight="1">
      <c r="A3" s="45"/>
      <c r="B3" s="45"/>
      <c r="C3" s="34" t="s">
        <v>24</v>
      </c>
      <c r="D3" s="46" t="s">
        <v>28</v>
      </c>
      <c r="E3" s="47" t="s">
        <v>0</v>
      </c>
      <c r="F3" s="47"/>
      <c r="G3" s="47"/>
      <c r="H3" s="22"/>
      <c r="I3" s="23"/>
      <c r="J3" s="48" t="s">
        <v>29</v>
      </c>
      <c r="K3" s="45" t="s">
        <v>1</v>
      </c>
    </row>
    <row r="4" spans="1:12" ht="81" customHeight="1">
      <c r="A4" s="45"/>
      <c r="B4" s="45"/>
      <c r="C4" s="24" t="s">
        <v>2</v>
      </c>
      <c r="D4" s="46"/>
      <c r="E4" s="26" t="s">
        <v>3</v>
      </c>
      <c r="F4" s="26" t="s">
        <v>4</v>
      </c>
      <c r="G4" s="24" t="s">
        <v>5</v>
      </c>
      <c r="H4" s="25" t="s">
        <v>27</v>
      </c>
      <c r="I4" s="24" t="s">
        <v>6</v>
      </c>
      <c r="J4" s="48"/>
      <c r="K4" s="45"/>
    </row>
    <row r="5" spans="1:12">
      <c r="A5" s="27">
        <v>1</v>
      </c>
      <c r="B5" s="27" t="s">
        <v>7</v>
      </c>
      <c r="C5" s="28" t="s">
        <v>8</v>
      </c>
      <c r="D5" s="28">
        <f>26287/11.63</f>
        <v>2260.2751504729149</v>
      </c>
      <c r="E5" s="28" t="s">
        <v>8</v>
      </c>
      <c r="F5" s="28">
        <v>0</v>
      </c>
      <c r="G5" s="29" t="s">
        <v>8</v>
      </c>
      <c r="H5" s="28">
        <f>1134461.87/11.63</f>
        <v>97546.162510748065</v>
      </c>
      <c r="I5" s="28">
        <v>10864</v>
      </c>
      <c r="J5" s="35">
        <f>(241859+1572)/11.62</f>
        <v>20949.311531841653</v>
      </c>
      <c r="K5" s="28">
        <f>SUM(C5:J5)</f>
        <v>131619.74919306263</v>
      </c>
    </row>
    <row r="6" spans="1:12">
      <c r="A6" s="27">
        <v>2</v>
      </c>
      <c r="B6" s="27" t="s">
        <v>9</v>
      </c>
      <c r="C6" s="28">
        <f>7878*0.585</f>
        <v>4608.63</v>
      </c>
      <c r="D6" s="28">
        <f>10348263/11.63</f>
        <v>889790.45571797073</v>
      </c>
      <c r="E6" s="28">
        <f>49003*1.13</f>
        <v>55373.389999999992</v>
      </c>
      <c r="F6" s="28">
        <v>1155073</v>
      </c>
      <c r="G6" s="28">
        <f>49488*0.96</f>
        <v>47508.479999999996</v>
      </c>
      <c r="H6" s="28">
        <v>0</v>
      </c>
      <c r="I6" s="28">
        <v>0</v>
      </c>
      <c r="J6" s="30">
        <f>890229/11.62</f>
        <v>76611.790017211708</v>
      </c>
      <c r="K6" s="28">
        <f t="shared" ref="K6:K22" si="0">SUM(C6:J6)</f>
        <v>2228965.7457351824</v>
      </c>
    </row>
    <row r="7" spans="1:12">
      <c r="A7" s="27">
        <v>3</v>
      </c>
      <c r="B7" s="27" t="s">
        <v>10</v>
      </c>
      <c r="C7" s="28">
        <f>-15812*0.585</f>
        <v>-9250.0199999999986</v>
      </c>
      <c r="D7" s="28">
        <v>0</v>
      </c>
      <c r="E7" s="28">
        <v>0</v>
      </c>
      <c r="F7" s="28">
        <f>-7135*1.035</f>
        <v>-7384.7249999999995</v>
      </c>
      <c r="G7" s="28">
        <f>-1917*0.96</f>
        <v>-1840.32</v>
      </c>
      <c r="H7" s="28">
        <v>0</v>
      </c>
      <c r="I7" s="28">
        <v>0</v>
      </c>
      <c r="J7" s="30" t="s">
        <v>8</v>
      </c>
      <c r="K7" s="28">
        <f t="shared" si="0"/>
        <v>-18475.064999999999</v>
      </c>
    </row>
    <row r="8" spans="1:12">
      <c r="A8" s="36">
        <v>4</v>
      </c>
      <c r="B8" s="36" t="s">
        <v>11</v>
      </c>
      <c r="C8" s="37">
        <f>23690*0.585</f>
        <v>13858.65</v>
      </c>
      <c r="D8" s="38">
        <f>D5+D6</f>
        <v>892050.73086844361</v>
      </c>
      <c r="E8" s="39">
        <f>E6</f>
        <v>55373.389999999992</v>
      </c>
      <c r="F8" s="38">
        <f>F13-F9</f>
        <v>1166380.7900000003</v>
      </c>
      <c r="G8" s="38">
        <f>G6-G7</f>
        <v>49348.799999999996</v>
      </c>
      <c r="H8" s="38">
        <f>H5</f>
        <v>97546.162510748065</v>
      </c>
      <c r="I8" s="38">
        <v>10864</v>
      </c>
      <c r="J8" s="40">
        <f>J5+J6</f>
        <v>97561.101549053361</v>
      </c>
      <c r="K8" s="37">
        <f t="shared" si="0"/>
        <v>2382983.6249282453</v>
      </c>
    </row>
    <row r="9" spans="1:12">
      <c r="A9" s="41">
        <v>5</v>
      </c>
      <c r="B9" s="27" t="s">
        <v>12</v>
      </c>
      <c r="C9" s="28">
        <f>13859*-1</f>
        <v>-13859</v>
      </c>
      <c r="D9" s="28">
        <f>-797966</f>
        <v>-797966</v>
      </c>
      <c r="E9" s="28">
        <v>0</v>
      </c>
      <c r="F9" s="28">
        <f>-60509*1.035</f>
        <v>-62626.814999999995</v>
      </c>
      <c r="G9" s="28">
        <f>-51405*0.96</f>
        <v>-49348.799999999996</v>
      </c>
      <c r="H9" s="28">
        <f>-H8</f>
        <v>-97546.162510748065</v>
      </c>
      <c r="I9" s="28">
        <v>0</v>
      </c>
      <c r="J9" s="30">
        <v>378117</v>
      </c>
      <c r="K9" s="28">
        <f t="shared" si="0"/>
        <v>-643229.77751074801</v>
      </c>
    </row>
    <row r="10" spans="1:12">
      <c r="A10" s="41"/>
      <c r="B10" s="31" t="s">
        <v>13</v>
      </c>
      <c r="C10" s="28">
        <f>C9</f>
        <v>-13859</v>
      </c>
      <c r="D10" s="28">
        <f>D9</f>
        <v>-797966</v>
      </c>
      <c r="E10" s="28">
        <v>0</v>
      </c>
      <c r="F10" s="28">
        <f>F9</f>
        <v>-62626.814999999995</v>
      </c>
      <c r="G10" s="32">
        <f>G9</f>
        <v>-49348.799999999996</v>
      </c>
      <c r="H10" s="32">
        <f>H9</f>
        <v>-97546.162510748065</v>
      </c>
      <c r="I10" s="28">
        <v>0</v>
      </c>
      <c r="J10" s="33">
        <f>J9</f>
        <v>378117</v>
      </c>
      <c r="K10" s="28">
        <f t="shared" si="0"/>
        <v>-643229.77751074801</v>
      </c>
    </row>
    <row r="11" spans="1:12">
      <c r="A11" s="27">
        <v>6</v>
      </c>
      <c r="B11" s="27" t="s">
        <v>14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0">
        <v>-17226</v>
      </c>
      <c r="K11" s="28">
        <f t="shared" si="0"/>
        <v>-17226</v>
      </c>
    </row>
    <row r="12" spans="1:12">
      <c r="A12" s="27">
        <v>7</v>
      </c>
      <c r="B12" s="27" t="s">
        <v>15</v>
      </c>
      <c r="C12" s="28">
        <v>0</v>
      </c>
      <c r="D12" s="28">
        <v>1110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0">
        <f>54401-37176</f>
        <v>17225</v>
      </c>
      <c r="K12" s="28">
        <f t="shared" si="0"/>
        <v>18335</v>
      </c>
    </row>
    <row r="13" spans="1:12">
      <c r="A13" s="36">
        <v>8</v>
      </c>
      <c r="B13" s="36" t="s">
        <v>16</v>
      </c>
      <c r="C13" s="37">
        <v>0</v>
      </c>
      <c r="D13" s="38">
        <f>SUM(D14:D22)-D16</f>
        <v>95194.48</v>
      </c>
      <c r="E13" s="38">
        <f>E8</f>
        <v>55373.389999999992</v>
      </c>
      <c r="F13" s="38">
        <f>SUM(F14:F22)-F16-F17-F18</f>
        <v>1103753.9750000003</v>
      </c>
      <c r="G13" s="38">
        <v>0</v>
      </c>
      <c r="H13" s="38">
        <v>0</v>
      </c>
      <c r="I13" s="38">
        <v>10864</v>
      </c>
      <c r="J13" s="40">
        <v>475677</v>
      </c>
      <c r="K13" s="37">
        <f t="shared" si="0"/>
        <v>1740862.8450000002</v>
      </c>
      <c r="L13" s="2"/>
    </row>
    <row r="14" spans="1:12">
      <c r="A14" s="27">
        <v>9</v>
      </c>
      <c r="B14" s="27" t="s">
        <v>17</v>
      </c>
      <c r="C14" s="28">
        <v>0</v>
      </c>
      <c r="D14" s="28">
        <v>8691.59</v>
      </c>
      <c r="E14" s="28">
        <f>2038*1.11</f>
        <v>2262.1800000000003</v>
      </c>
      <c r="F14" s="28">
        <v>3277</v>
      </c>
      <c r="G14" s="28">
        <v>0</v>
      </c>
      <c r="H14" s="28">
        <v>0</v>
      </c>
      <c r="I14" s="30">
        <f>0.29*I13</f>
        <v>3150.56</v>
      </c>
      <c r="J14" s="30">
        <v>9756</v>
      </c>
      <c r="K14" s="28">
        <f t="shared" si="0"/>
        <v>27137.33</v>
      </c>
      <c r="L14" s="2"/>
    </row>
    <row r="15" spans="1:12">
      <c r="A15" s="42">
        <v>10</v>
      </c>
      <c r="B15" s="27" t="s">
        <v>18</v>
      </c>
      <c r="C15" s="28">
        <v>0</v>
      </c>
      <c r="D15" s="28">
        <v>6041.94</v>
      </c>
      <c r="E15" s="28">
        <f>1703*1.13</f>
        <v>1924.3899999999999</v>
      </c>
      <c r="F15" s="28">
        <f>F16+F17+F18</f>
        <v>1001682.975</v>
      </c>
      <c r="G15" s="28">
        <v>0</v>
      </c>
      <c r="H15" s="28">
        <v>0</v>
      </c>
      <c r="I15" s="30">
        <v>0</v>
      </c>
      <c r="J15" s="30">
        <v>6472</v>
      </c>
      <c r="K15" s="28">
        <f t="shared" si="0"/>
        <v>1016121.3049999999</v>
      </c>
    </row>
    <row r="16" spans="1:12">
      <c r="A16" s="43"/>
      <c r="B16" s="31" t="s">
        <v>25</v>
      </c>
      <c r="C16" s="28">
        <v>0</v>
      </c>
      <c r="D16" s="28">
        <v>6041.94</v>
      </c>
      <c r="E16" s="28">
        <f>1703*1.13</f>
        <v>1924.3899999999999</v>
      </c>
      <c r="F16" s="28">
        <v>596355</v>
      </c>
      <c r="G16" s="28">
        <v>0</v>
      </c>
      <c r="H16" s="28">
        <v>0</v>
      </c>
      <c r="I16" s="30">
        <v>0</v>
      </c>
      <c r="J16" s="33">
        <v>6472</v>
      </c>
      <c r="K16" s="28">
        <f t="shared" si="0"/>
        <v>610793.32999999996</v>
      </c>
    </row>
    <row r="17" spans="1:11">
      <c r="A17" s="43"/>
      <c r="B17" s="31" t="s">
        <v>26</v>
      </c>
      <c r="C17" s="28">
        <v>0</v>
      </c>
      <c r="D17" s="28">
        <v>0</v>
      </c>
      <c r="E17" s="28">
        <v>0</v>
      </c>
      <c r="F17" s="28">
        <f>341351*1.065</f>
        <v>363538.815</v>
      </c>
      <c r="G17" s="28">
        <v>0</v>
      </c>
      <c r="H17" s="28">
        <v>0</v>
      </c>
      <c r="I17" s="30">
        <v>0</v>
      </c>
      <c r="J17" s="33">
        <v>0</v>
      </c>
      <c r="K17" s="28">
        <f t="shared" si="0"/>
        <v>363538.815</v>
      </c>
    </row>
    <row r="18" spans="1:11">
      <c r="A18" s="44"/>
      <c r="B18" s="31" t="s">
        <v>32</v>
      </c>
      <c r="C18" s="28">
        <v>0</v>
      </c>
      <c r="D18" s="28">
        <v>0</v>
      </c>
      <c r="E18" s="28">
        <v>0</v>
      </c>
      <c r="F18" s="28">
        <f>40376*1.035</f>
        <v>41789.159999999996</v>
      </c>
      <c r="G18" s="28">
        <v>0</v>
      </c>
      <c r="H18" s="28">
        <v>0</v>
      </c>
      <c r="I18" s="30">
        <v>0</v>
      </c>
      <c r="J18" s="33">
        <v>0</v>
      </c>
      <c r="K18" s="28">
        <f t="shared" si="0"/>
        <v>41789.159999999996</v>
      </c>
    </row>
    <row r="19" spans="1:11">
      <c r="A19" s="27">
        <v>11</v>
      </c>
      <c r="B19" s="27" t="s">
        <v>19</v>
      </c>
      <c r="C19" s="28">
        <v>0</v>
      </c>
      <c r="D19" s="28">
        <v>237.03</v>
      </c>
      <c r="E19" s="28">
        <v>0</v>
      </c>
      <c r="F19" s="28">
        <v>22348</v>
      </c>
      <c r="G19" s="28">
        <v>0</v>
      </c>
      <c r="H19" s="28">
        <v>0</v>
      </c>
      <c r="I19" s="30">
        <f>0.01*I14</f>
        <v>31.505600000000001</v>
      </c>
      <c r="J19" s="30">
        <v>5363</v>
      </c>
      <c r="K19" s="28">
        <f t="shared" si="0"/>
        <v>27979.535599999999</v>
      </c>
    </row>
    <row r="20" spans="1:11">
      <c r="A20" s="27">
        <v>12</v>
      </c>
      <c r="B20" s="27" t="s">
        <v>20</v>
      </c>
      <c r="C20" s="28">
        <v>0</v>
      </c>
      <c r="D20" s="28">
        <v>44153.2</v>
      </c>
      <c r="E20" s="28">
        <f>10840*1.13</f>
        <v>12249.199999999999</v>
      </c>
      <c r="F20" s="28">
        <v>43738</v>
      </c>
      <c r="G20" s="28">
        <v>0</v>
      </c>
      <c r="H20" s="28">
        <v>0</v>
      </c>
      <c r="I20" s="30">
        <v>0</v>
      </c>
      <c r="J20" s="30">
        <v>197794</v>
      </c>
      <c r="K20" s="28">
        <f t="shared" si="0"/>
        <v>297934.40000000002</v>
      </c>
    </row>
    <row r="21" spans="1:11">
      <c r="A21" s="27">
        <v>13</v>
      </c>
      <c r="B21" s="27" t="s">
        <v>21</v>
      </c>
      <c r="C21" s="28">
        <v>0</v>
      </c>
      <c r="D21" s="28">
        <v>27399.72</v>
      </c>
      <c r="E21" s="28">
        <f>E13-E14-E15-E20</f>
        <v>38937.619999999995</v>
      </c>
      <c r="F21" s="28">
        <v>31889</v>
      </c>
      <c r="G21" s="28">
        <v>0</v>
      </c>
      <c r="H21" s="28">
        <v>0</v>
      </c>
      <c r="I21" s="30">
        <f>I13-I14-I19</f>
        <v>7681.9344000000001</v>
      </c>
      <c r="J21" s="30">
        <v>226021</v>
      </c>
      <c r="K21" s="28">
        <f t="shared" si="0"/>
        <v>331929.27439999999</v>
      </c>
    </row>
    <row r="22" spans="1:11">
      <c r="A22" s="27">
        <v>14</v>
      </c>
      <c r="B22" s="27" t="s">
        <v>22</v>
      </c>
      <c r="C22" s="28">
        <v>0</v>
      </c>
      <c r="D22" s="28">
        <v>8671</v>
      </c>
      <c r="E22" s="28">
        <v>0</v>
      </c>
      <c r="F22" s="28">
        <v>819</v>
      </c>
      <c r="G22" s="28">
        <v>0</v>
      </c>
      <c r="H22" s="28">
        <v>0</v>
      </c>
      <c r="I22" s="30">
        <v>0</v>
      </c>
      <c r="J22" s="30">
        <v>30272</v>
      </c>
      <c r="K22" s="28">
        <f t="shared" si="0"/>
        <v>39762</v>
      </c>
    </row>
    <row r="23" spans="1:11" s="17" customFormat="1" ht="14.25">
      <c r="A23" s="9"/>
      <c r="B23" s="10"/>
      <c r="C23" s="11"/>
      <c r="D23" s="10"/>
      <c r="E23" s="10"/>
      <c r="F23" s="11"/>
      <c r="G23" s="10"/>
      <c r="H23" s="10"/>
      <c r="I23" s="12"/>
      <c r="J23" s="11"/>
    </row>
    <row r="24" spans="1:11" s="17" customFormat="1" ht="14.25">
      <c r="A24" s="1" t="s">
        <v>30</v>
      </c>
      <c r="B24" s="10"/>
      <c r="C24" s="11"/>
      <c r="D24" s="10"/>
      <c r="E24" s="13"/>
      <c r="F24" s="11"/>
      <c r="G24" s="10"/>
      <c r="H24" s="10"/>
      <c r="I24" s="12"/>
      <c r="J24" s="11"/>
    </row>
    <row r="25" spans="1:11" s="17" customFormat="1" ht="15">
      <c r="A25" s="19" t="s">
        <v>23</v>
      </c>
      <c r="B25" s="10"/>
      <c r="C25" s="10"/>
      <c r="D25" s="10"/>
      <c r="E25" s="10"/>
      <c r="F25" s="11"/>
      <c r="G25" s="10"/>
      <c r="H25" s="14"/>
      <c r="I25" s="15"/>
      <c r="J25" s="16"/>
      <c r="K25" s="18"/>
    </row>
    <row r="26" spans="1:11">
      <c r="D26" s="2"/>
      <c r="F26" s="2"/>
      <c r="G26" s="2"/>
      <c r="J26" s="2"/>
    </row>
    <row r="28" spans="1:11">
      <c r="B28" s="5"/>
    </row>
    <row r="30" spans="1:11">
      <c r="E30" s="2"/>
    </row>
  </sheetData>
  <mergeCells count="7">
    <mergeCell ref="A9:A10"/>
    <mergeCell ref="A15:A18"/>
    <mergeCell ref="K3:K4"/>
    <mergeCell ref="A3:B4"/>
    <mergeCell ref="D3:D4"/>
    <mergeCell ref="E3:G3"/>
    <mergeCell ref="J3:J4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58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2023-02-08T08:42:24Z</dcterms:modified>
</cp:coreProperties>
</file>