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4t mandat CES\04 PUBLICACIONS\01 MEMÒRIA\2021\6. Capítols maquetats i excels OK\"/>
    </mc:Choice>
  </mc:AlternateContent>
  <xr:revisionPtr revIDLastSave="0" documentId="13_ncr:1_{D8CF2C73-699C-4E73-9873-01EADD02EA4C}" xr6:coauthVersionLast="45" xr6:coauthVersionMax="47" xr10:uidLastSave="{00000000-0000-0000-0000-000000000000}"/>
  <bookViews>
    <workbookView xWindow="-120" yWindow="-120" windowWidth="21840" windowHeight="13140" tabRatio="803" activeTab="15" xr2:uid="{00000000-000D-0000-FFFF-FFFF00000000}"/>
  </bookViews>
  <sheets>
    <sheet name="Índex de quadres i gràfics" sheetId="37" r:id="rId1"/>
    <sheet name="Q1" sheetId="1" r:id="rId2"/>
    <sheet name="Q2" sheetId="2" r:id="rId3"/>
    <sheet name="G1" sheetId="3" r:id="rId4"/>
    <sheet name="G2" sheetId="4" r:id="rId5"/>
    <sheet name="G3" sheetId="9" r:id="rId6"/>
    <sheet name="G4" sheetId="5" r:id="rId7"/>
    <sheet name="G5" sheetId="14" r:id="rId8"/>
    <sheet name="G6-G9" sheetId="31" r:id="rId9"/>
    <sheet name="G10" sheetId="32" r:id="rId10"/>
    <sheet name="QA1" sheetId="35" r:id="rId11"/>
    <sheet name="QA2" sheetId="36" r:id="rId12"/>
    <sheet name="QA3-GA1" sheetId="7" r:id="rId13"/>
    <sheet name="QA4" sheetId="27" r:id="rId14"/>
    <sheet name="QA5-GA2" sheetId="33" r:id="rId15"/>
    <sheet name="QA6" sheetId="29" r:id="rId16"/>
  </sheets>
  <externalReferences>
    <externalReference r:id="rId17"/>
  </externalReferenc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Y4" i="31" l="1"/>
  <c r="S4" i="31"/>
  <c r="M4" i="31"/>
  <c r="F12" i="31"/>
  <c r="F4" i="31"/>
  <c r="S11" i="31" l="1"/>
  <c r="L27" i="29"/>
  <c r="L22" i="29"/>
  <c r="L17" i="29"/>
  <c r="L12" i="29"/>
  <c r="L7" i="29"/>
  <c r="M7" i="29"/>
  <c r="M27" i="29"/>
  <c r="K27" i="29"/>
  <c r="J27" i="29"/>
  <c r="I27" i="29"/>
  <c r="H27" i="29"/>
  <c r="G27" i="29"/>
  <c r="F27" i="29"/>
  <c r="E27" i="29"/>
  <c r="D27" i="29"/>
  <c r="C27" i="29"/>
  <c r="B27" i="29"/>
  <c r="M22" i="29"/>
  <c r="K22" i="29"/>
  <c r="J22" i="29"/>
  <c r="I22" i="29"/>
  <c r="H22" i="29"/>
  <c r="G22" i="29"/>
  <c r="F22" i="29"/>
  <c r="E22" i="29"/>
  <c r="D22" i="29"/>
  <c r="C22" i="29"/>
  <c r="B22" i="29"/>
  <c r="M17" i="29"/>
  <c r="K17" i="29"/>
  <c r="J17" i="29"/>
  <c r="I17" i="29"/>
  <c r="H17" i="29"/>
  <c r="G17" i="29"/>
  <c r="F17" i="29"/>
  <c r="E17" i="29"/>
  <c r="D17" i="29"/>
  <c r="C17" i="29"/>
  <c r="B17" i="29"/>
  <c r="M12" i="29"/>
  <c r="K12" i="29"/>
  <c r="J12" i="29"/>
  <c r="I12" i="29"/>
  <c r="H12" i="29"/>
  <c r="G12" i="29"/>
  <c r="F12" i="29"/>
  <c r="E12" i="29"/>
  <c r="D12" i="29"/>
  <c r="C12" i="29"/>
  <c r="B12" i="29"/>
  <c r="K7" i="29"/>
  <c r="J7" i="29"/>
  <c r="I7" i="29"/>
  <c r="H7" i="29"/>
  <c r="G7" i="29"/>
  <c r="F7" i="29"/>
  <c r="E7" i="29"/>
  <c r="D7" i="29"/>
  <c r="C7" i="29"/>
  <c r="B7" i="29"/>
  <c r="L27" i="27"/>
  <c r="K27" i="27"/>
  <c r="J27" i="27"/>
  <c r="I27" i="27"/>
  <c r="H27" i="27"/>
  <c r="G27" i="27"/>
  <c r="F27" i="27"/>
  <c r="E27" i="27"/>
  <c r="D27" i="27"/>
  <c r="C27" i="27"/>
  <c r="B27" i="27"/>
  <c r="L22" i="27"/>
  <c r="K22" i="27"/>
  <c r="J22" i="27"/>
  <c r="I22" i="27"/>
  <c r="H22" i="27"/>
  <c r="G22" i="27"/>
  <c r="F22" i="27"/>
  <c r="E22" i="27"/>
  <c r="D22" i="27"/>
  <c r="C22" i="27"/>
  <c r="B22" i="27"/>
  <c r="L17" i="27"/>
  <c r="K17" i="27"/>
  <c r="J17" i="27"/>
  <c r="I17" i="27"/>
  <c r="H17" i="27"/>
  <c r="G17" i="27"/>
  <c r="F17" i="27"/>
  <c r="E17" i="27"/>
  <c r="D17" i="27"/>
  <c r="C17" i="27"/>
  <c r="B17" i="27"/>
  <c r="C12" i="27"/>
  <c r="D12" i="27"/>
  <c r="E12" i="27"/>
  <c r="F12" i="27"/>
  <c r="G12" i="27"/>
  <c r="H12" i="27"/>
  <c r="I12" i="27"/>
  <c r="J12" i="27"/>
  <c r="K12" i="27"/>
  <c r="L12" i="27"/>
  <c r="B12" i="27"/>
  <c r="C7" i="27"/>
  <c r="D7" i="27"/>
  <c r="E7" i="27"/>
  <c r="F7" i="27"/>
  <c r="G7" i="27"/>
  <c r="H7" i="27"/>
  <c r="I7" i="27"/>
  <c r="J7" i="27"/>
  <c r="K7" i="27"/>
  <c r="L7" i="27"/>
  <c r="B7" i="27"/>
  <c r="F13" i="31"/>
  <c r="G12" i="31" s="1"/>
  <c r="D13" i="31"/>
  <c r="E10" i="31" s="1"/>
  <c r="M11" i="31"/>
  <c r="K11" i="31"/>
  <c r="Q11" i="31"/>
  <c r="O11" i="31"/>
  <c r="Y8" i="31"/>
  <c r="U7" i="31" s="1"/>
  <c r="W8" i="31"/>
  <c r="E8" i="31"/>
  <c r="AA3" i="31"/>
  <c r="O3" i="31"/>
  <c r="I5" i="31" l="1"/>
  <c r="I3" i="31"/>
  <c r="O5" i="31"/>
  <c r="O6" i="31"/>
  <c r="O7" i="31"/>
  <c r="O8" i="31"/>
  <c r="O9" i="31"/>
  <c r="O10" i="31"/>
  <c r="O4" i="31"/>
  <c r="U5" i="31"/>
  <c r="I8" i="31"/>
  <c r="I11" i="31"/>
  <c r="I7" i="31"/>
  <c r="I10" i="31"/>
  <c r="I4" i="31"/>
  <c r="G11" i="31"/>
  <c r="G8" i="31"/>
  <c r="G10" i="31"/>
  <c r="E13" i="31"/>
  <c r="U3" i="31"/>
  <c r="E6" i="31"/>
  <c r="G6" i="31"/>
  <c r="E4" i="31"/>
  <c r="I6" i="31"/>
  <c r="U8" i="31"/>
  <c r="G4" i="31"/>
  <c r="E11" i="31"/>
  <c r="E9" i="31"/>
  <c r="E5" i="31"/>
  <c r="I9" i="31"/>
  <c r="E3" i="31"/>
  <c r="G5" i="31"/>
  <c r="E12" i="31"/>
  <c r="U6" i="31"/>
  <c r="E7" i="31"/>
  <c r="U4" i="31"/>
  <c r="G7" i="31"/>
  <c r="G9" i="31"/>
  <c r="G3" i="31"/>
  <c r="G13" i="31" l="1"/>
  <c r="E44" i="5" l="1"/>
  <c r="E43" i="5"/>
  <c r="E40" i="5"/>
  <c r="E46" i="5"/>
  <c r="E47" i="5"/>
  <c r="E42" i="5"/>
  <c r="E48" i="5"/>
  <c r="E49" i="5"/>
  <c r="E50" i="5"/>
  <c r="E45" i="5"/>
  <c r="E51" i="5"/>
  <c r="E41" i="5"/>
  <c r="D44" i="5"/>
  <c r="D43" i="5"/>
  <c r="D40" i="5"/>
  <c r="D46" i="5"/>
  <c r="D47" i="5"/>
  <c r="D42" i="5"/>
  <c r="D48" i="5"/>
  <c r="D49" i="5"/>
  <c r="D50" i="5"/>
  <c r="D45" i="5"/>
  <c r="D51" i="5"/>
  <c r="D41" i="5"/>
  <c r="C31" i="9"/>
  <c r="E21" i="9" s="1"/>
  <c r="B31" i="9"/>
  <c r="D22" i="9" s="1"/>
  <c r="D20" i="9" l="1"/>
  <c r="D31" i="9"/>
  <c r="D26" i="9"/>
  <c r="D25" i="9"/>
  <c r="D30" i="9"/>
  <c r="D29" i="9"/>
  <c r="D28" i="9"/>
  <c r="D27" i="9"/>
  <c r="D24" i="9"/>
  <c r="D23" i="9"/>
  <c r="D21" i="9"/>
  <c r="E20" i="9"/>
  <c r="E31" i="9"/>
  <c r="E30" i="9"/>
  <c r="E29" i="9"/>
  <c r="E28" i="9"/>
  <c r="E27" i="9"/>
  <c r="E26" i="9"/>
  <c r="E25" i="9"/>
  <c r="E24" i="9"/>
  <c r="E23" i="9"/>
  <c r="E22" i="9"/>
  <c r="E14" i="1"/>
  <c r="G14" i="1" s="1"/>
  <c r="E9" i="1"/>
  <c r="E10" i="1"/>
  <c r="E11" i="1"/>
  <c r="E12" i="1"/>
  <c r="B11" i="2"/>
  <c r="L4" i="7" l="1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3" i="7"/>
</calcChain>
</file>

<file path=xl/sharedStrings.xml><?xml version="1.0" encoding="utf-8"?>
<sst xmlns="http://schemas.openxmlformats.org/spreadsheetml/2006/main" count="567" uniqueCount="214">
  <si>
    <t>Total economia social</t>
  </si>
  <si>
    <t>Total empreses a les Illes Balears (DIRCE)</t>
  </si>
  <si>
    <t xml:space="preserve"> </t>
  </si>
  <si>
    <t>Confraries de pescadors (2)</t>
  </si>
  <si>
    <t>Altres productors de mercat privats</t>
  </si>
  <si>
    <t>Total</t>
  </si>
  <si>
    <t>Mitjana</t>
  </si>
  <si>
    <t>Cooperatives</t>
  </si>
  <si>
    <t>Illes Balears</t>
  </si>
  <si>
    <t>Sector primari (A)</t>
  </si>
  <si>
    <t>Indústria (B, C)</t>
  </si>
  <si>
    <t>Construcció (F)</t>
  </si>
  <si>
    <t>Comerç i hostaleria (G, I)</t>
  </si>
  <si>
    <t>Activitats financeres i immobiliàries (K, L)</t>
  </si>
  <si>
    <t>Educació i sanitat (P, Q)</t>
  </si>
  <si>
    <t>Activitats artístiques i altres serveis (R, S)</t>
  </si>
  <si>
    <t>A</t>
  </si>
  <si>
    <t>F</t>
  </si>
  <si>
    <t>Sector primari</t>
  </si>
  <si>
    <t xml:space="preserve">               A</t>
  </si>
  <si>
    <t>Indústria</t>
  </si>
  <si>
    <t>Energia, aigua, residus</t>
  </si>
  <si>
    <t>Construcció</t>
  </si>
  <si>
    <t xml:space="preserve">                 F</t>
  </si>
  <si>
    <t>Comerç i hostaleria</t>
  </si>
  <si>
    <t>Transport i comunicacions</t>
  </si>
  <si>
    <t>Activitats financeres i immobiliàries</t>
  </si>
  <si>
    <t>Educació i sanitat</t>
  </si>
  <si>
    <t>Activitats artístiques i altres serveis</t>
  </si>
  <si>
    <t>B, C</t>
  </si>
  <si>
    <t>D, E</t>
  </si>
  <si>
    <t>G, I</t>
  </si>
  <si>
    <t>H, J</t>
  </si>
  <si>
    <t>K, L</t>
  </si>
  <si>
    <t>M, N, O</t>
  </si>
  <si>
    <t>P, Q</t>
  </si>
  <si>
    <t>R, S</t>
  </si>
  <si>
    <t xml:space="preserve">              B,C</t>
  </si>
  <si>
    <t xml:space="preserve">             D,E</t>
  </si>
  <si>
    <t xml:space="preserve">              G,I</t>
  </si>
  <si>
    <t xml:space="preserve">               H,J</t>
  </si>
  <si>
    <t xml:space="preserve">           K,L</t>
  </si>
  <si>
    <t xml:space="preserve">               M,N,O</t>
  </si>
  <si>
    <t xml:space="preserve">              P,Q</t>
  </si>
  <si>
    <t xml:space="preserve">             R,S</t>
  </si>
  <si>
    <t>Transport i comunicacions (H, J)</t>
  </si>
  <si>
    <t>Percentatges</t>
  </si>
  <si>
    <t>Mallorca</t>
  </si>
  <si>
    <t>Menorca</t>
  </si>
  <si>
    <t>Eivissa</t>
  </si>
  <si>
    <t>Formentera</t>
  </si>
  <si>
    <t>Habitatge</t>
  </si>
  <si>
    <t>Serveis</t>
  </si>
  <si>
    <t>Transports</t>
  </si>
  <si>
    <t>Consum</t>
  </si>
  <si>
    <t>Agrària</t>
  </si>
  <si>
    <t>Integral</t>
  </si>
  <si>
    <t>Centres especials d'ocupació (3)</t>
  </si>
  <si>
    <t>Energia, aigua i residus (D, E)</t>
  </si>
  <si>
    <t>Activitats professionals, administratives i Administració pública (M, N, O)</t>
  </si>
  <si>
    <t>Iniciativa social</t>
  </si>
  <si>
    <t>Treball associat</t>
  </si>
  <si>
    <t>Terra</t>
  </si>
  <si>
    <t>Societats agràries de transformació (1)</t>
  </si>
  <si>
    <t>Altres tipus (**)</t>
  </si>
  <si>
    <t>Font: Ministeri de Treball i Economia Social</t>
  </si>
  <si>
    <t>Activitats professionals, administratives i Administració pública</t>
  </si>
  <si>
    <t>Cooperatives a les Illes Balears per tipus i illes (2020)</t>
  </si>
  <si>
    <t>n.d.</t>
  </si>
  <si>
    <t>Societats cooperatives (DG de Promoció Econòmica, Emprenedoria i Economia Social i Circular) (*)</t>
  </si>
  <si>
    <t>Societats laborals anònimes i limitades (DG de Promoció Econòmica, Emprenedoria i Economia Social i Circular)</t>
  </si>
  <si>
    <t>(*) Incloses 39 microcooperatives. (**) Incloses les entitats detallades a la taula 2. (***) El càlcul del percentatge és una aproximació.</t>
  </si>
  <si>
    <t>Empreses d'inserció (4)</t>
  </si>
  <si>
    <t>Quadre I-12.1. Nombre d'empreses per condició jurídica de l'economia social a les Illes Balears (2010-2021)</t>
  </si>
  <si>
    <t>Agricultura ecològica (5)</t>
  </si>
  <si>
    <t>ONCE (6)</t>
  </si>
  <si>
    <t>Quadre I-12.2. Nombre d'altres tipus d'entitats de l'economia social (2021)</t>
  </si>
  <si>
    <t>Persones treballadores de cooperatives i altres associacions per tipus d'activitat 2021 (Mitjana)</t>
  </si>
  <si>
    <t>Altres associacions</t>
  </si>
  <si>
    <t>Font: IBESTAT (Afiliats i comptes de cotització de la Tresoreria General de la Seguretat Social)</t>
  </si>
  <si>
    <t>2017T1</t>
  </si>
  <si>
    <t>2017T2</t>
  </si>
  <si>
    <t>2017T3</t>
  </si>
  <si>
    <t>2017T4</t>
  </si>
  <si>
    <t>2018T1</t>
  </si>
  <si>
    <t>2018T2</t>
  </si>
  <si>
    <t>2018T3</t>
  </si>
  <si>
    <t>2018T4</t>
  </si>
  <si>
    <t>2019T1</t>
  </si>
  <si>
    <t>2019T2</t>
  </si>
  <si>
    <t>2019T3</t>
  </si>
  <si>
    <t>2019T4</t>
  </si>
  <si>
    <t>2020T1</t>
  </si>
  <si>
    <t>2020T2</t>
  </si>
  <si>
    <t>2020T3</t>
  </si>
  <si>
    <t>2020T4</t>
  </si>
  <si>
    <t>2021T1</t>
  </si>
  <si>
    <t>2021T2</t>
  </si>
  <si>
    <t>2021T3</t>
  </si>
  <si>
    <t>2021T4</t>
  </si>
  <si>
    <t>Cooperatives (NIF F)</t>
  </si>
  <si>
    <t>Altres associacions (NIF G)</t>
  </si>
  <si>
    <t>Altres (T, U)</t>
  </si>
  <si>
    <t>% coop</t>
  </si>
  <si>
    <t>% altres associacions</t>
  </si>
  <si>
    <t xml:space="preserve">(A) Sector primari </t>
  </si>
  <si>
    <t xml:space="preserve">(B,C) Indústria </t>
  </si>
  <si>
    <t>(D,E) Energia, aigua i residus</t>
  </si>
  <si>
    <t xml:space="preserve">(H,J) Transport i comunicacions </t>
  </si>
  <si>
    <t xml:space="preserve">(P,Q) Educació i sanitat </t>
  </si>
  <si>
    <t xml:space="preserve">(F) Construcció </t>
  </si>
  <si>
    <t xml:space="preserve">(G,I) Comerç i hostaleria </t>
  </si>
  <si>
    <t>(T,U) Altres</t>
  </si>
  <si>
    <t>(M,N,O) Activitats professionals, administratives i Administració pública</t>
  </si>
  <si>
    <t>(K,L) Activitats financeres i immobiliàries</t>
  </si>
  <si>
    <t xml:space="preserve">(R,S) Activitats artístiques i altres serveis </t>
  </si>
  <si>
    <t>Societats laborals donades d'alta a les Illes Balears (1998-2021)</t>
  </si>
  <si>
    <t>MITJANA 2018</t>
  </si>
  <si>
    <t>MITJANA 2019</t>
  </si>
  <si>
    <t>MITJANA 2020</t>
  </si>
  <si>
    <t>MITJANA 2021</t>
  </si>
  <si>
    <t>MITJANA 2017</t>
  </si>
  <si>
    <t>T,U</t>
  </si>
  <si>
    <t xml:space="preserve">Altres </t>
  </si>
  <si>
    <t>Quadre IA-12.6. Nombre d'altres associacions segons la secció d'activitat a les Illes Balears (2017-2021)</t>
  </si>
  <si>
    <t>Quadre IA-12.5. Nombre de persones treballadores d'altres associacions segons la secció d'activitat a les Illes Balears (2017-2021)</t>
  </si>
  <si>
    <t>Quadre IA-12.4. Nombre de cooperatives segons la secció d'activitat a les Illes Balears (2017-2021)</t>
  </si>
  <si>
    <t>Quadre IA-12.3. Nombre de persones treballadores de les cooperatives segons la secció d'activitat a les Illes Balears (2017-2021)</t>
  </si>
  <si>
    <t>Cooperatives i altrs associacions per tipus d'activitat (Mitjana)</t>
  </si>
  <si>
    <t>Memòria sobre l'economia, el treball i la societat de les Illes Balears 2021</t>
  </si>
  <si>
    <t>Nombre d'empreses per condició jurídica de l'economia social a les Illes Balears (2010-2021)</t>
  </si>
  <si>
    <t xml:space="preserve">Quadre I-12.1. </t>
  </si>
  <si>
    <t>Nombre d'altres tipus d'entitats de l'economia social (2021)</t>
  </si>
  <si>
    <t>Quadre I-12.2.</t>
  </si>
  <si>
    <t>Font: IBESTAT (2022) Afiliats i comptes de cotització a la Seguretat Social (dades TGSS). Disponible a: https://ibestat.caib.es/ibestat/page?&amp;p=px_tablas&amp;nodeId=c6d84018-046c-4e4e-b111-fb2f17416531&amp;path=economia%2Ftreball%2Fafiliacions-seguretat-social&amp;lang=ca (Accedit: 8 juny 2022).</t>
  </si>
  <si>
    <t>Gràfic I-12.1</t>
  </si>
  <si>
    <t xml:space="preserve">Gràfic I-12.2. </t>
  </si>
  <si>
    <t>Quadre IA-12.1.</t>
  </si>
  <si>
    <t>Quadre IA-12.2.</t>
  </si>
  <si>
    <t>Persones treballadores de cooperatives i altres associacions per tipus d'activitat a les Illes Balears (2021)</t>
  </si>
  <si>
    <t>Gràfic I-12.3.</t>
  </si>
  <si>
    <t>Evolució del nombre de persones treballadores de cooperatives per tipus d'activitat a les Illes Balears (2009-2020)</t>
  </si>
  <si>
    <t xml:space="preserve">Gràfic IA-12.1. </t>
  </si>
  <si>
    <t>Nombre de persones treballadores de les cooperatives segons la secció d'activitat a les Illes Balears (2017-2021)</t>
  </si>
  <si>
    <t xml:space="preserve">Quadre IA-12.3. </t>
  </si>
  <si>
    <t>Gràfic I-12.4.</t>
  </si>
  <si>
    <t>Nombre de cooperatives segons la secció d'activitat a les Illes Balears (2017-2021)</t>
  </si>
  <si>
    <t xml:space="preserve">Quadre IA-12.4. </t>
  </si>
  <si>
    <t>Evolució de les societats laborals donades d'alta a les Illes Balears (1998-2021)</t>
  </si>
  <si>
    <t>Gràfic I-12.5.</t>
  </si>
  <si>
    <t>Font: Direcció General de Promoció Econòmica, Emprenedoria i Economia Social i Circular, CAIB</t>
  </si>
  <si>
    <t>Cooperatives a Mallorca per tipus (2021)</t>
  </si>
  <si>
    <t xml:space="preserve">Gràfic I-12.6. </t>
  </si>
  <si>
    <t>Cooperatives a Menorca per tipus (2021)</t>
  </si>
  <si>
    <t xml:space="preserve">Gràfic I-12.7. </t>
  </si>
  <si>
    <t>Cooperatives a Eivissa per tipus (2021)</t>
  </si>
  <si>
    <t xml:space="preserve">Gràfic I-12.8. </t>
  </si>
  <si>
    <t>Cooperatives a les Illes Balears per tipus (2021)</t>
  </si>
  <si>
    <t xml:space="preserve">Gràfic I-12.9. </t>
  </si>
  <si>
    <t>Gràfic I-12.10. Mapa de les cooperatives a les Illes Balears per municipis (5 de maig de 2022)</t>
  </si>
  <si>
    <t>Font: Elaboració pròpia a partir de les dades de la Direcció General de Promoció Econòmica, Emprenedoria i Economia Social i Circular, CAIB</t>
  </si>
  <si>
    <t>Mapa de les cooperatives a les Illes Balears per municipis (5 de maig de 2022)</t>
  </si>
  <si>
    <t>Gràfic I-12.10.</t>
  </si>
  <si>
    <t>Nombre de persones treballadores d'altres associacions segons la secció d'activitat a les Illes Balears (2017-2021)</t>
  </si>
  <si>
    <t>Quadre IA-12.5.</t>
  </si>
  <si>
    <t>Gràfic IA-12.2.</t>
  </si>
  <si>
    <t>Nombre d'altres associacions segons la secció d'activitat a les Illes Balears (2017-2021)</t>
  </si>
  <si>
    <t xml:space="preserve">Quadre IA-12.6. </t>
  </si>
  <si>
    <t>Nombre de cooperatives i altres associacions a les Illes Balears per trimestres (2017-2021)</t>
  </si>
  <si>
    <t>Índex de taules i gràfics I.12. Economia social i solidària</t>
  </si>
  <si>
    <t>Evolució del nombre de persones treballadores de cooperatives i altres associacions a les Illes Balears (2017-2021)</t>
  </si>
  <si>
    <t>Cooperatives i altres associacions per tipus d'activitat a les Illes Balears (mitjana del 2021)</t>
  </si>
  <si>
    <t>Evolució del nombre de persones treballadores d'altres associacions per tipus d'activitat a les Illes Balears (2017-2021)</t>
  </si>
  <si>
    <t>Nombre de persones treballadores de cooperatives i altres associacions a les Illes Balears per trimestres (2017-2021)</t>
  </si>
  <si>
    <t>Percentatge d'empreses d'economia social (***)</t>
  </si>
  <si>
    <t>—</t>
  </si>
  <si>
    <r>
      <t xml:space="preserve">Font: Directori Central d’Empreses (DIRCE), IBESTAT (2022). Disponible a: </t>
    </r>
    <r>
      <rPr>
        <sz val="8"/>
        <rFont val="Arial"/>
        <family val="2"/>
      </rPr>
      <t>https://ibestat.caib.es/ibestat/page?&amp;p=px_tablas&amp;nodeId=95e76a42-3134-4928-8ba6-3387e441d18f&amp;path=economia%2Fempreses%2Fdirectori-empreses-dirce&amp;lang=ca (Accedit: 20 juny 2022),</t>
    </r>
    <r>
      <rPr>
        <i/>
        <sz val="8"/>
        <rFont val="Arial"/>
        <family val="2"/>
      </rPr>
      <t xml:space="preserve"> i dades de la Direcció General de Promoció Econòmica, Emprenedoria i Economia Social i Circular de la CAIB, i elaboració pròpia </t>
    </r>
  </si>
  <si>
    <t>Iniciatives d'RSC  (*)</t>
  </si>
  <si>
    <t>Fonts: (1) Direcció General d'Agricultura, Ramaderia i Desenvolupament Rural. (2) Federació Balear de Confraries de Pescadors. (3) Direcció General de Treball i Salut Laboral. (4) Direcció General de Promoció Econòmica, Emprenedoria i Economia Social i Circular. (5) Consell Balear de la Producció Agrària Ecològica. (5) ONCE</t>
  </si>
  <si>
    <t>(*) No hi ha un registre de les iniciatives d'RSC a les Illes Balears, si bé Eticentre té 19 empreses que en són sòcies i Forètica té empreses associades amb seu a les Balears. A més, CAEB, PIME i Cambra de Comerç de Mallorca, entre d'altres, apliquen mesures d'RSC.</t>
  </si>
  <si>
    <r>
      <t xml:space="preserve">Font: IBESTAT (2022). Afiliats i comptes de cotització a la Seguretat Social (dades TGSS). Disponible a: </t>
    </r>
    <r>
      <rPr>
        <sz val="8"/>
        <color rgb="FF000000"/>
        <rFont val="Arial"/>
        <family val="2"/>
      </rPr>
      <t>https://ibestat.caib.es/ibestat/page?&amp;p=px_tablas&amp;nodeId=c6d84018-046c-4e4e-b111-fb2f17416531&amp;path=economia%2Ftreball%2Fafiliacions-seguretat-social&amp;lang=ca</t>
    </r>
    <r>
      <rPr>
        <i/>
        <sz val="8"/>
        <color rgb="FF000000"/>
        <rFont val="Arial"/>
        <family val="2"/>
      </rPr>
      <t xml:space="preserve"> (Accedit: 8 juny 2022)</t>
    </r>
  </si>
  <si>
    <t>Nombre de persones treballadores de cooperatives i altres associacions a les Illes Balears</t>
  </si>
  <si>
    <t>n. d.: no es disposa de dades atès el secret estadístic</t>
  </si>
  <si>
    <t xml:space="preserve">(D, E) Energia, aigua i residus </t>
  </si>
  <si>
    <t xml:space="preserve">(G, I) Comerç i hostaleria </t>
  </si>
  <si>
    <t xml:space="preserve">(H, J) Transport i comunicacions </t>
  </si>
  <si>
    <t>(K, L) Activitats financeres i immobiliàries</t>
  </si>
  <si>
    <t>(M, N, O) Activitats professionals, administratives i Administració pública</t>
  </si>
  <si>
    <t xml:space="preserve">(P, Q) Educació i sanitat </t>
  </si>
  <si>
    <t xml:space="preserve">(R, S) Activitats artístiques i altres serveis </t>
  </si>
  <si>
    <t xml:space="preserve">(T, U) Altres </t>
  </si>
  <si>
    <t xml:space="preserve">(B, C) Indústria </t>
  </si>
  <si>
    <r>
      <rPr>
        <i/>
        <sz val="8"/>
        <color rgb="FF000000"/>
        <rFont val="Arial"/>
        <family val="2"/>
      </rPr>
      <t xml:space="preserve">Font: IBESTAT (2022). Afiliats i comptes de cotització a la Seguretat Social (dades TGSS). Disponible a: </t>
    </r>
    <r>
      <rPr>
        <sz val="8"/>
        <color rgb="FF000000"/>
        <rFont val="Arial"/>
        <family val="2"/>
      </rPr>
      <t>https://ibestat.caib.es/ibestat/page?&amp;p=px_tablas&amp;nodeId=c6d84018-046c-4e4e-b111-fb2f17416531&amp;path=economia%2Ftreball%2Fafiliacions-seguretat-social&amp;lang=ca</t>
    </r>
    <r>
      <rPr>
        <i/>
        <sz val="8"/>
        <color rgb="FF000000"/>
        <rFont val="Arial"/>
        <family val="2"/>
      </rPr>
      <t xml:space="preserve"> (Accedit: 8 juny 2022)</t>
    </r>
  </si>
  <si>
    <r>
      <t xml:space="preserve">Font: Ministeri de Treball i Economia Social (2022). Dades estadístiques de societats cooperatives i societats laborals. Disponible a: </t>
    </r>
    <r>
      <rPr>
        <sz val="8"/>
        <rFont val="Arial"/>
        <family val="2"/>
      </rPr>
      <t>https://www.mites.gob.es/es/sec_trabajo/autonomos/economia-social/estadisticas/index.htm</t>
    </r>
    <r>
      <rPr>
        <i/>
        <sz val="8"/>
        <rFont val="Arial"/>
        <family val="2"/>
      </rPr>
      <t xml:space="preserve"> (Accedit: 21 juny 2022)</t>
    </r>
  </si>
  <si>
    <r>
      <rPr>
        <i/>
        <sz val="8"/>
        <color rgb="FF000000"/>
        <rFont val="Arial"/>
        <family val="2"/>
      </rPr>
      <t xml:space="preserve">Font: Ministeri de Treball i Economia Social (2022). Dades estadístiques de societats cooperatives i societats laborals. Disponible a: </t>
    </r>
    <r>
      <rPr>
        <sz val="8"/>
        <color rgb="FF000000"/>
        <rFont val="Arial"/>
        <family val="2"/>
      </rPr>
      <t>https://www.mites.gob.es/es/sec_trabajo/autonomos/economia-social/estadisticas/index.htm</t>
    </r>
    <r>
      <rPr>
        <i/>
        <sz val="8"/>
        <color rgb="FF000000"/>
        <rFont val="Arial"/>
        <family val="2"/>
      </rPr>
      <t xml:space="preserve"> (Accedit: 21 juny 2022)</t>
    </r>
  </si>
  <si>
    <t>(T, U) Altres</t>
  </si>
  <si>
    <t>(D, E) Energia, aigua i residus</t>
  </si>
  <si>
    <t>(Base de dades de l'economia social)</t>
  </si>
  <si>
    <r>
      <t>Font: Ministeri de Treball i Economia Social (2022). Dades estadístiques de societats cooperatives i societats laborals. Disponible a:</t>
    </r>
    <r>
      <rPr>
        <sz val="8"/>
        <color rgb="FF000000"/>
        <rFont val="Arial"/>
        <family val="2"/>
      </rPr>
      <t xml:space="preserve"> https://www.mites.gob.es/es/sec_trabajo/autonomos/economia-social/estadisticas/index.htm</t>
    </r>
    <r>
      <rPr>
        <i/>
        <sz val="8"/>
        <color rgb="FF000000"/>
        <rFont val="Arial"/>
        <family val="2"/>
      </rPr>
      <t xml:space="preserve"> (Accedit: 21 juny 2022)</t>
    </r>
  </si>
  <si>
    <t>Del mar</t>
  </si>
  <si>
    <t>(Incloses 33 microcooperatives de treball associat a Mallorca, 2 a Menorca i 3 a Eivissa, més 1 d'explotació comunitària de la terra a Menorca)</t>
  </si>
  <si>
    <t>Quadre IA-12.1. Nombre de cooperatives i altres associacions a les Illes Balears per trimestres (2017-2021)</t>
  </si>
  <si>
    <t>Quadre IA-12.2. Nombre de persones treballadores de cooperatives i altres associacions a les Illes Balears per trimestres (2017-2021)</t>
  </si>
  <si>
    <r>
      <t xml:space="preserve">Font: IBESTAT (2022). Afiliats i comptes de cotització a la Seguretat Social (dades TGSS). Disponible a: </t>
    </r>
    <r>
      <rPr>
        <sz val="8"/>
        <color rgb="FF000000"/>
        <rFont val="Arial"/>
        <family val="2"/>
      </rPr>
      <t xml:space="preserve">https://ibestat.caib.es/ibestat/page?&amp;p=px_tablas&amp;nodeId=c6d84018-046c-4e4e-b111-fb2f17416531&amp;path=economia%2Ftreball%2Fafiliacions-seguretat-social&amp;lang=ca </t>
    </r>
    <r>
      <rPr>
        <i/>
        <sz val="8"/>
        <color rgb="FF000000"/>
        <rFont val="Arial"/>
        <family val="2"/>
      </rPr>
      <t>(Accedit: 8 juny 2022)</t>
    </r>
  </si>
  <si>
    <t xml:space="preserve">              B, C</t>
  </si>
  <si>
    <t xml:space="preserve">             D, E</t>
  </si>
  <si>
    <t xml:space="preserve">              G, I</t>
  </si>
  <si>
    <t xml:space="preserve">               H, J</t>
  </si>
  <si>
    <t xml:space="preserve">           K, L</t>
  </si>
  <si>
    <t xml:space="preserve">               M, N, O</t>
  </si>
  <si>
    <t xml:space="preserve">              P, Q</t>
  </si>
  <si>
    <t xml:space="preserve">             R, S</t>
  </si>
  <si>
    <r>
      <t>Font: IBESTAT (2022). Afiliats i comptes de cotització a la Seguretat Social (dades TGSS). Disponible a:</t>
    </r>
    <r>
      <rPr>
        <sz val="8"/>
        <color rgb="FF000000"/>
        <rFont val="Arial"/>
        <family val="2"/>
      </rPr>
      <t xml:space="preserve"> https://ibestat.caib.es/ibestat/page?&amp;p=px_tablas&amp;nodeId=c6d84018-046c-4e4e-b111-fb2f17416531&amp;path=economia%2Ftreball%2Fafiliacions-seguretat-social&amp;lang=ca</t>
    </r>
    <r>
      <rPr>
        <i/>
        <sz val="8"/>
        <color rgb="FF000000"/>
        <rFont val="Arial"/>
        <family val="2"/>
      </rPr>
      <t xml:space="preserve"> (Accedit: 8 juny 2022)</t>
    </r>
  </si>
  <si>
    <t>T, 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</si>
</sst>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6">
    <numFmt numFmtId="8" formatCode="#,##0.00\ &quot;€&quot;;[Red]\-#,##0.00\ &quot;€&quot;"/>
    <numFmt numFmtId="43" formatCode="_-* #,##0.00_-;\-* #,##0.00_-;_-* &quot;-&quot;??_-;_-@_-"/>
    <numFmt numFmtId="164" formatCode="_-* #,##0.00\ _€_-;\-* #,##0.00\ _€_-;_-* &quot;-&quot;??\ _€_-;_-@_-"/>
    <numFmt numFmtId="165" formatCode="0.00&quot; &quot;%"/>
    <numFmt numFmtId="166" formatCode="0&quot; &quot;%"/>
    <numFmt numFmtId="167" formatCode="0.0%"/>
    <numFmt numFmtId="168" formatCode="0.0"/>
    <numFmt numFmtId="169" formatCode="#,##0.0"/>
    <numFmt numFmtId="170" formatCode="#,##0.00&quot; &quot;[$€-C0A]&quot; &quot;;&quot;-&quot;#,##0.00&quot; &quot;[$€-C0A]&quot; &quot;;&quot;-&quot;#&quot; &quot;[$€-C0A]&quot; &quot;;@&quot; &quot;"/>
    <numFmt numFmtId="171" formatCode="#,##0.00&quot; € &quot;;&quot;-&quot;#,##0.00&quot; € &quot;;&quot;-&quot;#&quot; € &quot;;@&quot; &quot;"/>
    <numFmt numFmtId="172" formatCode="#,##0.00&quot;    &quot;;&quot;-&quot;#,##0.00&quot;    &quot;;&quot;-&quot;#&quot;    &quot;;@&quot; &quot;"/>
    <numFmt numFmtId="173" formatCode="#,##0.00&quot;       &quot;;&quot;-&quot;#,##0.00&quot;       &quot;;&quot;-&quot;#&quot;       &quot;;@&quot; &quot;"/>
    <numFmt numFmtId="174" formatCode="#,##0&quot;    &quot;;&quot;-&quot;#,##0&quot;    &quot;;&quot;-&quot;#&quot;    &quot;;@&quot; &quot;"/>
    <numFmt numFmtId="175" formatCode="#,##0.00&quot; &quot;;&quot;(&quot;#,##0.00&quot;)&quot;;&quot;-&quot;#&quot; &quot;;&quot; &quot;@&quot; &quot;"/>
    <numFmt numFmtId="176" formatCode="_-* #,##0\ _€_-;\-* #,##0\ _€_-;_-* &quot;-&quot;??\ _€_-;_-@_-"/>
    <numFmt numFmtId="177" formatCode="0.0&quot; &quot;%"/>
  </numFmts>
  <fonts count="55" x14ac:knownFonts="1">
    <font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1"/>
      <color rgb="FF008000"/>
      <name val="Calibri"/>
      <family val="2"/>
    </font>
    <font>
      <sz val="10"/>
      <color rgb="FFCC0000"/>
      <name val="Arial"/>
      <family val="2"/>
    </font>
    <font>
      <sz val="11"/>
      <color rgb="FF800080"/>
      <name val="Calibri"/>
      <family val="2"/>
    </font>
    <font>
      <b/>
      <sz val="11"/>
      <color rgb="FFFF9900"/>
      <name val="Calibri"/>
      <family val="2"/>
    </font>
    <font>
      <b/>
      <sz val="11"/>
      <color rgb="FFFFFFFF"/>
      <name val="Calibri"/>
      <family val="2"/>
    </font>
    <font>
      <sz val="11"/>
      <color rgb="FFFF9900"/>
      <name val="Calibri"/>
      <family val="2"/>
    </font>
    <font>
      <b/>
      <sz val="10"/>
      <color rgb="FFFFFFFF"/>
      <name val="Arial"/>
      <family val="2"/>
    </font>
    <font>
      <sz val="10"/>
      <color rgb="FF000000"/>
      <name val="Mangal"/>
      <family val="1"/>
    </font>
    <font>
      <sz val="10"/>
      <color rgb="FF996600"/>
      <name val="Arial"/>
      <family val="2"/>
    </font>
    <font>
      <i/>
      <sz val="11"/>
      <color rgb="FF808080"/>
      <name val="Calibri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b/>
      <sz val="15"/>
      <color rgb="FF003366"/>
      <name val="Calibri"/>
      <family val="2"/>
    </font>
    <font>
      <sz val="12"/>
      <color rgb="FF000000"/>
      <name val="Arial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u/>
      <sz val="10"/>
      <color rgb="FF0000FF"/>
      <name val="Arial"/>
      <family val="2"/>
    </font>
    <font>
      <u/>
      <sz val="10"/>
      <color rgb="FF0000EE"/>
      <name val="Arial"/>
      <family val="2"/>
    </font>
    <font>
      <sz val="11"/>
      <color rgb="FF333399"/>
      <name val="Calibri"/>
      <family val="2"/>
    </font>
    <font>
      <sz val="10"/>
      <color rgb="FF000000"/>
      <name val="Arial"/>
      <family val="2"/>
    </font>
    <font>
      <sz val="10"/>
      <color rgb="FF333333"/>
      <name val="Arial"/>
      <family val="2"/>
    </font>
    <font>
      <b/>
      <sz val="11"/>
      <color rgb="FF333333"/>
      <name val="Calibri"/>
      <family val="2"/>
    </font>
    <font>
      <b/>
      <sz val="18"/>
      <color rgb="FF003366"/>
      <name val="Cambria"/>
      <family val="1"/>
    </font>
    <font>
      <sz val="11"/>
      <color rgb="FFFF0000"/>
      <name val="Calibri"/>
      <family val="2"/>
    </font>
    <font>
      <b/>
      <sz val="8"/>
      <color rgb="FFFFFFFF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i/>
      <sz val="8"/>
      <color rgb="FF000000"/>
      <name val="Arial"/>
      <family val="2"/>
    </font>
    <font>
      <sz val="10"/>
      <color theme="1"/>
      <name val="Mangal"/>
      <family val="1"/>
    </font>
    <font>
      <sz val="8"/>
      <color rgb="FFFF0000"/>
      <name val="Arial"/>
      <family val="2"/>
    </font>
    <font>
      <b/>
      <sz val="8"/>
      <color rgb="FF00008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7"/>
      <color rgb="FF000080"/>
      <name val="Arial"/>
      <family val="2"/>
    </font>
    <font>
      <sz val="7"/>
      <color rgb="FFFF0000"/>
      <name val="Arial"/>
      <family val="2"/>
    </font>
    <font>
      <b/>
      <sz val="7"/>
      <color rgb="FFFF0000"/>
      <name val="Arial"/>
      <family val="2"/>
    </font>
    <font>
      <i/>
      <sz val="7"/>
      <color rgb="FF000000"/>
      <name val="Arial"/>
      <family val="2"/>
    </font>
    <font>
      <u/>
      <sz val="11"/>
      <color theme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i/>
      <sz val="8"/>
      <name val="Arial"/>
      <family val="2"/>
    </font>
    <font>
      <b/>
      <sz val="11"/>
      <color rgb="FFFFFFFF"/>
      <name val="Calibri"/>
      <family val="2"/>
      <charset val="1"/>
    </font>
    <font>
      <u/>
      <sz val="10"/>
      <color theme="1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CCCC"/>
        <bgColor rgb="FFFFCCCC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CC0000"/>
        <bgColor rgb="FFCC0000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808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CC00"/>
      </patternFill>
    </fill>
    <fill>
      <patternFill patternType="solid">
        <fgColor theme="0"/>
        <bgColor rgb="FFC0C0C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6A6A6"/>
        <bgColor rgb="FF969696"/>
      </patternFill>
    </fill>
    <fill>
      <patternFill patternType="solid">
        <fgColor rgb="FFFFC000"/>
        <bgColor indexed="64"/>
      </patternFill>
    </fill>
    <fill>
      <patternFill patternType="solid">
        <fgColor rgb="FFFFCC00"/>
        <bgColor indexed="64"/>
      </patternFill>
    </fill>
  </fills>
  <borders count="2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</borders>
  <cellStyleXfs count="166">
    <xf numFmtId="0" fontId="0" fillId="0" borderId="0"/>
    <xf numFmtId="9" fontId="3" fillId="0" borderId="0" applyFont="0" applyFill="0" applyBorder="0" applyAlignment="0" applyProtection="0"/>
    <xf numFmtId="0" fontId="16" fillId="27" borderId="0" applyNumberFormat="0" applyBorder="0" applyProtection="0"/>
    <xf numFmtId="0" fontId="4" fillId="2" borderId="0" applyNumberFormat="0" applyBorder="0" applyProtection="0"/>
    <xf numFmtId="0" fontId="4" fillId="3" borderId="0" applyNumberFormat="0" applyBorder="0" applyProtection="0"/>
    <xf numFmtId="0" fontId="4" fillId="4" borderId="0" applyNumberFormat="0" applyBorder="0" applyProtection="0"/>
    <xf numFmtId="0" fontId="4" fillId="5" borderId="0" applyNumberFormat="0" applyBorder="0" applyProtection="0"/>
    <xf numFmtId="0" fontId="4" fillId="6" borderId="0" applyNumberFormat="0" applyBorder="0" applyProtection="0"/>
    <xf numFmtId="0" fontId="4" fillId="7" borderId="0" applyNumberFormat="0" applyBorder="0" applyProtection="0"/>
    <xf numFmtId="0" fontId="4" fillId="8" borderId="0" applyNumberFormat="0" applyBorder="0" applyProtection="0"/>
    <xf numFmtId="0" fontId="4" fillId="9" borderId="0" applyNumberFormat="0" applyBorder="0" applyProtection="0"/>
    <xf numFmtId="0" fontId="4" fillId="10" borderId="0" applyNumberFormat="0" applyBorder="0" applyProtection="0"/>
    <xf numFmtId="0" fontId="4" fillId="5" borderId="0" applyNumberFormat="0" applyBorder="0" applyProtection="0"/>
    <xf numFmtId="0" fontId="4" fillId="8" borderId="0" applyNumberFormat="0" applyBorder="0" applyProtection="0"/>
    <xf numFmtId="0" fontId="4" fillId="11" borderId="0" applyNumberFormat="0" applyBorder="0" applyProtection="0"/>
    <xf numFmtId="0" fontId="5" fillId="12" borderId="0" applyNumberFormat="0" applyBorder="0" applyProtection="0"/>
    <xf numFmtId="0" fontId="5" fillId="9" borderId="0" applyNumberFormat="0" applyBorder="0" applyProtection="0"/>
    <xf numFmtId="0" fontId="5" fillId="10" borderId="0" applyNumberFormat="0" applyBorder="0" applyProtection="0"/>
    <xf numFmtId="0" fontId="5" fillId="13" borderId="0" applyNumberFormat="0" applyBorder="0" applyProtection="0"/>
    <xf numFmtId="0" fontId="5" fillId="14" borderId="0" applyNumberFormat="0" applyBorder="0" applyProtection="0"/>
    <xf numFmtId="0" fontId="5" fillId="15" borderId="0" applyNumberFormat="0" applyBorder="0" applyProtection="0"/>
    <xf numFmtId="0" fontId="6" fillId="0" borderId="0" applyNumberFormat="0" applyBorder="0" applyProtection="0"/>
    <xf numFmtId="0" fontId="7" fillId="16" borderId="0" applyNumberFormat="0" applyBorder="0" applyProtection="0"/>
    <xf numFmtId="0" fontId="7" fillId="16" borderId="0" applyNumberFormat="0" applyBorder="0" applyProtection="0"/>
    <xf numFmtId="0" fontId="7" fillId="16" borderId="0" applyNumberFormat="0" applyBorder="0" applyProtection="0"/>
    <xf numFmtId="0" fontId="7" fillId="17" borderId="0" applyNumberFormat="0" applyBorder="0" applyProtection="0"/>
    <xf numFmtId="0" fontId="7" fillId="17" borderId="0" applyNumberFormat="0" applyBorder="0" applyProtection="0"/>
    <xf numFmtId="0" fontId="7" fillId="17" borderId="0" applyNumberFormat="0" applyBorder="0" applyProtection="0"/>
    <xf numFmtId="0" fontId="6" fillId="18" borderId="0" applyNumberFormat="0" applyBorder="0" applyProtection="0"/>
    <xf numFmtId="0" fontId="6" fillId="18" borderId="0" applyNumberFormat="0" applyBorder="0" applyProtection="0"/>
    <xf numFmtId="0" fontId="6" fillId="18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19" borderId="0" applyNumberFormat="0" applyBorder="0" applyProtection="0"/>
    <xf numFmtId="0" fontId="5" fillId="20" borderId="0" applyNumberFormat="0" applyBorder="0" applyProtection="0"/>
    <xf numFmtId="0" fontId="5" fillId="21" borderId="0" applyNumberFormat="0" applyBorder="0" applyProtection="0"/>
    <xf numFmtId="0" fontId="5" fillId="13" borderId="0" applyNumberFormat="0" applyBorder="0" applyProtection="0"/>
    <xf numFmtId="0" fontId="5" fillId="14" borderId="0" applyNumberFormat="0" applyBorder="0" applyProtection="0"/>
    <xf numFmtId="0" fontId="5" fillId="22" borderId="0" applyNumberFormat="0" applyBorder="0" applyProtection="0"/>
    <xf numFmtId="0" fontId="8" fillId="4" borderId="0" applyNumberFormat="0" applyBorder="0" applyProtection="0"/>
    <xf numFmtId="0" fontId="9" fillId="23" borderId="0" applyNumberFormat="0" applyBorder="0" applyProtection="0"/>
    <xf numFmtId="0" fontId="10" fillId="3" borderId="0" applyNumberFormat="0" applyBorder="0" applyProtection="0"/>
    <xf numFmtId="0" fontId="9" fillId="23" borderId="0" applyNumberFormat="0" applyBorder="0" applyProtection="0"/>
    <xf numFmtId="0" fontId="9" fillId="23" borderId="0" applyNumberFormat="0" applyBorder="0" applyProtection="0"/>
    <xf numFmtId="0" fontId="11" fillId="24" borderId="1" applyNumberFormat="0" applyProtection="0"/>
    <xf numFmtId="0" fontId="11" fillId="24" borderId="1" applyNumberFormat="0" applyProtection="0"/>
    <xf numFmtId="0" fontId="12" fillId="25" borderId="2" applyNumberFormat="0" applyProtection="0"/>
    <xf numFmtId="0" fontId="13" fillId="0" borderId="3" applyNumberFormat="0" applyProtection="0"/>
    <xf numFmtId="0" fontId="12" fillId="25" borderId="2" applyNumberFormat="0" applyProtection="0"/>
    <xf numFmtId="0" fontId="14" fillId="26" borderId="0" applyNumberFormat="0" applyBorder="0" applyProtection="0"/>
    <xf numFmtId="0" fontId="14" fillId="26" borderId="0" applyNumberFormat="0" applyBorder="0" applyProtection="0"/>
    <xf numFmtId="0" fontId="14" fillId="26" borderId="0" applyNumberFormat="0" applyBorder="0" applyProtection="0"/>
    <xf numFmtId="170" fontId="15" fillId="0" borderId="0" applyBorder="0" applyProtection="0"/>
    <xf numFmtId="171" fontId="15" fillId="0" borderId="0" applyBorder="0" applyProtection="0"/>
    <xf numFmtId="172" fontId="15" fillId="0" borderId="0" applyBorder="0" applyProtection="0"/>
    <xf numFmtId="0" fontId="16" fillId="27" borderId="0" applyNumberFormat="0" applyBorder="0" applyProtection="0"/>
    <xf numFmtId="0" fontId="16" fillId="27" borderId="0" applyNumberFormat="0" applyBorder="0" applyProtection="0"/>
    <xf numFmtId="166" fontId="3" fillId="0" borderId="0" applyFont="0" applyBorder="0" applyProtection="0"/>
    <xf numFmtId="166" fontId="15" fillId="0" borderId="0" applyBorder="0" applyProtection="0"/>
    <xf numFmtId="166" fontId="3" fillId="0" borderId="0" applyFont="0" applyBorder="0" applyProtection="0"/>
    <xf numFmtId="0" fontId="17" fillId="0" borderId="0" applyNumberFormat="0" applyBorder="0" applyProtection="0"/>
    <xf numFmtId="0" fontId="18" fillId="0" borderId="0" applyNumberFormat="0" applyBorder="0" applyProtection="0"/>
    <xf numFmtId="0" fontId="18" fillId="0" borderId="0" applyNumberFormat="0" applyBorder="0" applyProtection="0"/>
    <xf numFmtId="0" fontId="18" fillId="0" borderId="0" applyNumberFormat="0" applyBorder="0" applyProtection="0"/>
    <xf numFmtId="0" fontId="19" fillId="4" borderId="0" applyNumberFormat="0" applyBorder="0" applyProtection="0"/>
    <xf numFmtId="0" fontId="19" fillId="4" borderId="0" applyNumberFormat="0" applyBorder="0" applyProtection="0"/>
    <xf numFmtId="0" fontId="19" fillId="4" borderId="0" applyNumberFormat="0" applyBorder="0" applyProtection="0"/>
    <xf numFmtId="0" fontId="8" fillId="4" borderId="0" applyNumberFormat="0" applyBorder="0" applyProtection="0"/>
    <xf numFmtId="0" fontId="3" fillId="0" borderId="0" applyNumberFormat="0" applyFont="0" applyFill="0" applyBorder="0" applyAlignment="0" applyProtection="0"/>
    <xf numFmtId="0" fontId="20" fillId="0" borderId="0" applyNumberFormat="0" applyBorder="0" applyProtection="0"/>
    <xf numFmtId="0" fontId="20" fillId="0" borderId="0" applyNumberFormat="0" applyBorder="0" applyProtection="0"/>
    <xf numFmtId="0" fontId="20" fillId="0" borderId="0" applyNumberFormat="0" applyBorder="0" applyProtection="0"/>
    <xf numFmtId="0" fontId="21" fillId="0" borderId="0" applyNumberFormat="0" applyBorder="0" applyProtection="0"/>
    <xf numFmtId="0" fontId="21" fillId="0" borderId="0" applyNumberFormat="0" applyBorder="0" applyProtection="0"/>
    <xf numFmtId="0" fontId="21" fillId="0" borderId="0" applyNumberFormat="0" applyBorder="0" applyProtection="0"/>
    <xf numFmtId="0" fontId="22" fillId="0" borderId="4" applyNumberFormat="0" applyProtection="0"/>
    <xf numFmtId="0" fontId="23" fillId="0" borderId="0" applyNumberFormat="0" applyBorder="0" applyProtection="0"/>
    <xf numFmtId="0" fontId="23" fillId="0" borderId="0" applyNumberFormat="0" applyBorder="0" applyProtection="0"/>
    <xf numFmtId="0" fontId="23" fillId="0" borderId="0" applyNumberFormat="0" applyBorder="0" applyProtection="0"/>
    <xf numFmtId="0" fontId="24" fillId="0" borderId="5" applyNumberFormat="0" applyProtection="0"/>
    <xf numFmtId="0" fontId="25" fillId="0" borderId="6" applyNumberFormat="0" applyProtection="0"/>
    <xf numFmtId="0" fontId="25" fillId="0" borderId="0" applyNumberFormat="0" applyBorder="0" applyProtection="0"/>
    <xf numFmtId="0" fontId="26" fillId="0" borderId="0" applyNumberFormat="0" applyBorder="0" applyProtection="0"/>
    <xf numFmtId="0" fontId="27" fillId="0" borderId="0" applyNumberFormat="0" applyBorder="0" applyProtection="0"/>
    <xf numFmtId="0" fontId="27" fillId="0" borderId="0" applyNumberFormat="0" applyBorder="0" applyProtection="0"/>
    <xf numFmtId="0" fontId="27" fillId="0" borderId="0" applyNumberFormat="0" applyBorder="0" applyProtection="0"/>
    <xf numFmtId="0" fontId="10" fillId="3" borderId="0" applyNumberFormat="0" applyBorder="0" applyProtection="0"/>
    <xf numFmtId="0" fontId="28" fillId="7" borderId="1" applyNumberFormat="0" applyProtection="0"/>
    <xf numFmtId="0" fontId="13" fillId="0" borderId="3" applyNumberFormat="0" applyProtection="0"/>
    <xf numFmtId="173" fontId="15" fillId="0" borderId="0" applyBorder="0" applyProtection="0"/>
    <xf numFmtId="169" fontId="15" fillId="0" borderId="0" applyBorder="0" applyProtection="0"/>
    <xf numFmtId="172" fontId="15" fillId="0" borderId="0" applyBorder="0" applyProtection="0"/>
    <xf numFmtId="174" fontId="15" fillId="0" borderId="0" applyBorder="0" applyProtection="0"/>
    <xf numFmtId="173" fontId="15" fillId="0" borderId="0" applyBorder="0" applyProtection="0"/>
    <xf numFmtId="172" fontId="15" fillId="0" borderId="0" applyBorder="0" applyProtection="0"/>
    <xf numFmtId="174" fontId="15" fillId="0" borderId="0" applyBorder="0" applyProtection="0"/>
    <xf numFmtId="175" fontId="3" fillId="0" borderId="0" applyFont="0" applyBorder="0" applyProtection="0"/>
    <xf numFmtId="172" fontId="15" fillId="0" borderId="0" applyBorder="0" applyProtection="0"/>
    <xf numFmtId="174" fontId="15" fillId="0" borderId="0" applyBorder="0" applyProtection="0"/>
    <xf numFmtId="172" fontId="15" fillId="0" borderId="0" applyBorder="0" applyProtection="0"/>
    <xf numFmtId="168" fontId="15" fillId="0" borderId="0" applyBorder="0" applyProtection="0"/>
    <xf numFmtId="0" fontId="16" fillId="27" borderId="0" applyNumberFormat="0" applyBorder="0" applyProtection="0"/>
    <xf numFmtId="0" fontId="29" fillId="0" borderId="0" applyNumberFormat="0" applyBorder="0" applyProtection="0"/>
    <xf numFmtId="0" fontId="29" fillId="0" borderId="0" applyNumberFormat="0" applyBorder="0" applyProtection="0"/>
    <xf numFmtId="0" fontId="29" fillId="0" borderId="0" applyNumberFormat="0" applyBorder="0" applyProtection="0"/>
    <xf numFmtId="0" fontId="4" fillId="0" borderId="0" applyNumberFormat="0" applyBorder="0" applyProtection="0"/>
    <xf numFmtId="0" fontId="3" fillId="0" borderId="0" applyNumberFormat="0" applyFont="0" applyBorder="0" applyProtection="0"/>
    <xf numFmtId="0" fontId="4" fillId="0" borderId="0" applyNumberFormat="0" applyBorder="0" applyProtection="0"/>
    <xf numFmtId="0" fontId="29" fillId="0" borderId="0" applyNumberFormat="0" applyBorder="0" applyProtection="0"/>
    <xf numFmtId="0" fontId="29" fillId="0" borderId="0" applyNumberFormat="0" applyBorder="0" applyProtection="0"/>
    <xf numFmtId="0" fontId="29" fillId="0" borderId="0" applyNumberFormat="0" applyBorder="0" applyProtection="0"/>
    <xf numFmtId="0" fontId="29" fillId="0" borderId="0" applyNumberFormat="0" applyBorder="0" applyProtection="0"/>
    <xf numFmtId="0" fontId="29" fillId="0" borderId="0" applyNumberFormat="0" applyBorder="0" applyProtection="0"/>
    <xf numFmtId="0" fontId="29" fillId="0" borderId="0" applyNumberFormat="0" applyBorder="0" applyProtection="0"/>
    <xf numFmtId="0" fontId="29" fillId="0" borderId="0" applyNumberFormat="0" applyBorder="0" applyProtection="0"/>
    <xf numFmtId="0" fontId="29" fillId="0" borderId="0" applyNumberFormat="0" applyBorder="0" applyProtection="0"/>
    <xf numFmtId="0" fontId="29" fillId="0" borderId="0" applyNumberFormat="0" applyBorder="0" applyProtection="0"/>
    <xf numFmtId="0" fontId="4" fillId="0" borderId="0" applyNumberFormat="0" applyBorder="0" applyProtection="0"/>
    <xf numFmtId="0" fontId="29" fillId="0" borderId="0" applyNumberFormat="0" applyBorder="0" applyProtection="0"/>
    <xf numFmtId="0" fontId="29" fillId="0" borderId="0" applyNumberFormat="0" applyBorder="0" applyProtection="0"/>
    <xf numFmtId="0" fontId="29" fillId="0" borderId="0" applyNumberFormat="0" applyBorder="0" applyProtection="0"/>
    <xf numFmtId="0" fontId="15" fillId="27" borderId="7" applyNumberFormat="0" applyProtection="0"/>
    <xf numFmtId="0" fontId="30" fillId="27" borderId="1" applyNumberFormat="0" applyProtection="0"/>
    <xf numFmtId="0" fontId="30" fillId="27" borderId="1" applyNumberFormat="0" applyProtection="0"/>
    <xf numFmtId="0" fontId="30" fillId="27" borderId="1" applyNumberFormat="0" applyProtection="0"/>
    <xf numFmtId="0" fontId="15" fillId="27" borderId="7" applyNumberFormat="0" applyProtection="0"/>
    <xf numFmtId="0" fontId="31" fillId="24" borderId="8" applyNumberFormat="0" applyProtection="0"/>
    <xf numFmtId="166" fontId="15" fillId="0" borderId="0" applyBorder="0" applyProtection="0"/>
    <xf numFmtId="166" fontId="15" fillId="0" borderId="0" applyBorder="0" applyProtection="0"/>
    <xf numFmtId="166" fontId="15" fillId="0" borderId="0" applyBorder="0" applyProtection="0"/>
    <xf numFmtId="166" fontId="15" fillId="0" borderId="0" applyBorder="0" applyProtection="0"/>
    <xf numFmtId="166" fontId="15" fillId="0" borderId="0" applyBorder="0" applyProtection="0"/>
    <xf numFmtId="166" fontId="15" fillId="0" borderId="0" applyBorder="0" applyProtection="0"/>
    <xf numFmtId="166" fontId="15" fillId="0" borderId="0" applyBorder="0" applyProtection="0"/>
    <xf numFmtId="166" fontId="15" fillId="0" borderId="0" applyBorder="0" applyProtection="0"/>
    <xf numFmtId="166" fontId="15" fillId="0" borderId="0" applyBorder="0" applyProtection="0"/>
    <xf numFmtId="166" fontId="15" fillId="0" borderId="0" applyBorder="0" applyProtection="0"/>
    <xf numFmtId="166" fontId="15" fillId="0" borderId="0" applyBorder="0" applyProtection="0"/>
    <xf numFmtId="166" fontId="15" fillId="0" borderId="0" applyBorder="0" applyProtection="0"/>
    <xf numFmtId="0" fontId="31" fillId="24" borderId="8" applyNumberFormat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2" fillId="0" borderId="0" applyNumberFormat="0" applyBorder="0" applyProtection="0"/>
    <xf numFmtId="0" fontId="22" fillId="0" borderId="4" applyNumberFormat="0" applyProtection="0"/>
    <xf numFmtId="0" fontId="24" fillId="0" borderId="5" applyNumberFormat="0" applyProtection="0"/>
    <xf numFmtId="0" fontId="25" fillId="0" borderId="6" applyNumberFormat="0" applyProtection="0"/>
    <xf numFmtId="0" fontId="25" fillId="0" borderId="0" applyNumberForma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3" fillId="0" borderId="0" applyNumberFormat="0" applyBorder="0" applyProtection="0"/>
    <xf numFmtId="0" fontId="17" fillId="0" borderId="0" applyNumberFormat="0" applyBorder="0" applyProtection="0"/>
    <xf numFmtId="0" fontId="32" fillId="0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0" fontId="33" fillId="0" borderId="0" applyNumberFormat="0" applyBorder="0" applyProtection="0"/>
    <xf numFmtId="166" fontId="38" fillId="0" borderId="0"/>
    <xf numFmtId="164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/>
    <xf numFmtId="0" fontId="51" fillId="0" borderId="0" applyNumberFormat="0" applyFill="0" applyBorder="0" applyAlignment="0" applyProtection="0">
      <alignment vertical="top"/>
      <protection locked="0"/>
    </xf>
    <xf numFmtId="9" fontId="50" fillId="0" borderId="0" applyFont="0" applyFill="0" applyBorder="0" applyAlignment="0" applyProtection="0"/>
  </cellStyleXfs>
  <cellXfs count="141">
    <xf numFmtId="0" fontId="0" fillId="0" borderId="0" xfId="0"/>
    <xf numFmtId="0" fontId="35" fillId="0" borderId="0" xfId="0" applyFont="1" applyFill="1" applyAlignment="1"/>
    <xf numFmtId="0" fontId="35" fillId="0" borderId="9" xfId="0" applyFont="1" applyFill="1" applyBorder="1" applyAlignment="1"/>
    <xf numFmtId="0" fontId="35" fillId="0" borderId="9" xfId="0" applyFont="1" applyFill="1" applyBorder="1" applyAlignment="1">
      <alignment horizontal="left" indent="3"/>
    </xf>
    <xf numFmtId="167" fontId="35" fillId="0" borderId="0" xfId="0" applyNumberFormat="1" applyFont="1" applyFill="1" applyAlignment="1"/>
    <xf numFmtId="0" fontId="36" fillId="24" borderId="9" xfId="0" applyFont="1" applyFill="1" applyBorder="1" applyAlignment="1"/>
    <xf numFmtId="3" fontId="35" fillId="0" borderId="0" xfId="0" applyNumberFormat="1" applyFont="1" applyFill="1" applyAlignment="1"/>
    <xf numFmtId="166" fontId="35" fillId="0" borderId="0" xfId="0" applyNumberFormat="1" applyFont="1" applyFill="1" applyAlignment="1"/>
    <xf numFmtId="0" fontId="36" fillId="0" borderId="0" xfId="0" applyFont="1" applyAlignment="1">
      <alignment vertical="center"/>
    </xf>
    <xf numFmtId="4" fontId="35" fillId="0" borderId="0" xfId="0" applyNumberFormat="1" applyFont="1" applyFill="1" applyAlignment="1"/>
    <xf numFmtId="0" fontId="36" fillId="0" borderId="0" xfId="0" applyFont="1" applyFill="1" applyAlignment="1"/>
    <xf numFmtId="4" fontId="36" fillId="0" borderId="0" xfId="0" applyNumberFormat="1" applyFont="1" applyAlignment="1">
      <alignment vertical="center"/>
    </xf>
    <xf numFmtId="4" fontId="36" fillId="0" borderId="0" xfId="0" applyNumberFormat="1" applyFont="1"/>
    <xf numFmtId="4" fontId="36" fillId="0" borderId="0" xfId="0" applyNumberFormat="1" applyFont="1" applyFill="1" applyAlignment="1"/>
    <xf numFmtId="168" fontId="35" fillId="0" borderId="0" xfId="0" applyNumberFormat="1" applyFont="1" applyFill="1" applyAlignment="1"/>
    <xf numFmtId="0" fontId="35" fillId="0" borderId="0" xfId="0" applyFont="1"/>
    <xf numFmtId="167" fontId="35" fillId="0" borderId="0" xfId="1" applyNumberFormat="1" applyFont="1" applyFill="1" applyAlignment="1"/>
    <xf numFmtId="9" fontId="35" fillId="0" borderId="0" xfId="1" applyFont="1" applyFill="1" applyAlignment="1"/>
    <xf numFmtId="4" fontId="35" fillId="0" borderId="0" xfId="0" applyNumberFormat="1" applyFont="1"/>
    <xf numFmtId="0" fontId="40" fillId="0" borderId="0" xfId="0" applyFont="1" applyAlignment="1">
      <alignment vertical="center"/>
    </xf>
    <xf numFmtId="4" fontId="40" fillId="0" borderId="0" xfId="0" applyNumberFormat="1" applyFont="1" applyAlignment="1">
      <alignment vertical="center"/>
    </xf>
    <xf numFmtId="3" fontId="40" fillId="0" borderId="0" xfId="0" applyNumberFormat="1" applyFont="1" applyAlignment="1">
      <alignment vertical="center"/>
    </xf>
    <xf numFmtId="3" fontId="35" fillId="0" borderId="0" xfId="0" applyNumberFormat="1" applyFont="1"/>
    <xf numFmtId="0" fontId="41" fillId="30" borderId="9" xfId="0" applyFont="1" applyFill="1" applyBorder="1" applyAlignment="1"/>
    <xf numFmtId="0" fontId="41" fillId="31" borderId="9" xfId="0" applyFont="1" applyFill="1" applyBorder="1" applyAlignment="1">
      <alignment horizontal="center"/>
    </xf>
    <xf numFmtId="0" fontId="41" fillId="29" borderId="12" xfId="0" applyFont="1" applyFill="1" applyBorder="1" applyAlignment="1"/>
    <xf numFmtId="0" fontId="41" fillId="29" borderId="15" xfId="0" applyFont="1" applyFill="1" applyBorder="1" applyAlignment="1"/>
    <xf numFmtId="0" fontId="41" fillId="30" borderId="0" xfId="0" applyFont="1" applyFill="1" applyAlignment="1"/>
    <xf numFmtId="0" fontId="41" fillId="30" borderId="17" xfId="0" applyFont="1" applyFill="1" applyBorder="1"/>
    <xf numFmtId="0" fontId="41" fillId="29" borderId="18" xfId="0" applyFont="1" applyFill="1" applyBorder="1" applyAlignment="1">
      <alignment horizontal="left"/>
    </xf>
    <xf numFmtId="0" fontId="41" fillId="30" borderId="0" xfId="0" applyFont="1" applyFill="1" applyAlignment="1">
      <alignment horizontal="left"/>
    </xf>
    <xf numFmtId="0" fontId="41" fillId="30" borderId="9" xfId="0" applyFont="1" applyFill="1" applyBorder="1" applyAlignment="1">
      <alignment horizontal="left"/>
    </xf>
    <xf numFmtId="0" fontId="41" fillId="29" borderId="9" xfId="0" applyFont="1" applyFill="1" applyBorder="1" applyAlignment="1">
      <alignment horizontal="left"/>
    </xf>
    <xf numFmtId="0" fontId="41" fillId="30" borderId="17" xfId="0" applyFont="1" applyFill="1" applyBorder="1" applyAlignment="1">
      <alignment horizontal="left"/>
    </xf>
    <xf numFmtId="0" fontId="41" fillId="30" borderId="14" xfId="0" applyFont="1" applyFill="1" applyBorder="1" applyAlignment="1"/>
    <xf numFmtId="0" fontId="41" fillId="30" borderId="12" xfId="0" applyFont="1" applyFill="1" applyBorder="1" applyAlignment="1">
      <alignment horizontal="left"/>
    </xf>
    <xf numFmtId="0" fontId="35" fillId="0" borderId="17" xfId="0" applyFont="1" applyBorder="1"/>
    <xf numFmtId="0" fontId="37" fillId="0" borderId="0" xfId="0" applyFont="1" applyFill="1" applyAlignment="1"/>
    <xf numFmtId="0" fontId="42" fillId="30" borderId="0" xfId="0" applyFont="1" applyFill="1" applyBorder="1" applyAlignment="1">
      <alignment horizontal="left"/>
    </xf>
    <xf numFmtId="0" fontId="37" fillId="0" borderId="0" xfId="0" applyFont="1"/>
    <xf numFmtId="0" fontId="39" fillId="0" borderId="9" xfId="0" applyFont="1" applyFill="1" applyBorder="1" applyAlignment="1"/>
    <xf numFmtId="0" fontId="2" fillId="11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/>
    </xf>
    <xf numFmtId="3" fontId="2" fillId="0" borderId="9" xfId="0" applyNumberFormat="1" applyFont="1" applyFill="1" applyBorder="1" applyAlignment="1"/>
    <xf numFmtId="0" fontId="43" fillId="24" borderId="9" xfId="0" applyFont="1" applyFill="1" applyBorder="1" applyAlignment="1">
      <alignment horizontal="left"/>
    </xf>
    <xf numFmtId="3" fontId="44" fillId="24" borderId="9" xfId="0" applyNumberFormat="1" applyFont="1" applyFill="1" applyBorder="1" applyAlignment="1"/>
    <xf numFmtId="0" fontId="41" fillId="11" borderId="9" xfId="0" applyFont="1" applyFill="1" applyBorder="1" applyAlignment="1">
      <alignment horizontal="center" vertical="center" wrapText="1"/>
    </xf>
    <xf numFmtId="3" fontId="41" fillId="0" borderId="9" xfId="0" applyNumberFormat="1" applyFont="1" applyFill="1" applyBorder="1" applyAlignment="1"/>
    <xf numFmtId="165" fontId="41" fillId="0" borderId="9" xfId="58" applyNumberFormat="1" applyFont="1" applyFill="1" applyBorder="1" applyAlignment="1">
      <alignment horizontal="right"/>
    </xf>
    <xf numFmtId="165" fontId="41" fillId="0" borderId="9" xfId="58" applyNumberFormat="1" applyFont="1" applyFill="1" applyBorder="1" applyAlignment="1"/>
    <xf numFmtId="10" fontId="35" fillId="0" borderId="0" xfId="1" applyNumberFormat="1" applyFont="1" applyFill="1" applyAlignment="1"/>
    <xf numFmtId="176" fontId="35" fillId="0" borderId="0" xfId="159" applyNumberFormat="1" applyFont="1" applyFill="1" applyAlignment="1"/>
    <xf numFmtId="176" fontId="35" fillId="0" borderId="0" xfId="0" applyNumberFormat="1" applyFont="1" applyFill="1" applyAlignment="1"/>
    <xf numFmtId="0" fontId="48" fillId="0" borderId="0" xfId="0" applyFont="1" applyAlignment="1">
      <alignment vertical="center"/>
    </xf>
    <xf numFmtId="0" fontId="45" fillId="0" borderId="0" xfId="160" applyFont="1" applyFill="1" applyBorder="1" applyAlignment="1">
      <alignment vertical="center"/>
    </xf>
    <xf numFmtId="176" fontId="36" fillId="0" borderId="0" xfId="161" applyNumberFormat="1" applyFont="1" applyFill="1" applyBorder="1" applyAlignment="1">
      <alignment vertical="center"/>
    </xf>
    <xf numFmtId="176" fontId="46" fillId="0" borderId="0" xfId="161" applyNumberFormat="1" applyFont="1" applyFill="1" applyBorder="1" applyAlignment="1">
      <alignment vertical="center"/>
    </xf>
    <xf numFmtId="176" fontId="45" fillId="0" borderId="0" xfId="161" applyNumberFormat="1" applyFont="1" applyFill="1" applyBorder="1" applyAlignment="1">
      <alignment vertical="center"/>
    </xf>
    <xf numFmtId="176" fontId="36" fillId="0" borderId="0" xfId="159" applyNumberFormat="1" applyFont="1" applyFill="1" applyBorder="1" applyAlignment="1">
      <alignment vertical="center"/>
    </xf>
    <xf numFmtId="176" fontId="45" fillId="0" borderId="0" xfId="159" applyNumberFormat="1" applyFont="1" applyFill="1" applyBorder="1" applyAlignment="1">
      <alignment vertical="center"/>
    </xf>
    <xf numFmtId="176" fontId="46" fillId="0" borderId="0" xfId="159" applyNumberFormat="1" applyFont="1" applyFill="1" applyBorder="1" applyAlignment="1">
      <alignment vertical="center"/>
    </xf>
    <xf numFmtId="176" fontId="47" fillId="0" borderId="0" xfId="159" applyNumberFormat="1" applyFont="1" applyFill="1" applyBorder="1" applyAlignment="1">
      <alignment vertical="center"/>
    </xf>
    <xf numFmtId="9" fontId="35" fillId="0" borderId="0" xfId="0" applyNumberFormat="1" applyFont="1" applyFill="1" applyAlignment="1"/>
    <xf numFmtId="176" fontId="35" fillId="0" borderId="0" xfId="159" applyNumberFormat="1" applyFont="1"/>
    <xf numFmtId="167" fontId="35" fillId="0" borderId="0" xfId="1" applyNumberFormat="1" applyFont="1"/>
    <xf numFmtId="9" fontId="36" fillId="0" borderId="0" xfId="1" applyFont="1" applyFill="1" applyAlignment="1"/>
    <xf numFmtId="3" fontId="36" fillId="0" borderId="0" xfId="0" applyNumberFormat="1" applyFont="1" applyFill="1" applyAlignment="1"/>
    <xf numFmtId="0" fontId="34" fillId="17" borderId="11" xfId="0" applyFont="1" applyFill="1" applyBorder="1" applyAlignment="1">
      <alignment horizontal="center"/>
    </xf>
    <xf numFmtId="0" fontId="34" fillId="17" borderId="14" xfId="0" applyFont="1" applyFill="1" applyBorder="1" applyAlignment="1">
      <alignment horizontal="center"/>
    </xf>
    <xf numFmtId="3" fontId="39" fillId="0" borderId="9" xfId="0" applyNumberFormat="1" applyFont="1" applyFill="1" applyBorder="1" applyAlignment="1"/>
    <xf numFmtId="164" fontId="35" fillId="0" borderId="0" xfId="159" applyFont="1" applyFill="1" applyAlignment="1"/>
    <xf numFmtId="8" fontId="35" fillId="0" borderId="0" xfId="0" applyNumberFormat="1" applyFont="1" applyFill="1" applyAlignment="1"/>
    <xf numFmtId="0" fontId="49" fillId="0" borderId="0" xfId="162" applyFill="1" applyAlignment="1"/>
    <xf numFmtId="177" fontId="41" fillId="30" borderId="17" xfId="0" applyNumberFormat="1" applyFont="1" applyFill="1" applyBorder="1" applyAlignment="1">
      <alignment horizontal="right"/>
    </xf>
    <xf numFmtId="167" fontId="37" fillId="33" borderId="0" xfId="1" applyNumberFormat="1" applyFont="1" applyFill="1" applyAlignment="1"/>
    <xf numFmtId="0" fontId="35" fillId="30" borderId="0" xfId="0" applyFont="1" applyFill="1"/>
    <xf numFmtId="0" fontId="36" fillId="0" borderId="0" xfId="0" applyFont="1"/>
    <xf numFmtId="165" fontId="44" fillId="28" borderId="9" xfId="58" applyNumberFormat="1" applyFont="1" applyFill="1" applyBorder="1" applyAlignment="1"/>
    <xf numFmtId="10" fontId="35" fillId="0" borderId="0" xfId="0" applyNumberFormat="1" applyFont="1" applyFill="1" applyAlignment="1"/>
    <xf numFmtId="176" fontId="41" fillId="30" borderId="9" xfId="159" applyNumberFormat="1" applyFont="1" applyFill="1" applyBorder="1" applyAlignment="1"/>
    <xf numFmtId="164" fontId="35" fillId="0" borderId="0" xfId="159" applyFont="1"/>
    <xf numFmtId="164" fontId="35" fillId="0" borderId="0" xfId="0" applyNumberFormat="1" applyFont="1" applyFill="1" applyAlignment="1"/>
    <xf numFmtId="167" fontId="35" fillId="0" borderId="0" xfId="1" applyNumberFormat="1" applyFont="1" applyFill="1" applyAlignment="1">
      <alignment horizontal="right"/>
    </xf>
    <xf numFmtId="0" fontId="35" fillId="11" borderId="9" xfId="0" applyFont="1" applyFill="1" applyBorder="1" applyAlignment="1">
      <alignment horizontal="center"/>
    </xf>
    <xf numFmtId="0" fontId="41" fillId="29" borderId="13" xfId="0" applyFont="1" applyFill="1" applyBorder="1"/>
    <xf numFmtId="0" fontId="37" fillId="33" borderId="0" xfId="0" applyFont="1" applyFill="1"/>
    <xf numFmtId="167" fontId="41" fillId="0" borderId="17" xfId="0" applyNumberFormat="1" applyFont="1" applyBorder="1"/>
    <xf numFmtId="0" fontId="41" fillId="32" borderId="17" xfId="0" applyFont="1" applyFill="1" applyBorder="1"/>
    <xf numFmtId="167" fontId="35" fillId="0" borderId="0" xfId="0" applyNumberFormat="1" applyFont="1"/>
    <xf numFmtId="0" fontId="42" fillId="30" borderId="0" xfId="0" applyFont="1" applyFill="1"/>
    <xf numFmtId="0" fontId="41" fillId="29" borderId="12" xfId="0" applyFont="1" applyFill="1" applyBorder="1"/>
    <xf numFmtId="0" fontId="41" fillId="29" borderId="16" xfId="0" applyFont="1" applyFill="1" applyBorder="1"/>
    <xf numFmtId="0" fontId="41" fillId="30" borderId="9" xfId="0" applyFont="1" applyFill="1" applyBorder="1"/>
    <xf numFmtId="0" fontId="39" fillId="0" borderId="0" xfId="0" applyFont="1"/>
    <xf numFmtId="0" fontId="42" fillId="30" borderId="10" xfId="0" applyFont="1" applyFill="1" applyBorder="1"/>
    <xf numFmtId="0" fontId="41" fillId="30" borderId="10" xfId="0" applyFont="1" applyFill="1" applyBorder="1"/>
    <xf numFmtId="0" fontId="35" fillId="0" borderId="0" xfId="0" applyFont="1" applyFill="1" applyAlignment="1">
      <alignment horizontal="right"/>
    </xf>
    <xf numFmtId="0" fontId="35" fillId="0" borderId="0" xfId="0" applyFont="1" applyAlignment="1">
      <alignment horizontal="right"/>
    </xf>
    <xf numFmtId="0" fontId="52" fillId="30" borderId="9" xfId="0" applyFont="1" applyFill="1" applyBorder="1" applyAlignment="1"/>
    <xf numFmtId="168" fontId="52" fillId="30" borderId="9" xfId="0" applyNumberFormat="1" applyFont="1" applyFill="1" applyBorder="1" applyAlignment="1"/>
    <xf numFmtId="0" fontId="29" fillId="0" borderId="0" xfId="0" applyFont="1" applyFill="1" applyBorder="1" applyAlignment="1">
      <alignment wrapText="1"/>
    </xf>
    <xf numFmtId="0" fontId="0" fillId="0" borderId="0" xfId="0" applyFill="1" applyBorder="1"/>
    <xf numFmtId="0" fontId="29" fillId="0" borderId="0" xfId="0" applyFont="1" applyFill="1" applyBorder="1" applyAlignment="1"/>
    <xf numFmtId="0" fontId="53" fillId="0" borderId="0" xfId="0" applyFont="1" applyFill="1" applyBorder="1" applyAlignment="1"/>
    <xf numFmtId="0" fontId="0" fillId="0" borderId="0" xfId="0" applyFill="1"/>
    <xf numFmtId="0" fontId="37" fillId="0" borderId="0" xfId="0" applyFont="1" applyFill="1" applyAlignment="1">
      <alignment wrapText="1"/>
    </xf>
    <xf numFmtId="0" fontId="54" fillId="0" borderId="17" xfId="162" applyFont="1" applyFill="1" applyBorder="1" applyAlignment="1" applyProtection="1"/>
    <xf numFmtId="0" fontId="29" fillId="0" borderId="17" xfId="0" applyFont="1" applyFill="1" applyBorder="1" applyAlignment="1">
      <alignment wrapText="1"/>
    </xf>
    <xf numFmtId="0" fontId="29" fillId="0" borderId="17" xfId="0" applyFont="1" applyFill="1" applyBorder="1" applyAlignment="1"/>
    <xf numFmtId="0" fontId="54" fillId="0" borderId="17" xfId="162" applyFont="1" applyFill="1" applyBorder="1" applyProtection="1"/>
    <xf numFmtId="0" fontId="54" fillId="0" borderId="17" xfId="162" applyFont="1" applyFill="1" applyBorder="1" applyAlignment="1" applyProtection="1">
      <alignment wrapText="1"/>
    </xf>
    <xf numFmtId="0" fontId="54" fillId="0" borderId="17" xfId="162" applyFont="1" applyFill="1" applyBorder="1"/>
    <xf numFmtId="0" fontId="29" fillId="0" borderId="17" xfId="0" applyFont="1" applyFill="1" applyBorder="1"/>
    <xf numFmtId="0" fontId="37" fillId="0" borderId="0" xfId="0" applyFont="1" applyFill="1" applyBorder="1" applyAlignment="1">
      <alignment wrapText="1"/>
    </xf>
    <xf numFmtId="0" fontId="35" fillId="0" borderId="0" xfId="0" applyFont="1" applyFill="1" applyAlignment="1">
      <alignment wrapText="1"/>
    </xf>
    <xf numFmtId="0" fontId="41" fillId="30" borderId="19" xfId="0" applyFont="1" applyFill="1" applyBorder="1" applyAlignment="1"/>
    <xf numFmtId="0" fontId="41" fillId="35" borderId="17" xfId="0" applyFont="1" applyFill="1" applyBorder="1" applyAlignment="1">
      <alignment horizontal="left"/>
    </xf>
    <xf numFmtId="0" fontId="35" fillId="36" borderId="9" xfId="0" applyFont="1" applyFill="1" applyBorder="1" applyAlignment="1">
      <alignment horizontal="center" vertical="center"/>
    </xf>
    <xf numFmtId="0" fontId="44" fillId="36" borderId="9" xfId="0" applyFont="1" applyFill="1" applyBorder="1" applyAlignment="1"/>
    <xf numFmtId="0" fontId="41" fillId="36" borderId="9" xfId="0" applyFont="1" applyFill="1" applyBorder="1" applyAlignment="1">
      <alignment horizontal="center"/>
    </xf>
    <xf numFmtId="0" fontId="41" fillId="36" borderId="12" xfId="0" applyFont="1" applyFill="1" applyBorder="1" applyAlignment="1"/>
    <xf numFmtId="0" fontId="41" fillId="36" borderId="9" xfId="0" applyFont="1" applyFill="1" applyBorder="1" applyAlignment="1"/>
    <xf numFmtId="0" fontId="6" fillId="0" borderId="0" xfId="0" applyFont="1" applyAlignment="1">
      <alignment horizontal="left"/>
    </xf>
    <xf numFmtId="0" fontId="14" fillId="34" borderId="0" xfId="0" applyFont="1" applyFill="1" applyBorder="1" applyAlignment="1">
      <alignment horizontal="center"/>
    </xf>
    <xf numFmtId="0" fontId="34" fillId="17" borderId="9" xfId="0" applyFont="1" applyFill="1" applyBorder="1" applyAlignment="1">
      <alignment horizontal="center"/>
    </xf>
    <xf numFmtId="0" fontId="42" fillId="0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0" fontId="37" fillId="0" borderId="10" xfId="0" applyFont="1" applyFill="1" applyBorder="1" applyAlignment="1">
      <alignment horizontal="center" wrapText="1"/>
    </xf>
    <xf numFmtId="0" fontId="35" fillId="0" borderId="0" xfId="0" applyFont="1" applyFill="1" applyAlignment="1">
      <alignment horizontal="center" wrapText="1"/>
    </xf>
    <xf numFmtId="0" fontId="37" fillId="0" borderId="0" xfId="0" applyFont="1" applyFill="1" applyAlignment="1">
      <alignment horizontal="center" wrapText="1"/>
    </xf>
    <xf numFmtId="0" fontId="35" fillId="0" borderId="0" xfId="0" applyFont="1" applyAlignment="1">
      <alignment horizontal="center" wrapText="1"/>
    </xf>
    <xf numFmtId="0" fontId="37" fillId="0" borderId="0" xfId="0" applyFont="1" applyAlignment="1">
      <alignment horizontal="center" wrapText="1"/>
    </xf>
    <xf numFmtId="0" fontId="35" fillId="30" borderId="0" xfId="0" applyFont="1" applyFill="1" applyAlignment="1">
      <alignment horizontal="center"/>
    </xf>
    <xf numFmtId="0" fontId="34" fillId="17" borderId="12" xfId="0" applyFont="1" applyFill="1" applyBorder="1" applyAlignment="1">
      <alignment horizontal="center" wrapText="1"/>
    </xf>
    <xf numFmtId="0" fontId="35" fillId="0" borderId="15" xfId="0" applyFont="1" applyBorder="1" applyAlignment="1">
      <alignment horizontal="center" wrapText="1"/>
    </xf>
    <xf numFmtId="0" fontId="35" fillId="0" borderId="16" xfId="0" applyFont="1" applyBorder="1" applyAlignment="1">
      <alignment horizontal="center" wrapText="1"/>
    </xf>
    <xf numFmtId="0" fontId="34" fillId="17" borderId="9" xfId="0" applyFont="1" applyFill="1" applyBorder="1" applyAlignment="1">
      <alignment horizontal="center" wrapText="1"/>
    </xf>
    <xf numFmtId="0" fontId="37" fillId="0" borderId="0" xfId="0" applyFont="1" applyFill="1" applyBorder="1" applyAlignment="1">
      <alignment horizontal="center" wrapText="1"/>
    </xf>
    <xf numFmtId="0" fontId="37" fillId="0" borderId="10" xfId="0" applyFont="1" applyFill="1" applyBorder="1" applyAlignment="1">
      <alignment horizontal="center"/>
    </xf>
    <xf numFmtId="0" fontId="35" fillId="0" borderId="10" xfId="0" applyFont="1" applyFill="1" applyBorder="1" applyAlignment="1">
      <alignment horizontal="center"/>
    </xf>
    <xf numFmtId="0" fontId="37" fillId="0" borderId="0" xfId="0" applyFont="1" applyAlignment="1">
      <alignment horizontal="center"/>
    </xf>
  </cellXfs>
  <cellStyles count="166">
    <cellStyle name="20% - Accent1" xfId="3" xr:uid="{00000000-0005-0000-0000-000000000000}"/>
    <cellStyle name="20% - Accent2" xfId="4" xr:uid="{00000000-0005-0000-0000-000001000000}"/>
    <cellStyle name="20% - Accent3" xfId="5" xr:uid="{00000000-0005-0000-0000-000002000000}"/>
    <cellStyle name="20% - Accent4" xfId="6" xr:uid="{00000000-0005-0000-0000-000003000000}"/>
    <cellStyle name="20% - Accent5" xfId="7" xr:uid="{00000000-0005-0000-0000-000004000000}"/>
    <cellStyle name="20% - Accent6" xfId="8" xr:uid="{00000000-0005-0000-0000-000005000000}"/>
    <cellStyle name="40% - Accent1" xfId="9" xr:uid="{00000000-0005-0000-0000-000006000000}"/>
    <cellStyle name="40% - Accent2" xfId="10" xr:uid="{00000000-0005-0000-0000-000007000000}"/>
    <cellStyle name="40% - Accent3" xfId="11" xr:uid="{00000000-0005-0000-0000-000008000000}"/>
    <cellStyle name="40% - Accent4" xfId="12" xr:uid="{00000000-0005-0000-0000-000009000000}"/>
    <cellStyle name="40% - Accent5" xfId="13" xr:uid="{00000000-0005-0000-0000-00000A000000}"/>
    <cellStyle name="40% - Accent6" xfId="14" xr:uid="{00000000-0005-0000-0000-00000B000000}"/>
    <cellStyle name="60% - Accent1" xfId="15" xr:uid="{00000000-0005-0000-0000-00000C000000}"/>
    <cellStyle name="60% - Accent2" xfId="16" xr:uid="{00000000-0005-0000-0000-00000D000000}"/>
    <cellStyle name="60% - Accent3" xfId="17" xr:uid="{00000000-0005-0000-0000-00000E000000}"/>
    <cellStyle name="60% - Accent4" xfId="18" xr:uid="{00000000-0005-0000-0000-00000F000000}"/>
    <cellStyle name="60% - Accent5" xfId="19" xr:uid="{00000000-0005-0000-0000-000010000000}"/>
    <cellStyle name="60% - Accent6" xfId="20" xr:uid="{00000000-0005-0000-0000-000011000000}"/>
    <cellStyle name="Accent" xfId="21" xr:uid="{00000000-0005-0000-0000-000012000000}"/>
    <cellStyle name="Accent 1" xfId="22" xr:uid="{00000000-0005-0000-0000-000013000000}"/>
    <cellStyle name="Accent 1 5" xfId="23" xr:uid="{00000000-0005-0000-0000-000014000000}"/>
    <cellStyle name="Accent 1 6" xfId="24" xr:uid="{00000000-0005-0000-0000-000015000000}"/>
    <cellStyle name="Accent 2" xfId="25" xr:uid="{00000000-0005-0000-0000-000016000000}"/>
    <cellStyle name="Accent 2 6" xfId="26" xr:uid="{00000000-0005-0000-0000-000017000000}"/>
    <cellStyle name="Accent 2 7" xfId="27" xr:uid="{00000000-0005-0000-0000-000018000000}"/>
    <cellStyle name="Accent 3" xfId="28" xr:uid="{00000000-0005-0000-0000-000019000000}"/>
    <cellStyle name="Accent 3 7" xfId="29" xr:uid="{00000000-0005-0000-0000-00001A000000}"/>
    <cellStyle name="Accent 3 8" xfId="30" xr:uid="{00000000-0005-0000-0000-00001B000000}"/>
    <cellStyle name="Accent 4" xfId="31" xr:uid="{00000000-0005-0000-0000-00001C000000}"/>
    <cellStyle name="Accent 5" xfId="32" xr:uid="{00000000-0005-0000-0000-00001D000000}"/>
    <cellStyle name="Accent1" xfId="33" xr:uid="{00000000-0005-0000-0000-00001E000000}"/>
    <cellStyle name="Accent2" xfId="34" xr:uid="{00000000-0005-0000-0000-00001F000000}"/>
    <cellStyle name="Accent3" xfId="35" xr:uid="{00000000-0005-0000-0000-000020000000}"/>
    <cellStyle name="Accent4" xfId="36" xr:uid="{00000000-0005-0000-0000-000021000000}"/>
    <cellStyle name="Accent5" xfId="37" xr:uid="{00000000-0005-0000-0000-000022000000}"/>
    <cellStyle name="Accent6" xfId="38" xr:uid="{00000000-0005-0000-0000-000023000000}"/>
    <cellStyle name="Bad" xfId="40" xr:uid="{00000000-0005-0000-0000-000024000000}"/>
    <cellStyle name="Bad 1" xfId="41" xr:uid="{00000000-0005-0000-0000-000025000000}"/>
    <cellStyle name="Bad 8" xfId="42" xr:uid="{00000000-0005-0000-0000-000026000000}"/>
    <cellStyle name="Bad 9" xfId="43" xr:uid="{00000000-0005-0000-0000-000027000000}"/>
    <cellStyle name="Bé" xfId="39" xr:uid="{00000000-0005-0000-0000-000028000000}"/>
    <cellStyle name="Càlcul" xfId="44" xr:uid="{00000000-0005-0000-0000-000029000000}"/>
    <cellStyle name="Calculation" xfId="45" xr:uid="{00000000-0005-0000-0000-00002A000000}"/>
    <cellStyle name="Cel·la de comprovació" xfId="46" xr:uid="{00000000-0005-0000-0000-00002B000000}"/>
    <cellStyle name="Cel·la enllaçada" xfId="47" xr:uid="{00000000-0005-0000-0000-00002C000000}"/>
    <cellStyle name="Check Cell" xfId="48" xr:uid="{00000000-0005-0000-0000-00002D000000}"/>
    <cellStyle name="Error" xfId="49" xr:uid="{00000000-0005-0000-0000-00002E000000}"/>
    <cellStyle name="Error 10" xfId="50" xr:uid="{00000000-0005-0000-0000-00002F000000}"/>
    <cellStyle name="Error 9" xfId="51" xr:uid="{00000000-0005-0000-0000-000030000000}"/>
    <cellStyle name="Euro" xfId="52" xr:uid="{00000000-0005-0000-0000-000031000000}"/>
    <cellStyle name="Euro 2" xfId="53" xr:uid="{00000000-0005-0000-0000-000032000000}"/>
    <cellStyle name="Excel Built-in Comma" xfId="54" xr:uid="{00000000-0005-0000-0000-000033000000}"/>
    <cellStyle name="Excel Built-in Neutral" xfId="55" xr:uid="{00000000-0005-0000-0000-000034000000}"/>
    <cellStyle name="Excel Built-in Neutral 11" xfId="56" xr:uid="{00000000-0005-0000-0000-000035000000}"/>
    <cellStyle name="Excel Built-in Percent" xfId="57" xr:uid="{00000000-0005-0000-0000-000036000000}"/>
    <cellStyle name="Excel Built-in Percent 10" xfId="58" xr:uid="{00000000-0005-0000-0000-000037000000}"/>
    <cellStyle name="Excel Built-in Percent 12" xfId="59" xr:uid="{00000000-0005-0000-0000-000038000000}"/>
    <cellStyle name="Excel_BuiltIn_Percent" xfId="158" xr:uid="{00000000-0005-0000-0000-000039000000}"/>
    <cellStyle name="Explanatory Text" xfId="60" xr:uid="{00000000-0005-0000-0000-00003A000000}"/>
    <cellStyle name="Footnote" xfId="61" xr:uid="{00000000-0005-0000-0000-00003B000000}"/>
    <cellStyle name="Footnote 11" xfId="62" xr:uid="{00000000-0005-0000-0000-00003C000000}"/>
    <cellStyle name="Footnote 13" xfId="63" xr:uid="{00000000-0005-0000-0000-00003D000000}"/>
    <cellStyle name="Good" xfId="64" xr:uid="{00000000-0005-0000-0000-00003E000000}"/>
    <cellStyle name="Good 12" xfId="65" xr:uid="{00000000-0005-0000-0000-00003F000000}"/>
    <cellStyle name="Good 14" xfId="66" xr:uid="{00000000-0005-0000-0000-000040000000}"/>
    <cellStyle name="Good 2" xfId="67" xr:uid="{00000000-0005-0000-0000-000041000000}"/>
    <cellStyle name="Graphics" xfId="68" xr:uid="{00000000-0005-0000-0000-000042000000}"/>
    <cellStyle name="Heading (user)" xfId="69" xr:uid="{00000000-0005-0000-0000-000043000000}"/>
    <cellStyle name="Heading (user) 13" xfId="70" xr:uid="{00000000-0005-0000-0000-000044000000}"/>
    <cellStyle name="Heading (user) 15" xfId="71" xr:uid="{00000000-0005-0000-0000-000045000000}"/>
    <cellStyle name="Heading 1" xfId="72" xr:uid="{00000000-0005-0000-0000-000046000000}"/>
    <cellStyle name="Heading 1 14" xfId="73" xr:uid="{00000000-0005-0000-0000-000047000000}"/>
    <cellStyle name="Heading 1 16" xfId="74" xr:uid="{00000000-0005-0000-0000-000048000000}"/>
    <cellStyle name="Heading 1 3" xfId="75" xr:uid="{00000000-0005-0000-0000-000049000000}"/>
    <cellStyle name="Heading 2" xfId="76" xr:uid="{00000000-0005-0000-0000-00004A000000}"/>
    <cellStyle name="Heading 2 15" xfId="77" xr:uid="{00000000-0005-0000-0000-00004B000000}"/>
    <cellStyle name="Heading 2 17" xfId="78" xr:uid="{00000000-0005-0000-0000-00004C000000}"/>
    <cellStyle name="Heading 2 4" xfId="79" xr:uid="{00000000-0005-0000-0000-00004D000000}"/>
    <cellStyle name="Heading 3" xfId="80" xr:uid="{00000000-0005-0000-0000-00004E000000}"/>
    <cellStyle name="Heading 4" xfId="81" xr:uid="{00000000-0005-0000-0000-00004F000000}"/>
    <cellStyle name="Hipervínculo" xfId="162" builtinId="8"/>
    <cellStyle name="Hipervínculo 2" xfId="82" xr:uid="{00000000-0005-0000-0000-000051000000}"/>
    <cellStyle name="Hipervínculo 3" xfId="164" xr:uid="{00000000-0005-0000-0000-000052000000}"/>
    <cellStyle name="Hyperlink" xfId="83" xr:uid="{00000000-0005-0000-0000-000053000000}"/>
    <cellStyle name="Hyperlink 16" xfId="84" xr:uid="{00000000-0005-0000-0000-000054000000}"/>
    <cellStyle name="Hyperlink 18" xfId="85" xr:uid="{00000000-0005-0000-0000-000055000000}"/>
    <cellStyle name="Incorrecte" xfId="86" xr:uid="{00000000-0005-0000-0000-000056000000}"/>
    <cellStyle name="Input" xfId="87" xr:uid="{00000000-0005-0000-0000-000057000000}"/>
    <cellStyle name="Linked Cell" xfId="88" xr:uid="{00000000-0005-0000-0000-000058000000}"/>
    <cellStyle name="Milers 2" xfId="89" xr:uid="{00000000-0005-0000-0000-000059000000}"/>
    <cellStyle name="Milers 2 2" xfId="90" xr:uid="{00000000-0005-0000-0000-00005A000000}"/>
    <cellStyle name="Milers 3" xfId="91" xr:uid="{00000000-0005-0000-0000-00005B000000}"/>
    <cellStyle name="Millares" xfId="159" builtinId="3"/>
    <cellStyle name="Millares 2" xfId="92" xr:uid="{00000000-0005-0000-0000-00005D000000}"/>
    <cellStyle name="Millares 2 2" xfId="93" xr:uid="{00000000-0005-0000-0000-00005E000000}"/>
    <cellStyle name="Millares 2 3" xfId="94" xr:uid="{00000000-0005-0000-0000-00005F000000}"/>
    <cellStyle name="Millares 2 4" xfId="95" xr:uid="{00000000-0005-0000-0000-000060000000}"/>
    <cellStyle name="Millares 2 5" xfId="96" xr:uid="{00000000-0005-0000-0000-000061000000}"/>
    <cellStyle name="Millares 28" xfId="97" xr:uid="{00000000-0005-0000-0000-000062000000}"/>
    <cellStyle name="Millares 3" xfId="98" xr:uid="{00000000-0005-0000-0000-000063000000}"/>
    <cellStyle name="Millares 31" xfId="99" xr:uid="{00000000-0005-0000-0000-000064000000}"/>
    <cellStyle name="Millares 4" xfId="100" xr:uid="{00000000-0005-0000-0000-000065000000}"/>
    <cellStyle name="Millares 5" xfId="161" xr:uid="{00000000-0005-0000-0000-000066000000}"/>
    <cellStyle name="Neutral" xfId="2" builtinId="28" customBuiltin="1"/>
    <cellStyle name="Neutral 2" xfId="101" xr:uid="{00000000-0005-0000-0000-000068000000}"/>
    <cellStyle name="Normal" xfId="0" builtinId="0" customBuiltin="1"/>
    <cellStyle name="Normal 10" xfId="102" xr:uid="{00000000-0005-0000-0000-00006A000000}"/>
    <cellStyle name="Normal 11" xfId="103" xr:uid="{00000000-0005-0000-0000-00006B000000}"/>
    <cellStyle name="Normal 12" xfId="104" xr:uid="{00000000-0005-0000-0000-00006C000000}"/>
    <cellStyle name="Normal 13" xfId="105" xr:uid="{00000000-0005-0000-0000-00006D000000}"/>
    <cellStyle name="Normal 14" xfId="106" xr:uid="{00000000-0005-0000-0000-00006E000000}"/>
    <cellStyle name="Normal 15" xfId="107" xr:uid="{00000000-0005-0000-0000-00006F000000}"/>
    <cellStyle name="Normal 16" xfId="160" xr:uid="{00000000-0005-0000-0000-000070000000}"/>
    <cellStyle name="Normal 17" xfId="163" xr:uid="{00000000-0005-0000-0000-000071000000}"/>
    <cellStyle name="Normal 2" xfId="108" xr:uid="{00000000-0005-0000-0000-000072000000}"/>
    <cellStyle name="Normal 2 2" xfId="109" xr:uid="{00000000-0005-0000-0000-000073000000}"/>
    <cellStyle name="Normal 2 2 2" xfId="110" xr:uid="{00000000-0005-0000-0000-000074000000}"/>
    <cellStyle name="Normal 2 3" xfId="111" xr:uid="{00000000-0005-0000-0000-000075000000}"/>
    <cellStyle name="Normal 3" xfId="112" xr:uid="{00000000-0005-0000-0000-000076000000}"/>
    <cellStyle name="Normal 4" xfId="113" xr:uid="{00000000-0005-0000-0000-000077000000}"/>
    <cellStyle name="Normal 5" xfId="114" xr:uid="{00000000-0005-0000-0000-000078000000}"/>
    <cellStyle name="Normal 6" xfId="115" xr:uid="{00000000-0005-0000-0000-000079000000}"/>
    <cellStyle name="Normal 6 2" xfId="116" xr:uid="{00000000-0005-0000-0000-00007A000000}"/>
    <cellStyle name="Normal 6 3" xfId="117" xr:uid="{00000000-0005-0000-0000-00007B000000}"/>
    <cellStyle name="Normal 7" xfId="118" xr:uid="{00000000-0005-0000-0000-00007C000000}"/>
    <cellStyle name="Normal 8" xfId="119" xr:uid="{00000000-0005-0000-0000-00007D000000}"/>
    <cellStyle name="Normal 9" xfId="120" xr:uid="{00000000-0005-0000-0000-00007E000000}"/>
    <cellStyle name="Nota" xfId="121" xr:uid="{00000000-0005-0000-0000-00007F000000}"/>
    <cellStyle name="Note" xfId="122" xr:uid="{00000000-0005-0000-0000-000080000000}"/>
    <cellStyle name="Note 17" xfId="123" xr:uid="{00000000-0005-0000-0000-000081000000}"/>
    <cellStyle name="Note 19" xfId="124" xr:uid="{00000000-0005-0000-0000-000082000000}"/>
    <cellStyle name="Note 5" xfId="125" xr:uid="{00000000-0005-0000-0000-000083000000}"/>
    <cellStyle name="Output" xfId="126" xr:uid="{00000000-0005-0000-0000-000084000000}"/>
    <cellStyle name="Percentual 2" xfId="127" xr:uid="{00000000-0005-0000-0000-000085000000}"/>
    <cellStyle name="Percentual 3" xfId="128" xr:uid="{00000000-0005-0000-0000-000086000000}"/>
    <cellStyle name="Porcentaje" xfId="1" builtinId="5" customBuiltin="1"/>
    <cellStyle name="Porcentaje 2" xfId="165" xr:uid="{00000000-0005-0000-0000-000087000000}"/>
    <cellStyle name="Porcentual 2" xfId="129" xr:uid="{00000000-0005-0000-0000-000089000000}"/>
    <cellStyle name="Porcentual 2 2" xfId="130" xr:uid="{00000000-0005-0000-0000-00008A000000}"/>
    <cellStyle name="Porcentual 3" xfId="131" xr:uid="{00000000-0005-0000-0000-00008B000000}"/>
    <cellStyle name="Porcentual 3 2" xfId="132" xr:uid="{00000000-0005-0000-0000-00008C000000}"/>
    <cellStyle name="Porcentual 3 2 2" xfId="133" xr:uid="{00000000-0005-0000-0000-00008D000000}"/>
    <cellStyle name="Porcentual 3 2 3" xfId="134" xr:uid="{00000000-0005-0000-0000-00008E000000}"/>
    <cellStyle name="Porcentual 4" xfId="135" xr:uid="{00000000-0005-0000-0000-00008F000000}"/>
    <cellStyle name="Porcentual 4 2" xfId="136" xr:uid="{00000000-0005-0000-0000-000090000000}"/>
    <cellStyle name="Porcentual 5" xfId="137" xr:uid="{00000000-0005-0000-0000-000091000000}"/>
    <cellStyle name="Porcentual 6" xfId="138" xr:uid="{00000000-0005-0000-0000-000092000000}"/>
    <cellStyle name="Resultat 1" xfId="139" xr:uid="{00000000-0005-0000-0000-000093000000}"/>
    <cellStyle name="Status" xfId="140" xr:uid="{00000000-0005-0000-0000-000094000000}"/>
    <cellStyle name="Status 18" xfId="141" xr:uid="{00000000-0005-0000-0000-000095000000}"/>
    <cellStyle name="Status 20" xfId="142" xr:uid="{00000000-0005-0000-0000-000096000000}"/>
    <cellStyle name="Text" xfId="148" xr:uid="{00000000-0005-0000-0000-000097000000}"/>
    <cellStyle name="Text 19" xfId="149" xr:uid="{00000000-0005-0000-0000-000098000000}"/>
    <cellStyle name="Text 21" xfId="150" xr:uid="{00000000-0005-0000-0000-000099000000}"/>
    <cellStyle name="Text d'advertiment" xfId="151" xr:uid="{00000000-0005-0000-0000-00009A000000}"/>
    <cellStyle name="Text explicatiu" xfId="152" xr:uid="{00000000-0005-0000-0000-00009B000000}"/>
    <cellStyle name="Title" xfId="153" xr:uid="{00000000-0005-0000-0000-00009C000000}"/>
    <cellStyle name="Títol" xfId="143" xr:uid="{00000000-0005-0000-0000-00009D000000}"/>
    <cellStyle name="Títol 1" xfId="144" xr:uid="{00000000-0005-0000-0000-00009E000000}"/>
    <cellStyle name="Títol 2" xfId="145" xr:uid="{00000000-0005-0000-0000-00009F000000}"/>
    <cellStyle name="Títol 3" xfId="146" xr:uid="{00000000-0005-0000-0000-0000A0000000}"/>
    <cellStyle name="Títol 4" xfId="147" xr:uid="{00000000-0005-0000-0000-0000A1000000}"/>
    <cellStyle name="Warning" xfId="154" xr:uid="{00000000-0005-0000-0000-0000A2000000}"/>
    <cellStyle name="Warning 20" xfId="155" xr:uid="{00000000-0005-0000-0000-0000A3000000}"/>
    <cellStyle name="Warning 22" xfId="156" xr:uid="{00000000-0005-0000-0000-0000A4000000}"/>
    <cellStyle name="Warning Text" xfId="157" xr:uid="{00000000-0005-0000-0000-0000A5000000}"/>
  </cellStyles>
  <dxfs count="7">
    <dxf>
      <fill>
        <patternFill patternType="solid">
          <fgColor rgb="FFDDEBF7"/>
          <bgColor rgb="FFDDEBF7"/>
        </patternFill>
      </fill>
    </dxf>
    <dxf>
      <fill>
        <patternFill patternType="solid">
          <fgColor rgb="FFDDEBF7"/>
          <bgColor rgb="FFDDEBF7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5B9BD5"/>
        </top>
      </border>
    </dxf>
    <dxf>
      <font>
        <b/>
        <color rgb="FFFFFFFF"/>
      </font>
      <fill>
        <patternFill patternType="solid">
          <fgColor rgb="FF5B9BD5"/>
          <bgColor rgb="FF5B9BD5"/>
        </patternFill>
      </fill>
    </dxf>
    <dxf>
      <font>
        <color rgb="FF000000"/>
      </font>
      <border>
        <left style="thin">
          <color rgb="FF9BC2E6"/>
        </left>
        <right style="thin">
          <color rgb="FF9BC2E6"/>
        </right>
        <top style="thin">
          <color rgb="FF9BC2E6"/>
        </top>
        <bottom style="thin">
          <color rgb="FF9BC2E6"/>
        </bottom>
        <horizontal style="thin">
          <color rgb="FF9BC2E6"/>
        </horizontal>
      </border>
    </dxf>
  </dxfs>
  <tableStyles count="1" defaultTableStyle="TableStyleMedium9" defaultPivotStyle="PivotStyleLight16">
    <tableStyle name="TableStyleMedium2 2" pivot="0" count="7" xr9:uid="{00000000-0011-0000-FFFF-FFFF00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700">
                <a:latin typeface="Arial" panose="020B0604020202020204" pitchFamily="34" charset="0"/>
                <a:cs typeface="Arial" panose="020B0604020202020204" pitchFamily="34" charset="0"/>
              </a:rPr>
              <a:t>Gràfic</a:t>
            </a:r>
            <a:r>
              <a:rPr lang="es-ES" sz="700" baseline="0">
                <a:latin typeface="Arial" panose="020B0604020202020204" pitchFamily="34" charset="0"/>
                <a:cs typeface="Arial" panose="020B0604020202020204" pitchFamily="34" charset="0"/>
              </a:rPr>
              <a:t> I-12.1 </a:t>
            </a:r>
            <a:r>
              <a:rPr lang="es-ES" sz="700">
                <a:latin typeface="Arial" panose="020B0604020202020204" pitchFamily="34" charset="0"/>
                <a:cs typeface="Arial" panose="020B0604020202020204" pitchFamily="34" charset="0"/>
              </a:rPr>
              <a:t>Nombre de cooperatives i altres associacions a les Illes Balears</a:t>
            </a:r>
            <a:r>
              <a:rPr lang="es-ES" sz="700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es-ES" sz="700">
                <a:latin typeface="Arial" panose="020B0604020202020204" pitchFamily="34" charset="0"/>
                <a:cs typeface="Arial" panose="020B0604020202020204" pitchFamily="34" charset="0"/>
              </a:rPr>
              <a:t>per trimestres (2017-2021)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7.548135005411899E-2"/>
          <c:y val="0.12847102033037949"/>
          <c:w val="0.81502334498816498"/>
          <c:h val="0.571952911826615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'G1'!$B$2</c:f>
              <c:strCache>
                <c:ptCount val="1"/>
                <c:pt idx="0">
                  <c:v>Cooperatives</c:v>
                </c:pt>
              </c:strCache>
            </c:strRef>
          </c:tx>
          <c:spPr>
            <a:solidFill>
              <a:srgbClr val="FFCC00"/>
            </a:solidFill>
            <a:ln>
              <a:noFill/>
            </a:ln>
            <a:effectLst/>
          </c:spPr>
          <c:invertIfNegative val="0"/>
          <c:dLbls>
            <c:dLbl>
              <c:idx val="19"/>
              <c:layout>
                <c:manualLayout>
                  <c:x val="4.7904195919000775E-2"/>
                  <c:y val="3.96039603960396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D09-4EFE-BB1A-68D7E6258F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'G1'!$A$3:$A$22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'G1'!$B$3:$B$22</c:f>
              <c:numCache>
                <c:formatCode>General</c:formatCode>
                <c:ptCount val="20"/>
                <c:pt idx="0">
                  <c:v>131</c:v>
                </c:pt>
                <c:pt idx="1">
                  <c:v>132</c:v>
                </c:pt>
                <c:pt idx="2">
                  <c:v>135</c:v>
                </c:pt>
                <c:pt idx="3">
                  <c:v>132</c:v>
                </c:pt>
                <c:pt idx="4">
                  <c:v>133</c:v>
                </c:pt>
                <c:pt idx="5">
                  <c:v>133</c:v>
                </c:pt>
                <c:pt idx="6">
                  <c:v>134</c:v>
                </c:pt>
                <c:pt idx="7">
                  <c:v>131</c:v>
                </c:pt>
                <c:pt idx="8">
                  <c:v>128</c:v>
                </c:pt>
                <c:pt idx="9">
                  <c:v>126</c:v>
                </c:pt>
                <c:pt idx="10">
                  <c:v>123</c:v>
                </c:pt>
                <c:pt idx="11">
                  <c:v>121</c:v>
                </c:pt>
                <c:pt idx="12">
                  <c:v>120</c:v>
                </c:pt>
                <c:pt idx="13">
                  <c:v>116</c:v>
                </c:pt>
                <c:pt idx="14">
                  <c:v>118</c:v>
                </c:pt>
                <c:pt idx="15">
                  <c:v>121</c:v>
                </c:pt>
                <c:pt idx="16">
                  <c:v>122</c:v>
                </c:pt>
                <c:pt idx="17">
                  <c:v>125</c:v>
                </c:pt>
                <c:pt idx="18">
                  <c:v>124</c:v>
                </c:pt>
                <c:pt idx="19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09-4EFE-BB1A-68D7E6258F45}"/>
            </c:ext>
          </c:extLst>
        </c:ser>
        <c:ser>
          <c:idx val="1"/>
          <c:order val="1"/>
          <c:tx>
            <c:strRef>
              <c:f>'G1'!$C$2</c:f>
              <c:strCache>
                <c:ptCount val="1"/>
                <c:pt idx="0">
                  <c:v>Altres associacions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9"/>
              <c:layout>
                <c:manualLayout>
                  <c:x val="3.1936130612667181E-2"/>
                  <c:y val="4.84048404840484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D09-4EFE-BB1A-68D7E6258F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'G1'!$A$3:$A$22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'G1'!$C$3:$C$22</c:f>
              <c:numCache>
                <c:formatCode>General</c:formatCode>
                <c:ptCount val="20"/>
                <c:pt idx="0">
                  <c:v>897</c:v>
                </c:pt>
                <c:pt idx="1">
                  <c:v>850</c:v>
                </c:pt>
                <c:pt idx="2">
                  <c:v>888</c:v>
                </c:pt>
                <c:pt idx="3">
                  <c:v>912</c:v>
                </c:pt>
                <c:pt idx="4">
                  <c:v>928</c:v>
                </c:pt>
                <c:pt idx="5">
                  <c:v>898</c:v>
                </c:pt>
                <c:pt idx="6">
                  <c:v>905</c:v>
                </c:pt>
                <c:pt idx="7">
                  <c:v>927</c:v>
                </c:pt>
                <c:pt idx="8">
                  <c:v>942</c:v>
                </c:pt>
                <c:pt idx="9">
                  <c:v>916</c:v>
                </c:pt>
                <c:pt idx="10">
                  <c:v>914</c:v>
                </c:pt>
                <c:pt idx="11">
                  <c:v>927</c:v>
                </c:pt>
                <c:pt idx="12">
                  <c:v>916</c:v>
                </c:pt>
                <c:pt idx="13">
                  <c:v>857</c:v>
                </c:pt>
                <c:pt idx="14">
                  <c:v>874</c:v>
                </c:pt>
                <c:pt idx="15">
                  <c:v>910</c:v>
                </c:pt>
                <c:pt idx="16">
                  <c:v>907</c:v>
                </c:pt>
                <c:pt idx="17">
                  <c:v>888</c:v>
                </c:pt>
                <c:pt idx="18">
                  <c:v>917</c:v>
                </c:pt>
                <c:pt idx="19">
                  <c:v>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09-4EFE-BB1A-68D7E6258F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5186936"/>
        <c:axId val="495179392"/>
      </c:barChart>
      <c:catAx>
        <c:axId val="495186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95179392"/>
        <c:crosses val="autoZero"/>
        <c:auto val="1"/>
        <c:lblAlgn val="ctr"/>
        <c:lblOffset val="100"/>
        <c:noMultiLvlLbl val="0"/>
      </c:catAx>
      <c:valAx>
        <c:axId val="495179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95186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 b="0" i="0" u="none" strike="noStrike" baseline="0"/>
              <a:t>Gràfic IA-12.1</a:t>
            </a:r>
            <a:r>
              <a:rPr lang="es-ES" sz="700" b="0" i="0" u="none" strike="noStrike" kern="1200" cap="none" spc="0" baseline="0">
                <a:solidFill>
                  <a:srgbClr val="000000"/>
                </a:solidFill>
                <a:uFillTx/>
                <a:latin typeface="Arial"/>
                <a:ea typeface="Arial"/>
                <a:cs typeface="Arial"/>
              </a:rPr>
              <a:t>. Evolució del nombre de persones treballadores de cooperatives per tipus d'activitat a les Illes Balears (2009-2020)</a:t>
            </a:r>
          </a:p>
        </c:rich>
      </c:tx>
      <c:layout>
        <c:manualLayout>
          <c:xMode val="edge"/>
          <c:yMode val="edge"/>
          <c:x val="0.19102282430443152"/>
          <c:y val="3.5345804785997414E-2"/>
        </c:manualLayout>
      </c:layout>
      <c:overlay val="0"/>
      <c:spPr>
        <a:noFill/>
        <a:ln w="25557">
          <a:noFill/>
          <a:prstDash val="solid"/>
          <a:round/>
        </a:ln>
      </c:spPr>
    </c:title>
    <c:autoTitleDeleted val="0"/>
    <c:plotArea>
      <c:layout>
        <c:manualLayout>
          <c:layoutTarget val="inner"/>
          <c:xMode val="edge"/>
          <c:yMode val="edge"/>
          <c:x val="8.5690976422741844E-2"/>
          <c:y val="0.21289240498322812"/>
          <c:w val="0.86279351244487301"/>
          <c:h val="0.63264618060158206"/>
        </c:manualLayout>
      </c:layout>
      <c:lineChart>
        <c:grouping val="standard"/>
        <c:varyColors val="0"/>
        <c:ser>
          <c:idx val="0"/>
          <c:order val="0"/>
          <c:tx>
            <c:strRef>
              <c:f>'QA3-GA1'!$B$2:$B$2</c:f>
              <c:strCache>
                <c:ptCount val="1"/>
                <c:pt idx="0">
                  <c:v>A</c:v>
                </c:pt>
              </c:strCache>
            </c:strRef>
          </c:tx>
          <c:spPr>
            <a:ln w="25557">
              <a:solidFill>
                <a:srgbClr val="4F81BD"/>
              </a:solidFill>
              <a:prstDash val="solid"/>
              <a:round/>
            </a:ln>
          </c:spPr>
          <c:marker>
            <c:symbol val="none"/>
          </c:marker>
          <c:cat>
            <c:strRef>
              <c:f>'QA3-GA1'!$A$3:$A$22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'QA3-GA1'!$B$3:$B$22</c:f>
              <c:numCache>
                <c:formatCode>#,##0</c:formatCode>
                <c:ptCount val="20"/>
                <c:pt idx="0">
                  <c:v>56</c:v>
                </c:pt>
                <c:pt idx="1">
                  <c:v>69</c:v>
                </c:pt>
                <c:pt idx="2">
                  <c:v>52</c:v>
                </c:pt>
                <c:pt idx="3">
                  <c:v>43</c:v>
                </c:pt>
                <c:pt idx="4">
                  <c:v>57</c:v>
                </c:pt>
                <c:pt idx="5">
                  <c:v>69</c:v>
                </c:pt>
                <c:pt idx="6">
                  <c:v>66</c:v>
                </c:pt>
                <c:pt idx="7">
                  <c:v>53</c:v>
                </c:pt>
                <c:pt idx="8">
                  <c:v>50</c:v>
                </c:pt>
                <c:pt idx="9">
                  <c:v>52</c:v>
                </c:pt>
                <c:pt idx="10">
                  <c:v>58</c:v>
                </c:pt>
                <c:pt idx="11">
                  <c:v>74</c:v>
                </c:pt>
                <c:pt idx="12">
                  <c:v>116</c:v>
                </c:pt>
                <c:pt idx="13">
                  <c:v>158</c:v>
                </c:pt>
                <c:pt idx="14">
                  <c:v>149</c:v>
                </c:pt>
                <c:pt idx="15">
                  <c:v>116</c:v>
                </c:pt>
                <c:pt idx="16">
                  <c:v>143</c:v>
                </c:pt>
                <c:pt idx="17">
                  <c:v>182</c:v>
                </c:pt>
                <c:pt idx="18">
                  <c:v>189</c:v>
                </c:pt>
                <c:pt idx="19">
                  <c:v>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A7-4522-83E4-55D44CDF340B}"/>
            </c:ext>
          </c:extLst>
        </c:ser>
        <c:ser>
          <c:idx val="1"/>
          <c:order val="1"/>
          <c:tx>
            <c:strRef>
              <c:f>'QA3-GA1'!$C$2:$C$2</c:f>
              <c:strCache>
                <c:ptCount val="1"/>
                <c:pt idx="0">
                  <c:v>B, C</c:v>
                </c:pt>
              </c:strCache>
            </c:strRef>
          </c:tx>
          <c:spPr>
            <a:ln w="25557">
              <a:solidFill>
                <a:srgbClr val="C0504D"/>
              </a:solidFill>
              <a:prstDash val="solid"/>
              <a:round/>
            </a:ln>
          </c:spPr>
          <c:marker>
            <c:symbol val="none"/>
          </c:marker>
          <c:cat>
            <c:strRef>
              <c:f>'QA3-GA1'!$A$3:$A$22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'QA3-GA1'!$C$3:$C$22</c:f>
              <c:numCache>
                <c:formatCode>#,##0</c:formatCode>
                <c:ptCount val="20"/>
                <c:pt idx="0">
                  <c:v>79</c:v>
                </c:pt>
                <c:pt idx="1">
                  <c:v>76</c:v>
                </c:pt>
                <c:pt idx="2">
                  <c:v>83</c:v>
                </c:pt>
                <c:pt idx="3">
                  <c:v>66</c:v>
                </c:pt>
                <c:pt idx="4">
                  <c:v>65</c:v>
                </c:pt>
                <c:pt idx="5">
                  <c:v>65</c:v>
                </c:pt>
                <c:pt idx="6">
                  <c:v>68</c:v>
                </c:pt>
                <c:pt idx="7">
                  <c:v>66</c:v>
                </c:pt>
                <c:pt idx="8">
                  <c:v>70</c:v>
                </c:pt>
                <c:pt idx="9">
                  <c:v>70</c:v>
                </c:pt>
                <c:pt idx="10">
                  <c:v>70</c:v>
                </c:pt>
                <c:pt idx="11">
                  <c:v>71</c:v>
                </c:pt>
                <c:pt idx="12">
                  <c:v>73</c:v>
                </c:pt>
                <c:pt idx="13">
                  <c:v>59</c:v>
                </c:pt>
                <c:pt idx="14">
                  <c:v>63</c:v>
                </c:pt>
                <c:pt idx="15">
                  <c:v>67</c:v>
                </c:pt>
                <c:pt idx="16">
                  <c:v>71</c:v>
                </c:pt>
                <c:pt idx="17">
                  <c:v>75</c:v>
                </c:pt>
                <c:pt idx="18">
                  <c:v>72</c:v>
                </c:pt>
                <c:pt idx="19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A7-4522-83E4-55D44CDF340B}"/>
            </c:ext>
          </c:extLst>
        </c:ser>
        <c:ser>
          <c:idx val="2"/>
          <c:order val="2"/>
          <c:tx>
            <c:strRef>
              <c:f>'QA3-GA1'!$D$2:$D$2</c:f>
              <c:strCache>
                <c:ptCount val="1"/>
                <c:pt idx="0">
                  <c:v>D, E</c:v>
                </c:pt>
              </c:strCache>
            </c:strRef>
          </c:tx>
          <c:spPr>
            <a:ln w="25557">
              <a:solidFill>
                <a:srgbClr val="9BBB59"/>
              </a:solidFill>
              <a:prstDash val="solid"/>
              <a:round/>
            </a:ln>
          </c:spPr>
          <c:marker>
            <c:symbol val="none"/>
          </c:marker>
          <c:cat>
            <c:strRef>
              <c:f>'QA3-GA1'!$A$3:$A$22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'QA3-GA1'!$D$3:$D$22</c:f>
              <c:numCache>
                <c:formatCode>#,##0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A7-4522-83E4-55D44CDF340B}"/>
            </c:ext>
          </c:extLst>
        </c:ser>
        <c:ser>
          <c:idx val="3"/>
          <c:order val="3"/>
          <c:tx>
            <c:strRef>
              <c:f>'QA3-GA1'!$E$2:$E$2</c:f>
              <c:strCache>
                <c:ptCount val="1"/>
                <c:pt idx="0">
                  <c:v>F</c:v>
                </c:pt>
              </c:strCache>
            </c:strRef>
          </c:tx>
          <c:spPr>
            <a:ln w="25557">
              <a:solidFill>
                <a:srgbClr val="666699"/>
              </a:solidFill>
              <a:prstDash val="solid"/>
              <a:round/>
            </a:ln>
          </c:spPr>
          <c:marker>
            <c:symbol val="none"/>
          </c:marker>
          <c:cat>
            <c:strRef>
              <c:f>'QA3-GA1'!$A$3:$A$22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'QA3-GA1'!$E$3:$E$22</c:f>
              <c:numCache>
                <c:formatCode>#,##0</c:formatCode>
                <c:ptCount val="20"/>
                <c:pt idx="0">
                  <c:v>16</c:v>
                </c:pt>
                <c:pt idx="1">
                  <c:v>19</c:v>
                </c:pt>
                <c:pt idx="2">
                  <c:v>15</c:v>
                </c:pt>
                <c:pt idx="3">
                  <c:v>15</c:v>
                </c:pt>
                <c:pt idx="4">
                  <c:v>20</c:v>
                </c:pt>
                <c:pt idx="5">
                  <c:v>17</c:v>
                </c:pt>
                <c:pt idx="6">
                  <c:v>21</c:v>
                </c:pt>
                <c:pt idx="7">
                  <c:v>18</c:v>
                </c:pt>
                <c:pt idx="8">
                  <c:v>27</c:v>
                </c:pt>
                <c:pt idx="9">
                  <c:v>22</c:v>
                </c:pt>
                <c:pt idx="10">
                  <c:v>15</c:v>
                </c:pt>
                <c:pt idx="11">
                  <c:v>16</c:v>
                </c:pt>
                <c:pt idx="12">
                  <c:v>15</c:v>
                </c:pt>
                <c:pt idx="13">
                  <c:v>19</c:v>
                </c:pt>
                <c:pt idx="14">
                  <c:v>17</c:v>
                </c:pt>
                <c:pt idx="15">
                  <c:v>17</c:v>
                </c:pt>
                <c:pt idx="16">
                  <c:v>21</c:v>
                </c:pt>
                <c:pt idx="17">
                  <c:v>20</c:v>
                </c:pt>
                <c:pt idx="18">
                  <c:v>19</c:v>
                </c:pt>
                <c:pt idx="19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BA7-4522-83E4-55D44CDF340B}"/>
            </c:ext>
          </c:extLst>
        </c:ser>
        <c:ser>
          <c:idx val="4"/>
          <c:order val="4"/>
          <c:tx>
            <c:strRef>
              <c:f>'QA3-GA1'!$F$2:$F$2</c:f>
              <c:strCache>
                <c:ptCount val="1"/>
                <c:pt idx="0">
                  <c:v>G, I</c:v>
                </c:pt>
              </c:strCache>
            </c:strRef>
          </c:tx>
          <c:spPr>
            <a:ln w="25557">
              <a:solidFill>
                <a:srgbClr val="4F81BD"/>
              </a:solidFill>
              <a:prstDash val="solid"/>
              <a:round/>
            </a:ln>
          </c:spPr>
          <c:marker>
            <c:symbol val="none"/>
          </c:marker>
          <c:cat>
            <c:strRef>
              <c:f>'QA3-GA1'!$A$3:$A$22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'QA3-GA1'!$F$3:$F$22</c:f>
              <c:numCache>
                <c:formatCode>#,##0</c:formatCode>
                <c:ptCount val="20"/>
                <c:pt idx="0">
                  <c:v>344</c:v>
                </c:pt>
                <c:pt idx="1">
                  <c:v>351</c:v>
                </c:pt>
                <c:pt idx="2">
                  <c:v>356</c:v>
                </c:pt>
                <c:pt idx="3">
                  <c:v>336</c:v>
                </c:pt>
                <c:pt idx="4">
                  <c:v>329</c:v>
                </c:pt>
                <c:pt idx="5">
                  <c:v>364</c:v>
                </c:pt>
                <c:pt idx="6">
                  <c:v>361</c:v>
                </c:pt>
                <c:pt idx="7">
                  <c:v>356</c:v>
                </c:pt>
                <c:pt idx="8">
                  <c:v>365</c:v>
                </c:pt>
                <c:pt idx="9">
                  <c:v>391</c:v>
                </c:pt>
                <c:pt idx="10">
                  <c:v>391</c:v>
                </c:pt>
                <c:pt idx="11">
                  <c:v>387</c:v>
                </c:pt>
                <c:pt idx="12">
                  <c:v>378</c:v>
                </c:pt>
                <c:pt idx="13">
                  <c:v>396</c:v>
                </c:pt>
                <c:pt idx="14">
                  <c:v>398</c:v>
                </c:pt>
                <c:pt idx="15">
                  <c:v>394</c:v>
                </c:pt>
                <c:pt idx="16">
                  <c:v>388</c:v>
                </c:pt>
                <c:pt idx="17">
                  <c:v>404</c:v>
                </c:pt>
                <c:pt idx="18">
                  <c:v>406</c:v>
                </c:pt>
                <c:pt idx="19">
                  <c:v>415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BA7-4522-83E4-55D44CDF340B}"/>
            </c:ext>
          </c:extLst>
        </c:ser>
        <c:ser>
          <c:idx val="5"/>
          <c:order val="5"/>
          <c:tx>
            <c:strRef>
              <c:f>'QA3-GA1'!$G$2:$G$2</c:f>
              <c:strCache>
                <c:ptCount val="1"/>
                <c:pt idx="0">
                  <c:v>H, J</c:v>
                </c:pt>
              </c:strCache>
            </c:strRef>
          </c:tx>
          <c:spPr>
            <a:ln w="25557">
              <a:solidFill>
                <a:srgbClr val="FF6600"/>
              </a:solidFill>
              <a:prstDash val="solid"/>
              <a:round/>
            </a:ln>
          </c:spPr>
          <c:marker>
            <c:symbol val="none"/>
          </c:marker>
          <c:cat>
            <c:strRef>
              <c:f>'QA3-GA1'!$A$3:$A$22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'QA3-GA1'!$G$3:$G$22</c:f>
              <c:numCache>
                <c:formatCode>#,##0</c:formatCode>
                <c:ptCount val="20"/>
                <c:pt idx="0">
                  <c:v>65</c:v>
                </c:pt>
                <c:pt idx="1">
                  <c:v>79</c:v>
                </c:pt>
                <c:pt idx="2">
                  <c:v>72</c:v>
                </c:pt>
                <c:pt idx="3">
                  <c:v>53</c:v>
                </c:pt>
                <c:pt idx="4">
                  <c:v>69</c:v>
                </c:pt>
                <c:pt idx="5">
                  <c:v>92</c:v>
                </c:pt>
                <c:pt idx="6">
                  <c:v>92</c:v>
                </c:pt>
                <c:pt idx="7">
                  <c:v>63</c:v>
                </c:pt>
                <c:pt idx="8">
                  <c:v>70</c:v>
                </c:pt>
                <c:pt idx="9">
                  <c:v>113</c:v>
                </c:pt>
                <c:pt idx="10">
                  <c:v>110</c:v>
                </c:pt>
                <c:pt idx="11">
                  <c:v>73</c:v>
                </c:pt>
                <c:pt idx="12">
                  <c:v>63</c:v>
                </c:pt>
                <c:pt idx="13">
                  <c:v>63</c:v>
                </c:pt>
                <c:pt idx="14">
                  <c:v>73</c:v>
                </c:pt>
                <c:pt idx="15">
                  <c:v>53</c:v>
                </c:pt>
                <c:pt idx="16">
                  <c:v>54</c:v>
                </c:pt>
                <c:pt idx="17">
                  <c:v>81</c:v>
                </c:pt>
                <c:pt idx="18">
                  <c:v>76</c:v>
                </c:pt>
                <c:pt idx="19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BA7-4522-83E4-55D44CDF340B}"/>
            </c:ext>
          </c:extLst>
        </c:ser>
        <c:ser>
          <c:idx val="6"/>
          <c:order val="6"/>
          <c:tx>
            <c:strRef>
              <c:f>'QA3-GA1'!$H$2:$H$2</c:f>
              <c:strCache>
                <c:ptCount val="1"/>
                <c:pt idx="0">
                  <c:v>K, L</c:v>
                </c:pt>
              </c:strCache>
            </c:strRef>
          </c:tx>
          <c:spPr>
            <a:ln w="25557">
              <a:solidFill>
                <a:srgbClr val="000000"/>
              </a:solidFill>
              <a:prstDash val="solid"/>
              <a:round/>
            </a:ln>
          </c:spPr>
          <c:marker>
            <c:symbol val="none"/>
          </c:marker>
          <c:cat>
            <c:strRef>
              <c:f>'QA3-GA1'!$A$3:$A$22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'QA3-GA1'!$H$3:$H$22</c:f>
              <c:numCache>
                <c:formatCode>#,##0</c:formatCode>
                <c:ptCount val="20"/>
                <c:pt idx="0">
                  <c:v>102</c:v>
                </c:pt>
                <c:pt idx="1">
                  <c:v>99</c:v>
                </c:pt>
                <c:pt idx="2">
                  <c:v>99</c:v>
                </c:pt>
                <c:pt idx="3">
                  <c:v>99</c:v>
                </c:pt>
                <c:pt idx="4">
                  <c:v>97</c:v>
                </c:pt>
                <c:pt idx="5">
                  <c:v>97</c:v>
                </c:pt>
                <c:pt idx="6">
                  <c:v>95</c:v>
                </c:pt>
                <c:pt idx="7">
                  <c:v>97</c:v>
                </c:pt>
                <c:pt idx="8">
                  <c:v>97</c:v>
                </c:pt>
                <c:pt idx="9">
                  <c:v>92</c:v>
                </c:pt>
                <c:pt idx="10">
                  <c:v>91</c:v>
                </c:pt>
                <c:pt idx="11">
                  <c:v>91</c:v>
                </c:pt>
                <c:pt idx="12">
                  <c:v>90</c:v>
                </c:pt>
                <c:pt idx="13">
                  <c:v>91</c:v>
                </c:pt>
                <c:pt idx="14">
                  <c:v>90</c:v>
                </c:pt>
                <c:pt idx="15">
                  <c:v>88</c:v>
                </c:pt>
                <c:pt idx="16">
                  <c:v>88</c:v>
                </c:pt>
                <c:pt idx="17">
                  <c:v>87</c:v>
                </c:pt>
                <c:pt idx="18">
                  <c:v>86</c:v>
                </c:pt>
                <c:pt idx="19">
                  <c:v>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BA7-4522-83E4-55D44CDF340B}"/>
            </c:ext>
          </c:extLst>
        </c:ser>
        <c:ser>
          <c:idx val="7"/>
          <c:order val="7"/>
          <c:tx>
            <c:strRef>
              <c:f>'QA3-GA1'!$I$2:$I$2</c:f>
              <c:strCache>
                <c:ptCount val="1"/>
                <c:pt idx="0">
                  <c:v>M, N, O</c:v>
                </c:pt>
              </c:strCache>
            </c:strRef>
          </c:tx>
          <c:spPr>
            <a:ln w="25557">
              <a:solidFill>
                <a:srgbClr val="FFCC00"/>
              </a:solidFill>
              <a:prstDash val="solid"/>
              <a:round/>
            </a:ln>
          </c:spPr>
          <c:marker>
            <c:symbol val="none"/>
          </c:marker>
          <c:cat>
            <c:strRef>
              <c:f>'QA3-GA1'!$A$3:$A$22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'QA3-GA1'!$I$3:$I$22</c:f>
              <c:numCache>
                <c:formatCode>#,##0</c:formatCode>
                <c:ptCount val="20"/>
                <c:pt idx="0">
                  <c:v>35</c:v>
                </c:pt>
                <c:pt idx="1">
                  <c:v>77</c:v>
                </c:pt>
                <c:pt idx="2">
                  <c:v>73</c:v>
                </c:pt>
                <c:pt idx="3">
                  <c:v>66</c:v>
                </c:pt>
                <c:pt idx="4">
                  <c:v>74</c:v>
                </c:pt>
                <c:pt idx="5">
                  <c:v>71</c:v>
                </c:pt>
                <c:pt idx="6">
                  <c:v>35</c:v>
                </c:pt>
                <c:pt idx="7">
                  <c:v>19</c:v>
                </c:pt>
                <c:pt idx="8">
                  <c:v>29</c:v>
                </c:pt>
                <c:pt idx="9">
                  <c:v>32</c:v>
                </c:pt>
                <c:pt idx="10">
                  <c:v>31</c:v>
                </c:pt>
                <c:pt idx="11">
                  <c:v>16</c:v>
                </c:pt>
                <c:pt idx="12">
                  <c:v>25</c:v>
                </c:pt>
                <c:pt idx="13">
                  <c:v>26</c:v>
                </c:pt>
                <c:pt idx="14">
                  <c:v>26</c:v>
                </c:pt>
                <c:pt idx="15">
                  <c:v>7</c:v>
                </c:pt>
                <c:pt idx="16">
                  <c:v>7</c:v>
                </c:pt>
                <c:pt idx="17">
                  <c:v>22</c:v>
                </c:pt>
                <c:pt idx="18">
                  <c:v>24</c:v>
                </c:pt>
                <c:pt idx="19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BA7-4522-83E4-55D44CDF340B}"/>
            </c:ext>
          </c:extLst>
        </c:ser>
        <c:ser>
          <c:idx val="8"/>
          <c:order val="8"/>
          <c:tx>
            <c:strRef>
              <c:f>'QA3-GA1'!$J$2:$J$2</c:f>
              <c:strCache>
                <c:ptCount val="1"/>
                <c:pt idx="0">
                  <c:v>P, Q</c:v>
                </c:pt>
              </c:strCache>
            </c:strRef>
          </c:tx>
          <c:spPr>
            <a:ln w="25557">
              <a:solidFill>
                <a:srgbClr val="9BBB59"/>
              </a:solidFill>
              <a:prstDash val="solid"/>
              <a:round/>
            </a:ln>
          </c:spPr>
          <c:marker>
            <c:symbol val="none"/>
          </c:marker>
          <c:cat>
            <c:strRef>
              <c:f>'QA3-GA1'!$A$3:$A$22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'QA3-GA1'!$J$3:$J$22</c:f>
              <c:numCache>
                <c:formatCode>#,##0</c:formatCode>
                <c:ptCount val="20"/>
                <c:pt idx="0">
                  <c:v>775</c:v>
                </c:pt>
                <c:pt idx="1">
                  <c:v>670</c:v>
                </c:pt>
                <c:pt idx="2">
                  <c:v>717</c:v>
                </c:pt>
                <c:pt idx="3">
                  <c:v>761</c:v>
                </c:pt>
                <c:pt idx="4">
                  <c:v>782</c:v>
                </c:pt>
                <c:pt idx="5">
                  <c:v>684</c:v>
                </c:pt>
                <c:pt idx="6">
                  <c:v>729</c:v>
                </c:pt>
                <c:pt idx="7">
                  <c:v>778</c:v>
                </c:pt>
                <c:pt idx="8">
                  <c:v>827</c:v>
                </c:pt>
                <c:pt idx="9">
                  <c:v>731</c:v>
                </c:pt>
                <c:pt idx="10">
                  <c:v>769</c:v>
                </c:pt>
                <c:pt idx="11">
                  <c:v>792</c:v>
                </c:pt>
                <c:pt idx="12">
                  <c:v>706</c:v>
                </c:pt>
                <c:pt idx="13">
                  <c:v>612</c:v>
                </c:pt>
                <c:pt idx="14">
                  <c:v>688</c:v>
                </c:pt>
                <c:pt idx="15">
                  <c:v>747</c:v>
                </c:pt>
                <c:pt idx="16">
                  <c:v>783</c:v>
                </c:pt>
                <c:pt idx="17">
                  <c:v>700</c:v>
                </c:pt>
                <c:pt idx="18">
                  <c:v>599</c:v>
                </c:pt>
                <c:pt idx="19">
                  <c:v>813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BA7-4522-83E4-55D44CDF340B}"/>
            </c:ext>
          </c:extLst>
        </c:ser>
        <c:ser>
          <c:idx val="9"/>
          <c:order val="9"/>
          <c:tx>
            <c:strRef>
              <c:f>'QA3-GA1'!$K$2:$K$2</c:f>
              <c:strCache>
                <c:ptCount val="1"/>
                <c:pt idx="0">
                  <c:v>R, S</c:v>
                </c:pt>
              </c:strCache>
            </c:strRef>
          </c:tx>
          <c:spPr>
            <a:ln w="25557">
              <a:solidFill>
                <a:srgbClr val="CC99FF"/>
              </a:solidFill>
              <a:prstDash val="solid"/>
              <a:round/>
            </a:ln>
          </c:spPr>
          <c:marker>
            <c:symbol val="none"/>
          </c:marker>
          <c:cat>
            <c:strRef>
              <c:f>'QA3-GA1'!$A$3:$A$22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'QA3-GA1'!$K$3:$K$22</c:f>
              <c:numCache>
                <c:formatCode>#,##0</c:formatCode>
                <c:ptCount val="20"/>
                <c:pt idx="0">
                  <c:v>69</c:v>
                </c:pt>
                <c:pt idx="1">
                  <c:v>119</c:v>
                </c:pt>
                <c:pt idx="2">
                  <c:v>130</c:v>
                </c:pt>
                <c:pt idx="3">
                  <c:v>60</c:v>
                </c:pt>
                <c:pt idx="4">
                  <c:v>52</c:v>
                </c:pt>
                <c:pt idx="5">
                  <c:v>104</c:v>
                </c:pt>
                <c:pt idx="6">
                  <c:v>93</c:v>
                </c:pt>
                <c:pt idx="7">
                  <c:v>26</c:v>
                </c:pt>
                <c:pt idx="8">
                  <c:v>24</c:v>
                </c:pt>
                <c:pt idx="9">
                  <c:v>31</c:v>
                </c:pt>
                <c:pt idx="10">
                  <c:v>29</c:v>
                </c:pt>
                <c:pt idx="11">
                  <c:v>27</c:v>
                </c:pt>
                <c:pt idx="12">
                  <c:v>23</c:v>
                </c:pt>
                <c:pt idx="13">
                  <c:v>24</c:v>
                </c:pt>
                <c:pt idx="14">
                  <c:v>22</c:v>
                </c:pt>
                <c:pt idx="15">
                  <c:v>13</c:v>
                </c:pt>
                <c:pt idx="16">
                  <c:v>13</c:v>
                </c:pt>
                <c:pt idx="17">
                  <c:v>14</c:v>
                </c:pt>
                <c:pt idx="18">
                  <c:v>12</c:v>
                </c:pt>
                <c:pt idx="19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BA7-4522-83E4-55D44CDF34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338496"/>
        <c:axId val="53332608"/>
      </c:lineChart>
      <c:valAx>
        <c:axId val="53332608"/>
        <c:scaling>
          <c:orientation val="minMax"/>
        </c:scaling>
        <c:delete val="0"/>
        <c:axPos val="l"/>
        <c:majorGridlines>
          <c:spPr>
            <a:ln w="9525">
              <a:solidFill>
                <a:srgbClr val="969696"/>
              </a:solidFill>
              <a:prstDash val="sysDash"/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53338496"/>
        <c:crosses val="autoZero"/>
        <c:crossBetween val="between"/>
      </c:valAx>
      <c:catAx>
        <c:axId val="533384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3236">
            <a:solidFill>
              <a:srgbClr val="878787"/>
            </a:solidFill>
            <a:prstDash val="solid"/>
            <a:round/>
          </a:ln>
        </c:spPr>
        <c:txPr>
          <a:bodyPr rot="-5400000" vert="horz"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53332608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 w="3236">
          <a:solidFill>
            <a:srgbClr val="000000"/>
          </a:solidFill>
          <a:prstDash val="solid"/>
          <a:round/>
        </a:ln>
      </c:spPr>
    </c:plotArea>
    <c:legend>
      <c:legendPos val="t"/>
      <c:layout>
        <c:manualLayout>
          <c:xMode val="edge"/>
          <c:yMode val="edge"/>
          <c:x val="0.10036845999305405"/>
          <c:y val="0.11193479849893766"/>
          <c:w val="0.78780166844075561"/>
          <c:h val="4.355016750275946E-2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585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236">
      <a:solidFill>
        <a:srgbClr val="878787"/>
      </a:solidFill>
      <a:prstDash val="solid"/>
      <a:round/>
    </a:ln>
  </c:spPr>
  <c:txPr>
    <a:bodyPr lIns="0" tIns="0" rIns="0" bIns="0"/>
    <a:lstStyle/>
    <a:p>
      <a:pPr marL="0" marR="0" indent="0" algn="ctr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</a:defRPr>
      </a:pPr>
      <a:endParaRPr lang="ca-ES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 b="0" i="0" u="none" strike="noStrike" baseline="0"/>
              <a:t>Gràfic IA-12.2</a:t>
            </a:r>
            <a:r>
              <a:rPr lang="es-ES" sz="700" b="0" i="0" u="none" strike="noStrike" kern="1200" cap="none" spc="0" baseline="0">
                <a:solidFill>
                  <a:srgbClr val="000000"/>
                </a:solidFill>
                <a:uFillTx/>
                <a:latin typeface="Arial"/>
                <a:ea typeface="Arial"/>
                <a:cs typeface="Arial"/>
              </a:rPr>
              <a:t>. Evolució del nombre de persones treballadores d'altres associacions per tipus d'activitat a les Illes Balears (2017-2021)</a:t>
            </a:r>
          </a:p>
        </c:rich>
      </c:tx>
      <c:layout>
        <c:manualLayout>
          <c:xMode val="edge"/>
          <c:yMode val="edge"/>
          <c:x val="0.19102282430443152"/>
          <c:y val="3.5345804785997414E-2"/>
        </c:manualLayout>
      </c:layout>
      <c:overlay val="0"/>
      <c:spPr>
        <a:noFill/>
        <a:ln w="25557">
          <a:noFill/>
          <a:prstDash val="solid"/>
          <a:round/>
        </a:ln>
      </c:spPr>
    </c:title>
    <c:autoTitleDeleted val="0"/>
    <c:plotArea>
      <c:layout>
        <c:manualLayout>
          <c:layoutTarget val="inner"/>
          <c:xMode val="edge"/>
          <c:yMode val="edge"/>
          <c:x val="8.5691023841747635E-2"/>
          <c:y val="0.21987741580999451"/>
          <c:w val="0.86279351244487301"/>
          <c:h val="0.63264618060158206"/>
        </c:manualLayout>
      </c:layout>
      <c:lineChart>
        <c:grouping val="standard"/>
        <c:varyColors val="0"/>
        <c:ser>
          <c:idx val="0"/>
          <c:order val="0"/>
          <c:tx>
            <c:strRef>
              <c:f>'QA5-GA2'!$B$2</c:f>
              <c:strCache>
                <c:ptCount val="1"/>
                <c:pt idx="0">
                  <c:v>A</c:v>
                </c:pt>
              </c:strCache>
            </c:strRef>
          </c:tx>
          <c:spPr>
            <a:ln w="25557">
              <a:solidFill>
                <a:srgbClr val="4F81BD"/>
              </a:solidFill>
              <a:prstDash val="solid"/>
              <a:round/>
            </a:ln>
          </c:spPr>
          <c:marker>
            <c:symbol val="none"/>
          </c:marker>
          <c:cat>
            <c:strRef>
              <c:f>'QA5-GA2'!$A$3:$A$22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'QA5-GA2'!$B$3:$B$22</c:f>
              <c:numCache>
                <c:formatCode>#,##0</c:formatCode>
                <c:ptCount val="20"/>
                <c:pt idx="0">
                  <c:v>34</c:v>
                </c:pt>
                <c:pt idx="1">
                  <c:v>41</c:v>
                </c:pt>
                <c:pt idx="2">
                  <c:v>41</c:v>
                </c:pt>
                <c:pt idx="3">
                  <c:v>37</c:v>
                </c:pt>
                <c:pt idx="4">
                  <c:v>37</c:v>
                </c:pt>
                <c:pt idx="5">
                  <c:v>43</c:v>
                </c:pt>
                <c:pt idx="6">
                  <c:v>35</c:v>
                </c:pt>
                <c:pt idx="7">
                  <c:v>34</c:v>
                </c:pt>
                <c:pt idx="8">
                  <c:v>30</c:v>
                </c:pt>
                <c:pt idx="9">
                  <c:v>34</c:v>
                </c:pt>
                <c:pt idx="10">
                  <c:v>36</c:v>
                </c:pt>
                <c:pt idx="11">
                  <c:v>29</c:v>
                </c:pt>
                <c:pt idx="12">
                  <c:v>28</c:v>
                </c:pt>
                <c:pt idx="13">
                  <c:v>29</c:v>
                </c:pt>
                <c:pt idx="14">
                  <c:v>28</c:v>
                </c:pt>
                <c:pt idx="15">
                  <c:v>24</c:v>
                </c:pt>
                <c:pt idx="16">
                  <c:v>25</c:v>
                </c:pt>
                <c:pt idx="17">
                  <c:v>37</c:v>
                </c:pt>
                <c:pt idx="18">
                  <c:v>36</c:v>
                </c:pt>
                <c:pt idx="19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93-4EE3-8E84-B340D1BCBB83}"/>
            </c:ext>
          </c:extLst>
        </c:ser>
        <c:ser>
          <c:idx val="1"/>
          <c:order val="1"/>
          <c:tx>
            <c:strRef>
              <c:f>'QA5-GA2'!$C$2</c:f>
              <c:strCache>
                <c:ptCount val="1"/>
                <c:pt idx="0">
                  <c:v>B, C</c:v>
                </c:pt>
              </c:strCache>
            </c:strRef>
          </c:tx>
          <c:spPr>
            <a:ln w="25557">
              <a:solidFill>
                <a:srgbClr val="C0504D"/>
              </a:solidFill>
              <a:prstDash val="solid"/>
              <a:round/>
            </a:ln>
          </c:spPr>
          <c:marker>
            <c:symbol val="none"/>
          </c:marker>
          <c:cat>
            <c:strRef>
              <c:f>'QA5-GA2'!$A$3:$A$22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'QA5-GA2'!$C$3:$C$22</c:f>
              <c:numCache>
                <c:formatCode>#,##0</c:formatCode>
                <c:ptCount val="20"/>
                <c:pt idx="0">
                  <c:v>57</c:v>
                </c:pt>
                <c:pt idx="1">
                  <c:v>59</c:v>
                </c:pt>
                <c:pt idx="2">
                  <c:v>58</c:v>
                </c:pt>
                <c:pt idx="3">
                  <c:v>40</c:v>
                </c:pt>
                <c:pt idx="4">
                  <c:v>45</c:v>
                </c:pt>
                <c:pt idx="5">
                  <c:v>43</c:v>
                </c:pt>
                <c:pt idx="6">
                  <c:v>43</c:v>
                </c:pt>
                <c:pt idx="7">
                  <c:v>44</c:v>
                </c:pt>
                <c:pt idx="8">
                  <c:v>45</c:v>
                </c:pt>
                <c:pt idx="9">
                  <c:v>43</c:v>
                </c:pt>
                <c:pt idx="10">
                  <c:v>45</c:v>
                </c:pt>
                <c:pt idx="11">
                  <c:v>42</c:v>
                </c:pt>
                <c:pt idx="12">
                  <c:v>39</c:v>
                </c:pt>
                <c:pt idx="13">
                  <c:v>39</c:v>
                </c:pt>
                <c:pt idx="14">
                  <c:v>42</c:v>
                </c:pt>
                <c:pt idx="15">
                  <c:v>43</c:v>
                </c:pt>
                <c:pt idx="16">
                  <c:v>44</c:v>
                </c:pt>
                <c:pt idx="17">
                  <c:v>49</c:v>
                </c:pt>
                <c:pt idx="18">
                  <c:v>50</c:v>
                </c:pt>
                <c:pt idx="19">
                  <c:v>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93-4EE3-8E84-B340D1BCBB83}"/>
            </c:ext>
          </c:extLst>
        </c:ser>
        <c:ser>
          <c:idx val="2"/>
          <c:order val="2"/>
          <c:tx>
            <c:strRef>
              <c:f>'QA5-GA2'!$D$2</c:f>
              <c:strCache>
                <c:ptCount val="1"/>
                <c:pt idx="0">
                  <c:v>D, E</c:v>
                </c:pt>
              </c:strCache>
            </c:strRef>
          </c:tx>
          <c:spPr>
            <a:ln w="25557">
              <a:solidFill>
                <a:srgbClr val="9BBB59"/>
              </a:solidFill>
              <a:prstDash val="solid"/>
              <a:round/>
            </a:ln>
          </c:spPr>
          <c:marker>
            <c:symbol val="none"/>
          </c:marker>
          <c:cat>
            <c:strRef>
              <c:f>'QA5-GA2'!$A$3:$A$22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'QA5-GA2'!$D$3:$D$22</c:f>
              <c:numCache>
                <c:formatCode>#,##0</c:formatCode>
                <c:ptCount val="20"/>
                <c:pt idx="0">
                  <c:v>0</c:v>
                </c:pt>
                <c:pt idx="1">
                  <c:v>5</c:v>
                </c:pt>
                <c:pt idx="2">
                  <c:v>0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193-4EE3-8E84-B340D1BCBB83}"/>
            </c:ext>
          </c:extLst>
        </c:ser>
        <c:ser>
          <c:idx val="3"/>
          <c:order val="3"/>
          <c:tx>
            <c:strRef>
              <c:f>'QA5-GA2'!$E$2</c:f>
              <c:strCache>
                <c:ptCount val="1"/>
                <c:pt idx="0">
                  <c:v>F</c:v>
                </c:pt>
              </c:strCache>
            </c:strRef>
          </c:tx>
          <c:spPr>
            <a:ln w="25557">
              <a:solidFill>
                <a:srgbClr val="666699"/>
              </a:solidFill>
              <a:prstDash val="solid"/>
              <a:round/>
            </a:ln>
          </c:spPr>
          <c:marker>
            <c:symbol val="none"/>
          </c:marker>
          <c:cat>
            <c:strRef>
              <c:f>'QA5-GA2'!$A$3:$A$22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'QA5-GA2'!$E$3:$E$22</c:f>
              <c:numCache>
                <c:formatCode>#,##0</c:formatCode>
                <c:ptCount val="20"/>
                <c:pt idx="0">
                  <c:v>27</c:v>
                </c:pt>
                <c:pt idx="1">
                  <c:v>27</c:v>
                </c:pt>
                <c:pt idx="2">
                  <c:v>26</c:v>
                </c:pt>
                <c:pt idx="3">
                  <c:v>24</c:v>
                </c:pt>
                <c:pt idx="4">
                  <c:v>23</c:v>
                </c:pt>
                <c:pt idx="5">
                  <c:v>22</c:v>
                </c:pt>
                <c:pt idx="6">
                  <c:v>20</c:v>
                </c:pt>
                <c:pt idx="7">
                  <c:v>17</c:v>
                </c:pt>
                <c:pt idx="8">
                  <c:v>15</c:v>
                </c:pt>
                <c:pt idx="9">
                  <c:v>18</c:v>
                </c:pt>
                <c:pt idx="10">
                  <c:v>18</c:v>
                </c:pt>
                <c:pt idx="11">
                  <c:v>16</c:v>
                </c:pt>
                <c:pt idx="12">
                  <c:v>16</c:v>
                </c:pt>
                <c:pt idx="13">
                  <c:v>16</c:v>
                </c:pt>
                <c:pt idx="14">
                  <c:v>18</c:v>
                </c:pt>
                <c:pt idx="15">
                  <c:v>15</c:v>
                </c:pt>
                <c:pt idx="16">
                  <c:v>15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193-4EE3-8E84-B340D1BCBB83}"/>
            </c:ext>
          </c:extLst>
        </c:ser>
        <c:ser>
          <c:idx val="4"/>
          <c:order val="4"/>
          <c:tx>
            <c:strRef>
              <c:f>'QA5-GA2'!$F$2</c:f>
              <c:strCache>
                <c:ptCount val="1"/>
                <c:pt idx="0">
                  <c:v>G, I</c:v>
                </c:pt>
              </c:strCache>
            </c:strRef>
          </c:tx>
          <c:spPr>
            <a:ln w="25557">
              <a:solidFill>
                <a:srgbClr val="4F81BD"/>
              </a:solidFill>
              <a:prstDash val="solid"/>
              <a:round/>
            </a:ln>
          </c:spPr>
          <c:marker>
            <c:symbol val="none"/>
          </c:marker>
          <c:cat>
            <c:strRef>
              <c:f>'QA5-GA2'!$A$3:$A$22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'QA5-GA2'!$F$3:$F$22</c:f>
              <c:numCache>
                <c:formatCode>#,##0</c:formatCode>
                <c:ptCount val="20"/>
                <c:pt idx="0">
                  <c:v>169</c:v>
                </c:pt>
                <c:pt idx="1">
                  <c:v>164</c:v>
                </c:pt>
                <c:pt idx="2">
                  <c:v>194</c:v>
                </c:pt>
                <c:pt idx="3">
                  <c:v>177</c:v>
                </c:pt>
                <c:pt idx="4">
                  <c:v>178</c:v>
                </c:pt>
                <c:pt idx="5">
                  <c:v>176</c:v>
                </c:pt>
                <c:pt idx="6">
                  <c:v>227</c:v>
                </c:pt>
                <c:pt idx="7">
                  <c:v>198</c:v>
                </c:pt>
                <c:pt idx="8">
                  <c:v>207</c:v>
                </c:pt>
                <c:pt idx="9">
                  <c:v>197</c:v>
                </c:pt>
                <c:pt idx="10">
                  <c:v>211</c:v>
                </c:pt>
                <c:pt idx="11">
                  <c:v>216</c:v>
                </c:pt>
                <c:pt idx="12">
                  <c:v>197</c:v>
                </c:pt>
                <c:pt idx="13">
                  <c:v>154</c:v>
                </c:pt>
                <c:pt idx="14">
                  <c:v>202</c:v>
                </c:pt>
                <c:pt idx="15">
                  <c:v>188</c:v>
                </c:pt>
                <c:pt idx="16">
                  <c:v>180</c:v>
                </c:pt>
                <c:pt idx="17">
                  <c:v>167</c:v>
                </c:pt>
                <c:pt idx="18">
                  <c:v>223</c:v>
                </c:pt>
                <c:pt idx="19">
                  <c:v>241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193-4EE3-8E84-B340D1BCBB83}"/>
            </c:ext>
          </c:extLst>
        </c:ser>
        <c:ser>
          <c:idx val="5"/>
          <c:order val="5"/>
          <c:tx>
            <c:strRef>
              <c:f>'QA5-GA2'!$G$2</c:f>
              <c:strCache>
                <c:ptCount val="1"/>
                <c:pt idx="0">
                  <c:v>H, J</c:v>
                </c:pt>
              </c:strCache>
            </c:strRef>
          </c:tx>
          <c:spPr>
            <a:ln w="25557">
              <a:solidFill>
                <a:srgbClr val="FF6600"/>
              </a:solidFill>
              <a:prstDash val="solid"/>
              <a:round/>
            </a:ln>
          </c:spPr>
          <c:marker>
            <c:symbol val="none"/>
          </c:marker>
          <c:cat>
            <c:strRef>
              <c:f>'QA5-GA2'!$A$3:$A$22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'QA5-GA2'!$G$3:$G$22</c:f>
              <c:numCache>
                <c:formatCode>#,##0</c:formatCode>
                <c:ptCount val="20"/>
                <c:pt idx="0">
                  <c:v>328</c:v>
                </c:pt>
                <c:pt idx="1">
                  <c:v>357</c:v>
                </c:pt>
                <c:pt idx="2">
                  <c:v>353</c:v>
                </c:pt>
                <c:pt idx="3">
                  <c:v>338</c:v>
                </c:pt>
                <c:pt idx="4">
                  <c:v>335</c:v>
                </c:pt>
                <c:pt idx="5">
                  <c:v>368</c:v>
                </c:pt>
                <c:pt idx="6">
                  <c:v>338</c:v>
                </c:pt>
                <c:pt idx="7">
                  <c:v>320</c:v>
                </c:pt>
                <c:pt idx="8">
                  <c:v>322</c:v>
                </c:pt>
                <c:pt idx="9">
                  <c:v>350</c:v>
                </c:pt>
                <c:pt idx="10">
                  <c:v>346</c:v>
                </c:pt>
                <c:pt idx="11">
                  <c:v>323</c:v>
                </c:pt>
                <c:pt idx="12">
                  <c:v>325</c:v>
                </c:pt>
                <c:pt idx="13">
                  <c:v>323</c:v>
                </c:pt>
                <c:pt idx="14">
                  <c:v>323</c:v>
                </c:pt>
                <c:pt idx="15">
                  <c:v>315</c:v>
                </c:pt>
                <c:pt idx="16">
                  <c:v>326</c:v>
                </c:pt>
                <c:pt idx="17">
                  <c:v>347</c:v>
                </c:pt>
                <c:pt idx="18">
                  <c:v>336</c:v>
                </c:pt>
                <c:pt idx="19">
                  <c:v>326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193-4EE3-8E84-B340D1BCBB83}"/>
            </c:ext>
          </c:extLst>
        </c:ser>
        <c:ser>
          <c:idx val="6"/>
          <c:order val="6"/>
          <c:tx>
            <c:strRef>
              <c:f>'QA5-GA2'!$H$2</c:f>
              <c:strCache>
                <c:ptCount val="1"/>
                <c:pt idx="0">
                  <c:v>K, L</c:v>
                </c:pt>
              </c:strCache>
            </c:strRef>
          </c:tx>
          <c:spPr>
            <a:ln w="25557">
              <a:solidFill>
                <a:srgbClr val="000000"/>
              </a:solidFill>
              <a:prstDash val="solid"/>
              <a:round/>
            </a:ln>
          </c:spPr>
          <c:marker>
            <c:symbol val="none"/>
          </c:marker>
          <c:cat>
            <c:strRef>
              <c:f>'QA5-GA2'!$A$3:$A$22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'QA5-GA2'!$H$3:$H$22</c:f>
              <c:numCache>
                <c:formatCode>#,##0</c:formatCode>
                <c:ptCount val="20"/>
                <c:pt idx="0">
                  <c:v>118</c:v>
                </c:pt>
                <c:pt idx="1">
                  <c:v>118</c:v>
                </c:pt>
                <c:pt idx="2">
                  <c:v>121</c:v>
                </c:pt>
                <c:pt idx="3">
                  <c:v>124</c:v>
                </c:pt>
                <c:pt idx="4">
                  <c:v>132</c:v>
                </c:pt>
                <c:pt idx="5">
                  <c:v>134</c:v>
                </c:pt>
                <c:pt idx="6">
                  <c:v>137</c:v>
                </c:pt>
                <c:pt idx="7">
                  <c:v>136</c:v>
                </c:pt>
                <c:pt idx="8">
                  <c:v>136</c:v>
                </c:pt>
                <c:pt idx="9">
                  <c:v>137</c:v>
                </c:pt>
                <c:pt idx="10">
                  <c:v>138</c:v>
                </c:pt>
                <c:pt idx="11">
                  <c:v>135</c:v>
                </c:pt>
                <c:pt idx="12">
                  <c:v>139</c:v>
                </c:pt>
                <c:pt idx="13">
                  <c:v>167</c:v>
                </c:pt>
                <c:pt idx="14">
                  <c:v>163</c:v>
                </c:pt>
                <c:pt idx="15">
                  <c:v>137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193-4EE3-8E84-B340D1BCBB83}"/>
            </c:ext>
          </c:extLst>
        </c:ser>
        <c:ser>
          <c:idx val="7"/>
          <c:order val="7"/>
          <c:tx>
            <c:strRef>
              <c:f>'QA5-GA2'!$I$2</c:f>
              <c:strCache>
                <c:ptCount val="1"/>
                <c:pt idx="0">
                  <c:v>M, N, O</c:v>
                </c:pt>
              </c:strCache>
            </c:strRef>
          </c:tx>
          <c:spPr>
            <a:ln w="25557">
              <a:solidFill>
                <a:srgbClr val="FFCC00"/>
              </a:solidFill>
              <a:prstDash val="solid"/>
              <a:round/>
            </a:ln>
          </c:spPr>
          <c:marker>
            <c:symbol val="none"/>
          </c:marker>
          <c:cat>
            <c:strRef>
              <c:f>'QA5-GA2'!$A$3:$A$22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'QA5-GA2'!$I$3:$I$22</c:f>
              <c:numCache>
                <c:formatCode>#,##0</c:formatCode>
                <c:ptCount val="20"/>
                <c:pt idx="0">
                  <c:v>1212</c:v>
                </c:pt>
                <c:pt idx="1">
                  <c:v>1245</c:v>
                </c:pt>
                <c:pt idx="2">
                  <c:v>1266</c:v>
                </c:pt>
                <c:pt idx="3">
                  <c:v>1297</c:v>
                </c:pt>
                <c:pt idx="4">
                  <c:v>1334</c:v>
                </c:pt>
                <c:pt idx="5">
                  <c:v>1354</c:v>
                </c:pt>
                <c:pt idx="6">
                  <c:v>1357</c:v>
                </c:pt>
                <c:pt idx="7">
                  <c:v>1312</c:v>
                </c:pt>
                <c:pt idx="8">
                  <c:v>1356</c:v>
                </c:pt>
                <c:pt idx="9">
                  <c:v>1388</c:v>
                </c:pt>
                <c:pt idx="10">
                  <c:v>1360</c:v>
                </c:pt>
                <c:pt idx="11">
                  <c:v>1384</c:v>
                </c:pt>
                <c:pt idx="12">
                  <c:v>1402</c:v>
                </c:pt>
                <c:pt idx="13">
                  <c:v>1411</c:v>
                </c:pt>
                <c:pt idx="14">
                  <c:v>1373</c:v>
                </c:pt>
                <c:pt idx="15">
                  <c:v>1427</c:v>
                </c:pt>
                <c:pt idx="16">
                  <c:v>1447</c:v>
                </c:pt>
                <c:pt idx="17">
                  <c:v>1477</c:v>
                </c:pt>
                <c:pt idx="18">
                  <c:v>1442</c:v>
                </c:pt>
                <c:pt idx="19">
                  <c:v>1449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193-4EE3-8E84-B340D1BCBB83}"/>
            </c:ext>
          </c:extLst>
        </c:ser>
        <c:ser>
          <c:idx val="8"/>
          <c:order val="8"/>
          <c:tx>
            <c:strRef>
              <c:f>'QA5-GA2'!$J$2</c:f>
              <c:strCache>
                <c:ptCount val="1"/>
                <c:pt idx="0">
                  <c:v>P, Q</c:v>
                </c:pt>
              </c:strCache>
            </c:strRef>
          </c:tx>
          <c:spPr>
            <a:ln w="25557">
              <a:solidFill>
                <a:srgbClr val="9BBB59"/>
              </a:solidFill>
              <a:prstDash val="solid"/>
              <a:round/>
            </a:ln>
          </c:spPr>
          <c:marker>
            <c:symbol val="none"/>
          </c:marker>
          <c:cat>
            <c:strRef>
              <c:f>'QA5-GA2'!$A$3:$A$22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'QA5-GA2'!$J$3:$J$22</c:f>
              <c:numCache>
                <c:formatCode>#,##0</c:formatCode>
                <c:ptCount val="20"/>
                <c:pt idx="0">
                  <c:v>5984</c:v>
                </c:pt>
                <c:pt idx="1">
                  <c:v>5673</c:v>
                </c:pt>
                <c:pt idx="2">
                  <c:v>5840</c:v>
                </c:pt>
                <c:pt idx="3">
                  <c:v>6355</c:v>
                </c:pt>
                <c:pt idx="4">
                  <c:v>6321</c:v>
                </c:pt>
                <c:pt idx="5">
                  <c:v>6037</c:v>
                </c:pt>
                <c:pt idx="6">
                  <c:v>5963</c:v>
                </c:pt>
                <c:pt idx="7">
                  <c:v>6553</c:v>
                </c:pt>
                <c:pt idx="8">
                  <c:v>6745</c:v>
                </c:pt>
                <c:pt idx="9">
                  <c:v>6455</c:v>
                </c:pt>
                <c:pt idx="10">
                  <c:v>6364</c:v>
                </c:pt>
                <c:pt idx="11">
                  <c:v>6862</c:v>
                </c:pt>
                <c:pt idx="12">
                  <c:v>6828</c:v>
                </c:pt>
                <c:pt idx="13">
                  <c:v>6320</c:v>
                </c:pt>
                <c:pt idx="14">
                  <c:v>6464</c:v>
                </c:pt>
                <c:pt idx="15">
                  <c:v>6954</c:v>
                </c:pt>
                <c:pt idx="16">
                  <c:v>6946</c:v>
                </c:pt>
                <c:pt idx="17">
                  <c:v>6655</c:v>
                </c:pt>
                <c:pt idx="18">
                  <c:v>6838</c:v>
                </c:pt>
                <c:pt idx="19">
                  <c:v>7396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193-4EE3-8E84-B340D1BCBB83}"/>
            </c:ext>
          </c:extLst>
        </c:ser>
        <c:ser>
          <c:idx val="9"/>
          <c:order val="9"/>
          <c:tx>
            <c:strRef>
              <c:f>'QA5-GA2'!$K$2</c:f>
              <c:strCache>
                <c:ptCount val="1"/>
                <c:pt idx="0">
                  <c:v>R, S</c:v>
                </c:pt>
              </c:strCache>
            </c:strRef>
          </c:tx>
          <c:spPr>
            <a:ln w="25557">
              <a:solidFill>
                <a:srgbClr val="CC99FF"/>
              </a:solidFill>
              <a:prstDash val="solid"/>
              <a:round/>
            </a:ln>
          </c:spPr>
          <c:marker>
            <c:symbol val="none"/>
          </c:marker>
          <c:cat>
            <c:strRef>
              <c:f>'QA5-GA2'!$A$3:$A$22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'QA5-GA2'!$K$3:$K$22</c:f>
              <c:numCache>
                <c:formatCode>#,##0</c:formatCode>
                <c:ptCount val="20"/>
                <c:pt idx="0">
                  <c:v>3248</c:v>
                </c:pt>
                <c:pt idx="1">
                  <c:v>2949</c:v>
                </c:pt>
                <c:pt idx="2">
                  <c:v>2918</c:v>
                </c:pt>
                <c:pt idx="3">
                  <c:v>3327</c:v>
                </c:pt>
                <c:pt idx="4">
                  <c:v>3354</c:v>
                </c:pt>
                <c:pt idx="5">
                  <c:v>3293</c:v>
                </c:pt>
                <c:pt idx="6">
                  <c:v>3082</c:v>
                </c:pt>
                <c:pt idx="7">
                  <c:v>3449</c:v>
                </c:pt>
                <c:pt idx="8">
                  <c:v>3628</c:v>
                </c:pt>
                <c:pt idx="9">
                  <c:v>3455</c:v>
                </c:pt>
                <c:pt idx="10">
                  <c:v>3287</c:v>
                </c:pt>
                <c:pt idx="11">
                  <c:v>3623</c:v>
                </c:pt>
                <c:pt idx="12">
                  <c:v>3570</c:v>
                </c:pt>
                <c:pt idx="13">
                  <c:v>3325</c:v>
                </c:pt>
                <c:pt idx="14">
                  <c:v>3316</c:v>
                </c:pt>
                <c:pt idx="15">
                  <c:v>3452</c:v>
                </c:pt>
                <c:pt idx="16">
                  <c:v>3502</c:v>
                </c:pt>
                <c:pt idx="17">
                  <c:v>3458</c:v>
                </c:pt>
                <c:pt idx="18">
                  <c:v>3567</c:v>
                </c:pt>
                <c:pt idx="19">
                  <c:v>3860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193-4EE3-8E84-B340D1BCBB83}"/>
            </c:ext>
          </c:extLst>
        </c:ser>
        <c:ser>
          <c:idx val="10"/>
          <c:order val="10"/>
          <c:tx>
            <c:strRef>
              <c:f>'QA5-GA2'!$L$2</c:f>
              <c:strCache>
                <c:ptCount val="1"/>
                <c:pt idx="0">
                  <c:v>T,U</c:v>
                </c:pt>
              </c:strCache>
            </c:strRef>
          </c:tx>
          <c:marker>
            <c:symbol val="none"/>
          </c:marker>
          <c:cat>
            <c:strRef>
              <c:f>'QA5-GA2'!$A$3:$A$22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'QA5-GA2'!$L$3:$L$22</c:f>
              <c:numCache>
                <c:formatCode>#,##0</c:formatCode>
                <c:ptCount val="20"/>
                <c:pt idx="0">
                  <c:v>25</c:v>
                </c:pt>
                <c:pt idx="1">
                  <c:v>32</c:v>
                </c:pt>
                <c:pt idx="2">
                  <c:v>31</c:v>
                </c:pt>
                <c:pt idx="3">
                  <c:v>25</c:v>
                </c:pt>
                <c:pt idx="4">
                  <c:v>30</c:v>
                </c:pt>
                <c:pt idx="5">
                  <c:v>34</c:v>
                </c:pt>
                <c:pt idx="6">
                  <c:v>33</c:v>
                </c:pt>
                <c:pt idx="7">
                  <c:v>26</c:v>
                </c:pt>
                <c:pt idx="8">
                  <c:v>29</c:v>
                </c:pt>
                <c:pt idx="9">
                  <c:v>34</c:v>
                </c:pt>
                <c:pt idx="10">
                  <c:v>32</c:v>
                </c:pt>
                <c:pt idx="11">
                  <c:v>27</c:v>
                </c:pt>
                <c:pt idx="12">
                  <c:v>30</c:v>
                </c:pt>
                <c:pt idx="13">
                  <c:v>32</c:v>
                </c:pt>
                <c:pt idx="14">
                  <c:v>31</c:v>
                </c:pt>
                <c:pt idx="15">
                  <c:v>27</c:v>
                </c:pt>
                <c:pt idx="16">
                  <c:v>29</c:v>
                </c:pt>
                <c:pt idx="17">
                  <c:v>32</c:v>
                </c:pt>
                <c:pt idx="18">
                  <c:v>31</c:v>
                </c:pt>
                <c:pt idx="19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193-4EE3-8E84-B340D1BCB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338496"/>
        <c:axId val="53332608"/>
      </c:lineChart>
      <c:valAx>
        <c:axId val="53332608"/>
        <c:scaling>
          <c:orientation val="minMax"/>
        </c:scaling>
        <c:delete val="0"/>
        <c:axPos val="l"/>
        <c:majorGridlines>
          <c:spPr>
            <a:ln w="9525">
              <a:solidFill>
                <a:srgbClr val="969696"/>
              </a:solidFill>
              <a:prstDash val="sysDash"/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53338496"/>
        <c:crosses val="autoZero"/>
        <c:crossBetween val="between"/>
      </c:valAx>
      <c:catAx>
        <c:axId val="533384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3236">
            <a:solidFill>
              <a:srgbClr val="878787"/>
            </a:solidFill>
            <a:prstDash val="solid"/>
            <a:round/>
          </a:ln>
        </c:spPr>
        <c:txPr>
          <a:bodyPr rot="-5400000" vert="horz"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53332608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 w="3236">
          <a:solidFill>
            <a:srgbClr val="000000"/>
          </a:solidFill>
          <a:prstDash val="solid"/>
          <a:round/>
        </a:ln>
      </c:spPr>
    </c:plotArea>
    <c:legend>
      <c:legendPos val="t"/>
      <c:layout>
        <c:manualLayout>
          <c:xMode val="edge"/>
          <c:yMode val="edge"/>
          <c:x val="0.10036845999305405"/>
          <c:y val="0.11193479849893766"/>
          <c:w val="0.7730179649062775"/>
          <c:h val="4.0514653060472652E-2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585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236">
      <a:solidFill>
        <a:srgbClr val="878787"/>
      </a:solidFill>
      <a:prstDash val="solid"/>
      <a:round/>
    </a:ln>
  </c:spPr>
  <c:txPr>
    <a:bodyPr lIns="0" tIns="0" rIns="0" bIns="0"/>
    <a:lstStyle/>
    <a:p>
      <a:pPr marL="0" marR="0" indent="0" algn="ctr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</a:defRPr>
      </a:pPr>
      <a:endParaRPr lang="ca-ES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700">
                <a:latin typeface="Arial" panose="020B0604020202020204" pitchFamily="34" charset="0"/>
                <a:cs typeface="Arial" panose="020B0604020202020204" pitchFamily="34" charset="0"/>
              </a:rPr>
              <a:t>Gràfic</a:t>
            </a:r>
            <a:r>
              <a:rPr lang="es-ES" sz="700" baseline="0">
                <a:latin typeface="Arial" panose="020B0604020202020204" pitchFamily="34" charset="0"/>
                <a:cs typeface="Arial" panose="020B0604020202020204" pitchFamily="34" charset="0"/>
              </a:rPr>
              <a:t> I-12.2. </a:t>
            </a:r>
            <a:r>
              <a:rPr lang="es-ES" sz="700">
                <a:latin typeface="Arial" panose="020B0604020202020204" pitchFamily="34" charset="0"/>
                <a:cs typeface="Arial" panose="020B0604020202020204" pitchFamily="34" charset="0"/>
              </a:rPr>
              <a:t>Evolució del nombre</a:t>
            </a:r>
            <a:r>
              <a:rPr lang="es-ES" sz="700" baseline="0">
                <a:latin typeface="Arial" panose="020B0604020202020204" pitchFamily="34" charset="0"/>
                <a:cs typeface="Arial" panose="020B0604020202020204" pitchFamily="34" charset="0"/>
              </a:rPr>
              <a:t> de persones treballadores de cooperatives i altres associacions a les Illes Balears (2017-2021)</a:t>
            </a:r>
            <a:endParaRPr lang="es-ES" sz="7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12228827312616457"/>
          <c:y val="0.17773148148148149"/>
          <c:w val="0.78610867343872082"/>
          <c:h val="0.530237678623505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'G2'!$B$2</c:f>
              <c:strCache>
                <c:ptCount val="1"/>
                <c:pt idx="0">
                  <c:v>Cooperatives</c:v>
                </c:pt>
              </c:strCache>
            </c:strRef>
          </c:tx>
          <c:spPr>
            <a:solidFill>
              <a:srgbClr val="FFCC00"/>
            </a:solidFill>
            <a:ln>
              <a:noFill/>
            </a:ln>
            <a:effectLst/>
          </c:spPr>
          <c:invertIfNegative val="0"/>
          <c:dLbls>
            <c:dLbl>
              <c:idx val="19"/>
              <c:layout>
                <c:manualLayout>
                  <c:x val="4.8346055979643768E-2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A0C-4488-AAA5-A25752732B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'G2'!$A$3:$A$22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'G2'!$B$3:$B$22</c:f>
              <c:numCache>
                <c:formatCode>_-* #,##0\ _€_-;\-* #,##0\ _€_-;_-* "-"??\ _€_-;_-@_-</c:formatCode>
                <c:ptCount val="20"/>
                <c:pt idx="0">
                  <c:v>1543</c:v>
                </c:pt>
                <c:pt idx="1">
                  <c:v>1561</c:v>
                </c:pt>
                <c:pt idx="2">
                  <c:v>1599</c:v>
                </c:pt>
                <c:pt idx="3">
                  <c:v>1502</c:v>
                </c:pt>
                <c:pt idx="4">
                  <c:v>1547</c:v>
                </c:pt>
                <c:pt idx="5">
                  <c:v>1565</c:v>
                </c:pt>
                <c:pt idx="6">
                  <c:v>1562</c:v>
                </c:pt>
                <c:pt idx="7">
                  <c:v>1479</c:v>
                </c:pt>
                <c:pt idx="8">
                  <c:v>1562</c:v>
                </c:pt>
                <c:pt idx="9">
                  <c:v>1537</c:v>
                </c:pt>
                <c:pt idx="10">
                  <c:v>1567</c:v>
                </c:pt>
                <c:pt idx="11">
                  <c:v>1549</c:v>
                </c:pt>
                <c:pt idx="12">
                  <c:v>1491</c:v>
                </c:pt>
                <c:pt idx="13">
                  <c:v>1450</c:v>
                </c:pt>
                <c:pt idx="14">
                  <c:v>1528</c:v>
                </c:pt>
                <c:pt idx="15">
                  <c:v>1504</c:v>
                </c:pt>
                <c:pt idx="16">
                  <c:v>1570</c:v>
                </c:pt>
                <c:pt idx="17">
                  <c:v>1587</c:v>
                </c:pt>
                <c:pt idx="18">
                  <c:v>1485</c:v>
                </c:pt>
                <c:pt idx="19">
                  <c:v>1618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0C-4488-AAA5-A25752732B1C}"/>
            </c:ext>
          </c:extLst>
        </c:ser>
        <c:ser>
          <c:idx val="1"/>
          <c:order val="1"/>
          <c:tx>
            <c:strRef>
              <c:f>'G2'!$C$2</c:f>
              <c:strCache>
                <c:ptCount val="1"/>
                <c:pt idx="0">
                  <c:v>Altres associacions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9"/>
              <c:layout>
                <c:manualLayout>
                  <c:x val="4.5801526717557065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A0C-4488-AAA5-A25752732B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'G2'!$A$3:$A$22</c:f>
              <c:strCache>
                <c:ptCount val="20"/>
                <c:pt idx="0">
                  <c:v>2017T1</c:v>
                </c:pt>
                <c:pt idx="1">
                  <c:v>2017T2</c:v>
                </c:pt>
                <c:pt idx="2">
                  <c:v>2017T3</c:v>
                </c:pt>
                <c:pt idx="3">
                  <c:v>2017T4</c:v>
                </c:pt>
                <c:pt idx="4">
                  <c:v>2018T1</c:v>
                </c:pt>
                <c:pt idx="5">
                  <c:v>2018T2</c:v>
                </c:pt>
                <c:pt idx="6">
                  <c:v>2018T3</c:v>
                </c:pt>
                <c:pt idx="7">
                  <c:v>2018T4</c:v>
                </c:pt>
                <c:pt idx="8">
                  <c:v>2019T1</c:v>
                </c:pt>
                <c:pt idx="9">
                  <c:v>2019T2</c:v>
                </c:pt>
                <c:pt idx="10">
                  <c:v>2019T3</c:v>
                </c:pt>
                <c:pt idx="11">
                  <c:v>2019T4</c:v>
                </c:pt>
                <c:pt idx="12">
                  <c:v>2020T1</c:v>
                </c:pt>
                <c:pt idx="13">
                  <c:v>2020T2</c:v>
                </c:pt>
                <c:pt idx="14">
                  <c:v>2020T3</c:v>
                </c:pt>
                <c:pt idx="15">
                  <c:v>2020T4</c:v>
                </c:pt>
                <c:pt idx="16">
                  <c:v>2021T1</c:v>
                </c:pt>
                <c:pt idx="17">
                  <c:v>2021T2</c:v>
                </c:pt>
                <c:pt idx="18">
                  <c:v>2021T3</c:v>
                </c:pt>
                <c:pt idx="19">
                  <c:v>2021T4</c:v>
                </c:pt>
              </c:strCache>
            </c:strRef>
          </c:cat>
          <c:val>
            <c:numRef>
              <c:f>'G2'!$C$3:$C$22</c:f>
              <c:numCache>
                <c:formatCode>_-* #,##0\ _€_-;\-* #,##0\ _€_-;_-* "-"??\ _€_-;_-@_-</c:formatCode>
                <c:ptCount val="20"/>
                <c:pt idx="0">
                  <c:v>11206</c:v>
                </c:pt>
                <c:pt idx="1">
                  <c:v>10670</c:v>
                </c:pt>
                <c:pt idx="2">
                  <c:v>10852</c:v>
                </c:pt>
                <c:pt idx="3">
                  <c:v>11749</c:v>
                </c:pt>
                <c:pt idx="4">
                  <c:v>11793</c:v>
                </c:pt>
                <c:pt idx="5">
                  <c:v>11504</c:v>
                </c:pt>
                <c:pt idx="6">
                  <c:v>11235</c:v>
                </c:pt>
                <c:pt idx="7">
                  <c:v>12089</c:v>
                </c:pt>
                <c:pt idx="8">
                  <c:v>12513</c:v>
                </c:pt>
                <c:pt idx="9">
                  <c:v>12111</c:v>
                </c:pt>
                <c:pt idx="10">
                  <c:v>11837</c:v>
                </c:pt>
                <c:pt idx="11">
                  <c:v>12657</c:v>
                </c:pt>
                <c:pt idx="12">
                  <c:v>12574</c:v>
                </c:pt>
                <c:pt idx="13">
                  <c:v>11816</c:v>
                </c:pt>
                <c:pt idx="14">
                  <c:v>11960</c:v>
                </c:pt>
                <c:pt idx="15">
                  <c:v>12582</c:v>
                </c:pt>
                <c:pt idx="16">
                  <c:v>12650</c:v>
                </c:pt>
                <c:pt idx="17">
                  <c:v>12367</c:v>
                </c:pt>
                <c:pt idx="18">
                  <c:v>12668</c:v>
                </c:pt>
                <c:pt idx="19">
                  <c:v>13526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0C-4488-AAA5-A25752732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1578800"/>
        <c:axId val="331579128"/>
      </c:barChart>
      <c:catAx>
        <c:axId val="33157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331579128"/>
        <c:crosses val="autoZero"/>
        <c:auto val="1"/>
        <c:lblAlgn val="ctr"/>
        <c:lblOffset val="100"/>
        <c:noMultiLvlLbl val="0"/>
      </c:catAx>
      <c:valAx>
        <c:axId val="331579128"/>
        <c:scaling>
          <c:orientation val="minMax"/>
          <c:max val="1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331578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 b="0" i="0" u="none" strike="noStrike" baseline="0"/>
              <a:t>Gràfic I-12.3</a:t>
            </a:r>
            <a:r>
              <a:rPr lang="es-ES" sz="700" b="0" i="0" baseline="0"/>
              <a:t>. Persones treballadores de cooperatives i altres associacions per tipus d'activitat a les Illes Balears (2021)</a:t>
            </a:r>
            <a:endParaRPr lang="es-ES" sz="700"/>
          </a:p>
        </c:rich>
      </c:tx>
      <c:layout>
        <c:manualLayout>
          <c:xMode val="edge"/>
          <c:yMode val="edge"/>
          <c:x val="0.1045361492020233"/>
          <c:y val="3.9009705442798005E-2"/>
        </c:manualLayout>
      </c:layout>
      <c:overlay val="0"/>
      <c:spPr>
        <a:noFill/>
        <a:ln w="25557">
          <a:noFill/>
          <a:prstDash val="solid"/>
          <a:round/>
        </a:ln>
      </c:spPr>
    </c:title>
    <c:autoTitleDeleted val="0"/>
    <c:plotArea>
      <c:layout>
        <c:manualLayout>
          <c:layoutTarget val="inner"/>
          <c:xMode val="edge"/>
          <c:yMode val="edge"/>
          <c:x val="0.41468861893561076"/>
          <c:y val="0.18415415577872721"/>
          <c:w val="0.51968376035522357"/>
          <c:h val="0.7293918595658038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'G3'!$C$2</c:f>
              <c:strCache>
                <c:ptCount val="1"/>
                <c:pt idx="0">
                  <c:v>Altres associacions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prstDash val="solid"/>
              <a:round/>
            </a:ln>
          </c:spPr>
          <c:invertIfNegative val="0"/>
          <c:dLbls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n.d.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DD3-4711-9B2D-05847FD8EDA1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n.d.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F37-41CD-98E5-D861F66E4D8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r>
                      <a:rPr lang="en-US"/>
                      <a:t>n.d.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D3-4711-9B2D-05847FD8EDA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7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strRef>
              <c:f>'G3'!$A$3:$A$13</c:f>
              <c:strCache>
                <c:ptCount val="11"/>
                <c:pt idx="0">
                  <c:v>(T, U) Altres </c:v>
                </c:pt>
                <c:pt idx="1">
                  <c:v>(R, S) Activitats artístiques i altres serveis </c:v>
                </c:pt>
                <c:pt idx="2">
                  <c:v>(P, Q) Educació i sanitat </c:v>
                </c:pt>
                <c:pt idx="3">
                  <c:v>(M, N, O) Activitats professionals, administratives i Administració pública</c:v>
                </c:pt>
                <c:pt idx="4">
                  <c:v>(K, L) Activitats financeres i immobiliàries</c:v>
                </c:pt>
                <c:pt idx="5">
                  <c:v>(H, J) Transport i comunicacions </c:v>
                </c:pt>
                <c:pt idx="6">
                  <c:v>(G, I) Comerç i hostaleria </c:v>
                </c:pt>
                <c:pt idx="7">
                  <c:v>(F) Construcció </c:v>
                </c:pt>
                <c:pt idx="8">
                  <c:v>(D, E) Energia, aigua i residus </c:v>
                </c:pt>
                <c:pt idx="9">
                  <c:v>(B, C) Indústria </c:v>
                </c:pt>
                <c:pt idx="10">
                  <c:v>(A) Sector primari </c:v>
                </c:pt>
              </c:strCache>
            </c:strRef>
          </c:cat>
          <c:val>
            <c:numRef>
              <c:f>'G3'!$C$3:$C$13</c:f>
              <c:numCache>
                <c:formatCode>0.0" "%</c:formatCode>
                <c:ptCount val="11"/>
                <c:pt idx="0">
                  <c:v>2.3237195133857958E-3</c:v>
                </c:pt>
                <c:pt idx="1">
                  <c:v>0.28093573646286929</c:v>
                </c:pt>
                <c:pt idx="2">
                  <c:v>0.54353556853019858</c:v>
                </c:pt>
                <c:pt idx="3">
                  <c:v>0.11354982328015466</c:v>
                </c:pt>
                <c:pt idx="4">
                  <c:v>1.0700825994415263E-2</c:v>
                </c:pt>
                <c:pt idx="5">
                  <c:v>2.606861807033645E-2</c:v>
                </c:pt>
                <c:pt idx="6">
                  <c:v>1.5836441389545215E-2</c:v>
                </c:pt>
                <c:pt idx="7">
                  <c:v>8.2013629884204568E-4</c:v>
                </c:pt>
                <c:pt idx="8">
                  <c:v>0</c:v>
                </c:pt>
                <c:pt idx="9">
                  <c:v>3.7296674542578742E-3</c:v>
                </c:pt>
                <c:pt idx="10">
                  <c:v>2.4994630059948057E-3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75-4803-969F-7AD133619F07}"/>
            </c:ext>
          </c:extLst>
        </c:ser>
        <c:ser>
          <c:idx val="0"/>
          <c:order val="1"/>
          <c:tx>
            <c:strRef>
              <c:f>'G3'!$B$2</c:f>
              <c:strCache>
                <c:ptCount val="1"/>
                <c:pt idx="0">
                  <c:v>Cooperatives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prstDash val="solid"/>
              <a:round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n.d.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F37-41CD-98E5-D861F66E4D8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n.d.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DD3-4711-9B2D-05847FD8EDA1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n.d.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F37-41CD-98E5-D861F66E4D8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7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strRef>
              <c:f>'G3'!$A$3:$A$13</c:f>
              <c:strCache>
                <c:ptCount val="11"/>
                <c:pt idx="0">
                  <c:v>(T, U) Altres </c:v>
                </c:pt>
                <c:pt idx="1">
                  <c:v>(R, S) Activitats artístiques i altres serveis </c:v>
                </c:pt>
                <c:pt idx="2">
                  <c:v>(P, Q) Educació i sanitat </c:v>
                </c:pt>
                <c:pt idx="3">
                  <c:v>(M, N, O) Activitats professionals, administratives i Administració pública</c:v>
                </c:pt>
                <c:pt idx="4">
                  <c:v>(K, L) Activitats financeres i immobiliàries</c:v>
                </c:pt>
                <c:pt idx="5">
                  <c:v>(H, J) Transport i comunicacions </c:v>
                </c:pt>
                <c:pt idx="6">
                  <c:v>(G, I) Comerç i hostaleria </c:v>
                </c:pt>
                <c:pt idx="7">
                  <c:v>(F) Construcció </c:v>
                </c:pt>
                <c:pt idx="8">
                  <c:v>(D, E) Energia, aigua i residus </c:v>
                </c:pt>
                <c:pt idx="9">
                  <c:v>(B, C) Indústria </c:v>
                </c:pt>
                <c:pt idx="10">
                  <c:v>(A) Sector primari </c:v>
                </c:pt>
              </c:strCache>
            </c:strRef>
          </c:cat>
          <c:val>
            <c:numRef>
              <c:f>'G3'!$B$3:$B$13</c:f>
              <c:numCache>
                <c:formatCode>0.0" "%</c:formatCode>
                <c:ptCount val="11"/>
                <c:pt idx="0">
                  <c:v>0</c:v>
                </c:pt>
                <c:pt idx="1">
                  <c:v>8.9571337172104932E-3</c:v>
                </c:pt>
                <c:pt idx="2">
                  <c:v>0.46305182341650669</c:v>
                </c:pt>
                <c:pt idx="3">
                  <c:v>9.7568777991042868E-3</c:v>
                </c:pt>
                <c:pt idx="4">
                  <c:v>5.5502239283429303E-2</c:v>
                </c:pt>
                <c:pt idx="5">
                  <c:v>4.3026231605886117E-2</c:v>
                </c:pt>
                <c:pt idx="6">
                  <c:v>0.25799744081893794</c:v>
                </c:pt>
                <c:pt idx="7">
                  <c:v>1.2955854126679463E-2</c:v>
                </c:pt>
                <c:pt idx="8">
                  <c:v>0</c:v>
                </c:pt>
                <c:pt idx="9">
                  <c:v>4.7184900831733843E-2</c:v>
                </c:pt>
                <c:pt idx="10">
                  <c:v>0.10156749840051184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75-4803-969F-7AD133619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67004672"/>
        <c:axId val="66521728"/>
      </c:barChart>
      <c:valAx>
        <c:axId val="66521728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 w="3236">
            <a:solidFill>
              <a:srgbClr val="000000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67004672"/>
        <c:crosses val="autoZero"/>
        <c:crossBetween val="between"/>
        <c:majorUnit val="0.1"/>
        <c:minorUnit val="2.0000000000000011E-2"/>
      </c:valAx>
      <c:catAx>
        <c:axId val="6700467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3236">
            <a:solidFill>
              <a:srgbClr val="000000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66521728"/>
        <c:crosses val="autoZero"/>
        <c:auto val="1"/>
        <c:lblAlgn val="ctr"/>
        <c:lblOffset val="100"/>
        <c:noMultiLvlLbl val="0"/>
      </c:catAx>
      <c:spPr>
        <a:noFill/>
        <a:ln w="9525">
          <a:solidFill>
            <a:schemeClr val="bg1">
              <a:lumMod val="65000"/>
            </a:schemeClr>
          </a:solidFill>
          <a:prstDash val="solid"/>
          <a:round/>
        </a:ln>
      </c:spPr>
    </c:plotArea>
    <c:legend>
      <c:legendPos val="t"/>
      <c:layout>
        <c:manualLayout>
          <c:xMode val="edge"/>
          <c:yMode val="edge"/>
          <c:x val="0.37968431420445742"/>
          <c:y val="0.11447072587027321"/>
          <c:w val="0.31936868627375797"/>
          <c:h val="4.1859380773823875E-2"/>
        </c:manualLayout>
      </c:layout>
      <c:overlay val="0"/>
      <c:spPr>
        <a:solidFill>
          <a:srgbClr val="FFFFFF"/>
        </a:solidFill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700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236">
      <a:solidFill>
        <a:srgbClr val="000000"/>
      </a:solidFill>
      <a:prstDash val="solid"/>
      <a:round/>
    </a:ln>
  </c:spPr>
  <c:txPr>
    <a:bodyPr lIns="0" tIns="0" rIns="0" bIns="0"/>
    <a:lstStyle/>
    <a:p>
      <a:pPr marL="0" marR="0" indent="0" algn="ctr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</a:defRPr>
      </a:pPr>
      <a:endParaRPr lang="ca-ES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 pitchFamily="34" charset="0"/>
                <a:ea typeface="Arial"/>
                <a:cs typeface="Arial" pitchFamily="34" charset="0"/>
              </a:defRPr>
            </a:pPr>
            <a:r>
              <a:rPr lang="es-ES" sz="700" b="0" i="0" u="none" strike="noStrike" baseline="0"/>
              <a:t>Gràfic I-12.4</a:t>
            </a:r>
            <a:r>
              <a:rPr lang="es-ES" sz="700" b="0" i="0" u="none" strike="noStrike" kern="1200" cap="none" spc="0" baseline="0">
                <a:solidFill>
                  <a:srgbClr val="000000"/>
                </a:solidFill>
                <a:uFillTx/>
                <a:latin typeface="Arial" pitchFamily="34" charset="0"/>
                <a:ea typeface="Arial"/>
                <a:cs typeface="Arial" pitchFamily="34" charset="0"/>
              </a:rPr>
              <a:t>. Cooperatives i altres associacions per tipus d'activitat a les Illes Balears (mitjana 2021)</a:t>
            </a:r>
          </a:p>
        </c:rich>
      </c:tx>
      <c:layout>
        <c:manualLayout>
          <c:xMode val="edge"/>
          <c:yMode val="edge"/>
          <c:x val="0.10869754930952973"/>
          <c:y val="2.345940570378343E-2"/>
        </c:manualLayout>
      </c:layout>
      <c:overlay val="0"/>
      <c:spPr>
        <a:noFill/>
        <a:ln w="25557">
          <a:noFill/>
          <a:prstDash val="solid"/>
          <a:round/>
        </a:ln>
      </c:spPr>
    </c:title>
    <c:autoTitleDeleted val="0"/>
    <c:plotArea>
      <c:layout>
        <c:manualLayout>
          <c:layoutTarget val="inner"/>
          <c:xMode val="edge"/>
          <c:yMode val="edge"/>
          <c:x val="0.45765141076450128"/>
          <c:y val="0.16597731240442207"/>
          <c:w val="0.48847285739616203"/>
          <c:h val="0.749655645562292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'G4'!$B$2:$B$2</c:f>
              <c:strCache>
                <c:ptCount val="1"/>
                <c:pt idx="0">
                  <c:v>Cooperatives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prstDash val="solid"/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7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strRef>
              <c:f>'G4'!$A$3:$A$12</c:f>
              <c:strCache>
                <c:ptCount val="10"/>
                <c:pt idx="0">
                  <c:v>(T, U) Altres </c:v>
                </c:pt>
                <c:pt idx="1">
                  <c:v>(R, S) Activitats artístiques i altres serveis </c:v>
                </c:pt>
                <c:pt idx="2">
                  <c:v>(P, Q) Educació i sanitat </c:v>
                </c:pt>
                <c:pt idx="3">
                  <c:v>(M, N, O) Activitats professionals, administratives i Administració pública</c:v>
                </c:pt>
                <c:pt idx="4">
                  <c:v>(K, L) Activitats financeres i immobiliàries</c:v>
                </c:pt>
                <c:pt idx="5">
                  <c:v>(H, J) Transport i comunicacions </c:v>
                </c:pt>
                <c:pt idx="6">
                  <c:v>(G, I) Comerç i hostaleria </c:v>
                </c:pt>
                <c:pt idx="7">
                  <c:v>(F) Construcció </c:v>
                </c:pt>
                <c:pt idx="8">
                  <c:v>(D, E) Energia, aigua i residus </c:v>
                </c:pt>
                <c:pt idx="9">
                  <c:v>(B, C) Indústria </c:v>
                </c:pt>
              </c:strCache>
            </c:strRef>
          </c:cat>
          <c:val>
            <c:numRef>
              <c:f>'G4'!$B$3:$B$12</c:f>
              <c:numCache>
                <c:formatCode>0.0" "%</c:formatCode>
                <c:ptCount val="10"/>
                <c:pt idx="0">
                  <c:v>0</c:v>
                </c:pt>
                <c:pt idx="1">
                  <c:v>2.4096385542168676E-2</c:v>
                </c:pt>
                <c:pt idx="2">
                  <c:v>0.30321285140562249</c:v>
                </c:pt>
                <c:pt idx="3">
                  <c:v>4.4176706827309238E-2</c:v>
                </c:pt>
                <c:pt idx="4">
                  <c:v>1.6064257028112448E-2</c:v>
                </c:pt>
                <c:pt idx="5">
                  <c:v>9.036144578313253E-2</c:v>
                </c:pt>
                <c:pt idx="6">
                  <c:v>0.32329317269076308</c:v>
                </c:pt>
                <c:pt idx="7">
                  <c:v>6.4257028112449793E-2</c:v>
                </c:pt>
                <c:pt idx="8">
                  <c:v>8.0321285140562242E-3</c:v>
                </c:pt>
                <c:pt idx="9">
                  <c:v>6.4257028112449793E-2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61-4F18-95FF-64CC2A501C74}"/>
            </c:ext>
          </c:extLst>
        </c:ser>
        <c:ser>
          <c:idx val="1"/>
          <c:order val="1"/>
          <c:tx>
            <c:strRef>
              <c:f>'G4'!$C$2:$C$2</c:f>
              <c:strCache>
                <c:ptCount val="1"/>
                <c:pt idx="0">
                  <c:v>Altres associacions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prstDash val="solid"/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7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strRef>
              <c:f>'G4'!$A$3:$A$12</c:f>
              <c:strCache>
                <c:ptCount val="10"/>
                <c:pt idx="0">
                  <c:v>(T, U) Altres </c:v>
                </c:pt>
                <c:pt idx="1">
                  <c:v>(R, S) Activitats artístiques i altres serveis </c:v>
                </c:pt>
                <c:pt idx="2">
                  <c:v>(P, Q) Educació i sanitat </c:v>
                </c:pt>
                <c:pt idx="3">
                  <c:v>(M, N, O) Activitats professionals, administratives i Administració pública</c:v>
                </c:pt>
                <c:pt idx="4">
                  <c:v>(K, L) Activitats financeres i immobiliàries</c:v>
                </c:pt>
                <c:pt idx="5">
                  <c:v>(H, J) Transport i comunicacions </c:v>
                </c:pt>
                <c:pt idx="6">
                  <c:v>(G, I) Comerç i hostaleria </c:v>
                </c:pt>
                <c:pt idx="7">
                  <c:v>(F) Construcció </c:v>
                </c:pt>
                <c:pt idx="8">
                  <c:v>(D, E) Energia, aigua i residus </c:v>
                </c:pt>
                <c:pt idx="9">
                  <c:v>(B, C) Indústria </c:v>
                </c:pt>
              </c:strCache>
            </c:strRef>
          </c:cat>
          <c:val>
            <c:numRef>
              <c:f>'G4'!$C$3:$C$12</c:f>
              <c:numCache>
                <c:formatCode>0.0" "%</c:formatCode>
                <c:ptCount val="10"/>
                <c:pt idx="0">
                  <c:v>1.8411651552624347E-2</c:v>
                </c:pt>
                <c:pt idx="1">
                  <c:v>0.63094256663918658</c:v>
                </c:pt>
                <c:pt idx="2">
                  <c:v>0.21461940093432261</c:v>
                </c:pt>
                <c:pt idx="3">
                  <c:v>6.7875790052212143E-2</c:v>
                </c:pt>
                <c:pt idx="4">
                  <c:v>7.6944215443803246E-3</c:v>
                </c:pt>
                <c:pt idx="5">
                  <c:v>1.7312448474855729E-2</c:v>
                </c:pt>
                <c:pt idx="6">
                  <c:v>1.6213245397087111E-2</c:v>
                </c:pt>
                <c:pt idx="7">
                  <c:v>3.5724100027480078E-3</c:v>
                </c:pt>
                <c:pt idx="8">
                  <c:v>0</c:v>
                </c:pt>
                <c:pt idx="9">
                  <c:v>2.7480076944215444E-3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61-4F18-95FF-64CC2A501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80433536"/>
        <c:axId val="80415360"/>
      </c:barChart>
      <c:valAx>
        <c:axId val="80415360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 w="3236">
            <a:solidFill>
              <a:srgbClr val="000000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80433536"/>
        <c:crosses val="autoZero"/>
        <c:crossBetween val="between"/>
        <c:majorUnit val="0.1"/>
        <c:minorUnit val="2.0000000000000011E-2"/>
      </c:valAx>
      <c:catAx>
        <c:axId val="8043353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3236">
            <a:solidFill>
              <a:srgbClr val="000000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80415360"/>
        <c:crosses val="autoZero"/>
        <c:auto val="1"/>
        <c:lblAlgn val="ctr"/>
        <c:lblOffset val="100"/>
        <c:noMultiLvlLbl val="0"/>
      </c:catAx>
      <c:spPr>
        <a:noFill/>
        <a:ln w="9525">
          <a:solidFill>
            <a:schemeClr val="bg1">
              <a:lumMod val="65000"/>
            </a:schemeClr>
          </a:solidFill>
          <a:prstDash val="solid"/>
          <a:round/>
        </a:ln>
      </c:spPr>
    </c:plotArea>
    <c:legend>
      <c:legendPos val="t"/>
      <c:layout>
        <c:manualLayout>
          <c:xMode val="edge"/>
          <c:yMode val="edge"/>
          <c:x val="0.42580692378269791"/>
          <c:y val="0.10155378059756918"/>
          <c:w val="0.24018341403662041"/>
          <c:h val="4.3938644360102468E-2"/>
        </c:manualLayout>
      </c:layout>
      <c:overlay val="0"/>
      <c:spPr>
        <a:solidFill>
          <a:srgbClr val="FFFFFF"/>
        </a:solidFill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700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236">
      <a:solidFill>
        <a:srgbClr val="000000"/>
      </a:solidFill>
      <a:prstDash val="solid"/>
      <a:round/>
    </a:ln>
  </c:spPr>
  <c:txPr>
    <a:bodyPr lIns="0" tIns="0" rIns="0" bIns="0"/>
    <a:lstStyle/>
    <a:p>
      <a:pPr marL="0" marR="0" indent="0" algn="ctr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</a:defRPr>
      </a:pPr>
      <a:endParaRPr lang="ca-ES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 b="0" i="0" u="none" strike="noStrike" baseline="0"/>
              <a:t>Gràfic I-12.5.</a:t>
            </a:r>
          </a:p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 b="0" i="0" u="none" strike="noStrike" kern="1200" cap="none" spc="0" baseline="0">
                <a:solidFill>
                  <a:srgbClr val="000000"/>
                </a:solidFill>
                <a:uFillTx/>
                <a:latin typeface="Arial"/>
                <a:ea typeface="Arial"/>
                <a:cs typeface="Arial"/>
              </a:rPr>
              <a:t>Evolució de les societats laborals donades d'alta a les Illes Balears (1998-2021)</a:t>
            </a:r>
          </a:p>
        </c:rich>
      </c:tx>
      <c:layout>
        <c:manualLayout>
          <c:xMode val="edge"/>
          <c:yMode val="edge"/>
          <c:x val="0.15113657179603263"/>
          <c:y val="3.6883279947274916E-2"/>
        </c:manualLayout>
      </c:layout>
      <c:overlay val="0"/>
      <c:spPr>
        <a:noFill/>
        <a:ln w="25557">
          <a:noFill/>
          <a:prstDash val="solid"/>
          <a:round/>
        </a:ln>
      </c:spPr>
    </c:title>
    <c:autoTitleDeleted val="0"/>
    <c:plotArea>
      <c:layout>
        <c:manualLayout>
          <c:layoutTarget val="inner"/>
          <c:xMode val="edge"/>
          <c:yMode val="edge"/>
          <c:x val="6.2717045523932022E-2"/>
          <c:y val="0.20461122250919694"/>
          <c:w val="0.87196324214464582"/>
          <c:h val="0.64489110642846337"/>
        </c:manualLayout>
      </c:layout>
      <c:lineChart>
        <c:grouping val="standard"/>
        <c:varyColors val="0"/>
        <c:ser>
          <c:idx val="0"/>
          <c:order val="0"/>
          <c:tx>
            <c:strRef>
              <c:f>[1]G11!$B$2</c:f>
              <c:strCache>
                <c:ptCount val="1"/>
                <c:pt idx="0">
                  <c:v>Total</c:v>
                </c:pt>
              </c:strCache>
            </c:strRef>
          </c:tx>
          <c:spPr>
            <a:ln w="25557">
              <a:solidFill>
                <a:srgbClr val="969696"/>
              </a:solidFill>
              <a:prstDash val="solid"/>
              <a:round/>
            </a:ln>
          </c:spPr>
          <c:marker>
            <c:symbol val="none"/>
          </c:marker>
          <c:cat>
            <c:numRef>
              <c:f>[1]G11!$A$3:$A$26</c:f>
              <c:numCache>
                <c:formatCode>General</c:formatCode>
                <c:ptCount val="2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</c:numCache>
            </c:numRef>
          </c:cat>
          <c:val>
            <c:numRef>
              <c:f>[1]G11!$B$3:$B$26</c:f>
              <c:numCache>
                <c:formatCode>General</c:formatCode>
                <c:ptCount val="24"/>
                <c:pt idx="0">
                  <c:v>39</c:v>
                </c:pt>
                <c:pt idx="1">
                  <c:v>51</c:v>
                </c:pt>
                <c:pt idx="2">
                  <c:v>73</c:v>
                </c:pt>
                <c:pt idx="3">
                  <c:v>74</c:v>
                </c:pt>
                <c:pt idx="4">
                  <c:v>77</c:v>
                </c:pt>
                <c:pt idx="5">
                  <c:v>96</c:v>
                </c:pt>
                <c:pt idx="6">
                  <c:v>65</c:v>
                </c:pt>
                <c:pt idx="7">
                  <c:v>23</c:v>
                </c:pt>
                <c:pt idx="8">
                  <c:v>26</c:v>
                </c:pt>
                <c:pt idx="9">
                  <c:v>29</c:v>
                </c:pt>
                <c:pt idx="10">
                  <c:v>11</c:v>
                </c:pt>
                <c:pt idx="11">
                  <c:v>11</c:v>
                </c:pt>
                <c:pt idx="12">
                  <c:v>16</c:v>
                </c:pt>
                <c:pt idx="13">
                  <c:v>15</c:v>
                </c:pt>
                <c:pt idx="14">
                  <c:v>10</c:v>
                </c:pt>
                <c:pt idx="15">
                  <c:v>14</c:v>
                </c:pt>
                <c:pt idx="16">
                  <c:v>15</c:v>
                </c:pt>
                <c:pt idx="17">
                  <c:v>5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88-4CE8-AB83-2E5F50AA1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920704"/>
        <c:axId val="52914816"/>
      </c:lineChart>
      <c:valAx>
        <c:axId val="52914816"/>
        <c:scaling>
          <c:orientation val="minMax"/>
        </c:scaling>
        <c:delete val="0"/>
        <c:axPos val="l"/>
        <c:majorGridlines>
          <c:spPr>
            <a:ln w="3236">
              <a:solidFill>
                <a:srgbClr val="969696"/>
              </a:solidFill>
              <a:prstDash val="sysDash"/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noFill/>
          <a:ln w="3236">
            <a:solidFill>
              <a:srgbClr val="000000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52920704"/>
        <c:crosses val="autoZero"/>
        <c:crossBetween val="between"/>
      </c:valAx>
      <c:dateAx>
        <c:axId val="5292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236">
            <a:solidFill>
              <a:srgbClr val="C0C0C0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52914816"/>
        <c:crosses val="autoZero"/>
        <c:auto val="0"/>
        <c:lblOffset val="100"/>
        <c:baseTimeUnit val="days"/>
      </c:dateAx>
      <c:spPr>
        <a:solidFill>
          <a:srgbClr val="FFFFFF"/>
        </a:solidFill>
        <a:ln w="12600">
          <a:solidFill>
            <a:srgbClr val="808080"/>
          </a:solidFill>
          <a:prstDash val="solid"/>
          <a:round/>
        </a:ln>
      </c:spPr>
    </c:plotArea>
    <c:plotVisOnly val="1"/>
    <c:dispBlanksAs val="gap"/>
    <c:showDLblsOverMax val="0"/>
  </c:chart>
  <c:spPr>
    <a:solidFill>
      <a:srgbClr val="FFFFFF"/>
    </a:solidFill>
    <a:ln w="3236">
      <a:solidFill>
        <a:srgbClr val="000000"/>
      </a:solidFill>
      <a:prstDash val="solid"/>
      <a:round/>
    </a:ln>
  </c:spPr>
  <c:txPr>
    <a:bodyPr lIns="0" tIns="0" rIns="0" bIns="0"/>
    <a:lstStyle/>
    <a:p>
      <a:pPr marL="0" marR="0" indent="0" algn="ctr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</a:defRPr>
      </a:pPr>
      <a:endParaRPr lang="ca-ES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 b="0" i="0" u="none" strike="noStrike" baseline="0"/>
              <a:t>Gràfic I-12.9</a:t>
            </a:r>
            <a:r>
              <a:rPr lang="es-ES" sz="700" b="0" i="0" u="none" strike="noStrike" kern="1200" cap="none" spc="0" baseline="0">
                <a:solidFill>
                  <a:srgbClr val="000000"/>
                </a:solidFill>
                <a:uFillTx/>
                <a:latin typeface="Arial"/>
                <a:ea typeface="Arial"/>
                <a:cs typeface="Arial"/>
              </a:rPr>
              <a:t>. Cooperatives a les Illes Balears per tipus (2021)</a:t>
            </a:r>
          </a:p>
        </c:rich>
      </c:tx>
      <c:layout>
        <c:manualLayout>
          <c:xMode val="edge"/>
          <c:yMode val="edge"/>
          <c:x val="0.29685653308537441"/>
          <c:y val="4.0194897946310898E-2"/>
        </c:manualLayout>
      </c:layout>
      <c:overlay val="0"/>
      <c:spPr>
        <a:noFill/>
        <a:ln w="25557">
          <a:noFill/>
          <a:prstDash val="solid"/>
          <a:round/>
        </a:ln>
      </c:spPr>
    </c:title>
    <c:autoTitleDeleted val="0"/>
    <c:plotArea>
      <c:layout>
        <c:manualLayout>
          <c:layoutTarget val="inner"/>
          <c:xMode val="edge"/>
          <c:yMode val="edge"/>
          <c:x val="0.12127801285774906"/>
          <c:y val="0.2050917718827884"/>
          <c:w val="0.83957365266683859"/>
          <c:h val="0.654651111719572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'[1]G6-G9'!$B$2</c:f>
              <c:strCache>
                <c:ptCount val="1"/>
                <c:pt idx="0">
                  <c:v>Illes Balears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prstDash val="solid"/>
              <a:round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95A4E15-E7D8-4F28-91B2-23AD446028BB}" type="CELLRANGE">
                      <a:rPr lang="en-US"/>
                      <a:pPr/>
                      <a:t>[CELLRANGE]</a:t>
                    </a:fld>
                    <a:endParaRPr lang="ca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6007-43A8-BF5B-A3B68094A46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6222CA9-04A1-464A-8E25-33C46A77EFD1}" type="CELLRANGE">
                      <a:rPr lang="ca-ES"/>
                      <a:pPr/>
                      <a:t>[CELLRANGE]</a:t>
                    </a:fld>
                    <a:endParaRPr lang="ca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007-43A8-BF5B-A3B68094A46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3B94405-D431-4893-8EB6-002D161CB8B0}" type="CELLRANGE">
                      <a:rPr lang="ca-ES"/>
                      <a:pPr/>
                      <a:t>[CELLRANGE]</a:t>
                    </a:fld>
                    <a:endParaRPr lang="ca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6007-43A8-BF5B-A3B68094A46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D8F423C-5FE2-4B6A-9292-FCE91B7CD636}" type="CELLRANGE">
                      <a:rPr lang="ca-ES"/>
                      <a:pPr/>
                      <a:t>[CELLRANGE]</a:t>
                    </a:fld>
                    <a:endParaRPr lang="ca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6007-43A8-BF5B-A3B68094A46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B8DA0B5-8D2F-4DF4-95DA-4B0907B2035B}" type="CELLRANGE">
                      <a:rPr lang="ca-ES"/>
                      <a:pPr/>
                      <a:t>[CELLRANGE]</a:t>
                    </a:fld>
                    <a:endParaRPr lang="ca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6007-43A8-BF5B-A3B68094A46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0F2D886-700A-4E76-9301-6FE13FE833D1}" type="CELLRANGE">
                      <a:rPr lang="ca-ES"/>
                      <a:pPr/>
                      <a:t>[CELLRANGE]</a:t>
                    </a:fld>
                    <a:endParaRPr lang="ca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6007-43A8-BF5B-A3B68094A46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6BEC6E8-2D6C-47AB-BFDC-967CCB2C6CB3}" type="CELLRANGE">
                      <a:rPr lang="ca-ES"/>
                      <a:pPr/>
                      <a:t>[CELLRANGE]</a:t>
                    </a:fld>
                    <a:endParaRPr lang="ca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6007-43A8-BF5B-A3B68094A46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A3B21C5-98B3-414A-B806-7A696D04E6C7}" type="CELLRANGE">
                      <a:rPr lang="ca-ES"/>
                      <a:pPr/>
                      <a:t>[CELLRANGE]</a:t>
                    </a:fld>
                    <a:endParaRPr lang="ca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6007-43A8-BF5B-A3B68094A460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B3DA586-036B-42B4-8F98-A19671752027}" type="CELLRANGE">
                      <a:rPr lang="ca-ES"/>
                      <a:pPr/>
                      <a:t>[CELLRANGE]</a:t>
                    </a:fld>
                    <a:endParaRPr lang="ca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6007-43A8-BF5B-A3B68094A460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FDB85978-7AAB-4226-A727-7FD11EC307F4}" type="CELLRANGE">
                      <a:rPr lang="ca-ES"/>
                      <a:pPr/>
                      <a:t>[CELLRANGE]</a:t>
                    </a:fld>
                    <a:endParaRPr lang="ca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6007-43A8-BF5B-A3B68094A46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cat>
            <c:strRef>
              <c:f>'[1]G6-G9'!$A$3:$A$12</c:f>
              <c:strCache>
                <c:ptCount val="10"/>
                <c:pt idx="0">
                  <c:v>Habitatge</c:v>
                </c:pt>
                <c:pt idx="1">
                  <c:v>Treball associat</c:v>
                </c:pt>
                <c:pt idx="2">
                  <c:v>Serveis</c:v>
                </c:pt>
                <c:pt idx="3">
                  <c:v>Transports</c:v>
                </c:pt>
                <c:pt idx="4">
                  <c:v>Consum</c:v>
                </c:pt>
                <c:pt idx="5">
                  <c:v>Iniciativa social</c:v>
                </c:pt>
                <c:pt idx="6">
                  <c:v>Agrària</c:v>
                </c:pt>
                <c:pt idx="7">
                  <c:v>Del Mar</c:v>
                </c:pt>
                <c:pt idx="8">
                  <c:v>Integral</c:v>
                </c:pt>
                <c:pt idx="9">
                  <c:v>Terra</c:v>
                </c:pt>
              </c:strCache>
            </c:strRef>
          </c:cat>
          <c:val>
            <c:numRef>
              <c:f>'[1]G6-G9'!$B$3:$B$12</c:f>
              <c:numCache>
                <c:formatCode>General</c:formatCode>
                <c:ptCount val="10"/>
                <c:pt idx="0">
                  <c:v>6.4056939501779361E-2</c:v>
                </c:pt>
                <c:pt idx="1">
                  <c:v>0.61209964412811391</c:v>
                </c:pt>
                <c:pt idx="2">
                  <c:v>4.6263345195729534E-2</c:v>
                </c:pt>
                <c:pt idx="3">
                  <c:v>7.1174377224199285E-3</c:v>
                </c:pt>
                <c:pt idx="4">
                  <c:v>2.8469750889679714E-2</c:v>
                </c:pt>
                <c:pt idx="5">
                  <c:v>6.0498220640569395E-2</c:v>
                </c:pt>
                <c:pt idx="6">
                  <c:v>0.16725978647686832</c:v>
                </c:pt>
                <c:pt idx="7">
                  <c:v>3.5587188612099642E-3</c:v>
                </c:pt>
                <c:pt idx="8">
                  <c:v>3.5587188612099642E-3</c:v>
                </c:pt>
                <c:pt idx="9">
                  <c:v>7.1174377224199285E-3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'G6-G9'!$B$3:$B$12</c15:f>
                <c15:dlblRangeCache>
                  <c:ptCount val="10"/>
                  <c:pt idx="0">
                    <c:v>5,6%</c:v>
                  </c:pt>
                  <c:pt idx="1">
                    <c:v>65,6%</c:v>
                  </c:pt>
                  <c:pt idx="2">
                    <c:v>4,1%</c:v>
                  </c:pt>
                  <c:pt idx="3">
                    <c:v>0,6%</c:v>
                  </c:pt>
                  <c:pt idx="4">
                    <c:v>2,5%</c:v>
                  </c:pt>
                  <c:pt idx="5">
                    <c:v>5,3%</c:v>
                  </c:pt>
                  <c:pt idx="6">
                    <c:v>14,7%</c:v>
                  </c:pt>
                  <c:pt idx="7">
                    <c:v>0,3%</c:v>
                  </c:pt>
                  <c:pt idx="8">
                    <c:v>0,3%</c:v>
                  </c:pt>
                  <c:pt idx="9">
                    <c:v>0,9%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6007-43A8-BF5B-A3B68094A4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00007936"/>
        <c:axId val="99158272"/>
      </c:barChart>
      <c:valAx>
        <c:axId val="9915827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 w="3236">
            <a:solidFill>
              <a:srgbClr val="000000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00007936"/>
        <c:crosses val="autoZero"/>
        <c:crossBetween val="between"/>
      </c:valAx>
      <c:catAx>
        <c:axId val="1000079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3236">
            <a:solidFill>
              <a:srgbClr val="000000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99158272"/>
        <c:crosses val="autoZero"/>
        <c:auto val="1"/>
        <c:lblAlgn val="ctr"/>
        <c:lblOffset val="100"/>
        <c:noMultiLvlLbl val="0"/>
      </c:catAx>
      <c:spPr>
        <a:noFill/>
        <a:ln w="9525">
          <a:solidFill>
            <a:schemeClr val="bg1">
              <a:lumMod val="65000"/>
            </a:schemeClr>
          </a:solidFill>
        </a:ln>
      </c:spPr>
    </c:plotArea>
    <c:plotVisOnly val="1"/>
    <c:dispBlanksAs val="gap"/>
    <c:showDLblsOverMax val="0"/>
  </c:chart>
  <c:spPr>
    <a:solidFill>
      <a:srgbClr val="FFFFFF"/>
    </a:solidFill>
    <a:ln w="3236">
      <a:solidFill>
        <a:srgbClr val="000000"/>
      </a:solidFill>
      <a:prstDash val="solid"/>
      <a:round/>
    </a:ln>
  </c:spPr>
  <c:txPr>
    <a:bodyPr lIns="0" tIns="0" rIns="0" bIns="0"/>
    <a:lstStyle/>
    <a:p>
      <a:pPr marL="0" marR="0" indent="0" algn="ctr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</a:defRPr>
      </a:pPr>
      <a:endParaRPr lang="ca-ES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 b="0" i="0" u="none" strike="noStrike" baseline="0"/>
              <a:t>Gràfic I-12.6</a:t>
            </a:r>
            <a:r>
              <a:rPr lang="es-ES" sz="700" b="0" i="0" u="none" strike="noStrike" kern="1200" cap="none" spc="0" baseline="0">
                <a:solidFill>
                  <a:srgbClr val="000000"/>
                </a:solidFill>
                <a:uFillTx/>
                <a:latin typeface="Arial"/>
                <a:ea typeface="Arial"/>
                <a:cs typeface="Arial"/>
              </a:rPr>
              <a:t>. Cooperatives a Mallorca per tipus (2021)</a:t>
            </a:r>
          </a:p>
        </c:rich>
      </c:tx>
      <c:layout>
        <c:manualLayout>
          <c:xMode val="edge"/>
          <c:yMode val="edge"/>
          <c:x val="0.21202891655403641"/>
          <c:y val="4.6595832459493232E-2"/>
        </c:manualLayout>
      </c:layout>
      <c:overlay val="0"/>
      <c:spPr>
        <a:noFill/>
        <a:ln w="25557">
          <a:noFill/>
          <a:prstDash val="solid"/>
          <a:round/>
        </a:ln>
      </c:spPr>
    </c:title>
    <c:autoTitleDeleted val="0"/>
    <c:view3D>
      <c:rotX val="15"/>
      <c:rotY val="0"/>
      <c:rAngAx val="0"/>
      <c:perspective val="0"/>
    </c:view3D>
    <c:floor>
      <c:thickness val="0"/>
      <c:spPr>
        <a:solidFill>
          <a:srgbClr val="D9D9D9"/>
        </a:solidFill>
        <a:ln w="9528">
          <a:solidFill>
            <a:srgbClr val="000000"/>
          </a:solidFill>
          <a:prstDash val="solid"/>
          <a:round/>
        </a:ln>
      </c:spPr>
    </c:floor>
    <c:sideWall>
      <c:thickness val="0"/>
      <c:spPr>
        <a:solidFill>
          <a:srgbClr val="D9D9D9"/>
        </a:solidFill>
        <a:ln w="9528">
          <a:solidFill>
            <a:srgbClr val="000000"/>
          </a:solidFill>
          <a:prstDash val="solid"/>
          <a:round/>
        </a:ln>
      </c:spPr>
    </c:sideWall>
    <c:backWall>
      <c:thickness val="0"/>
      <c:spPr>
        <a:solidFill>
          <a:srgbClr val="D9D9D9"/>
        </a:solidFill>
        <a:ln w="9528">
          <a:solidFill>
            <a:srgbClr val="000000"/>
          </a:solidFill>
          <a:prstDash val="solid"/>
          <a:round/>
        </a:ln>
      </c:spPr>
    </c:backWall>
    <c:plotArea>
      <c:layout>
        <c:manualLayout>
          <c:layoutTarget val="inner"/>
          <c:xMode val="edge"/>
          <c:yMode val="edge"/>
          <c:x val="0.15703667810754424"/>
          <c:y val="0.3816118197766169"/>
          <c:w val="0.763458810735406"/>
          <c:h val="0.4758872899972893"/>
        </c:manualLayout>
      </c:layout>
      <c:pie3DChart>
        <c:varyColors val="1"/>
        <c:ser>
          <c:idx val="0"/>
          <c:order val="0"/>
          <c:explosion val="20"/>
          <c:dPt>
            <c:idx val="0"/>
            <c:bubble3D val="0"/>
            <c:spPr>
              <a:solidFill>
                <a:srgbClr val="C0C0C0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1-3C9B-4F74-AE6E-7FCA372C0EB9}"/>
              </c:ext>
            </c:extLst>
          </c:dPt>
          <c:dPt>
            <c:idx val="1"/>
            <c:bubble3D val="0"/>
            <c:spPr>
              <a:solidFill>
                <a:srgbClr val="FFCC00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3-3C9B-4F74-AE6E-7FCA372C0EB9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5-3C9B-4F74-AE6E-7FCA372C0EB9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7-3C9B-4F74-AE6E-7FCA372C0EB9}"/>
              </c:ext>
            </c:extLst>
          </c:dPt>
          <c:dPt>
            <c:idx val="4"/>
            <c:bubble3D val="0"/>
            <c:spPr>
              <a:solidFill>
                <a:srgbClr val="99CCFF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9-3C9B-4F74-AE6E-7FCA372C0EB9}"/>
              </c:ext>
            </c:extLst>
          </c:dPt>
          <c:dPt>
            <c:idx val="5"/>
            <c:bubble3D val="0"/>
            <c:spPr>
              <a:solidFill>
                <a:srgbClr val="808080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B-3C9B-4F74-AE6E-7FCA372C0EB9}"/>
              </c:ext>
            </c:extLst>
          </c:dPt>
          <c:dPt>
            <c:idx val="6"/>
            <c:bubble3D val="0"/>
            <c:explosion val="25"/>
            <c:spPr>
              <a:solidFill>
                <a:srgbClr val="0066CC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D-3C9B-4F74-AE6E-7FCA372C0EB9}"/>
              </c:ext>
            </c:extLst>
          </c:dPt>
          <c:dPt>
            <c:idx val="7"/>
            <c:bubble3D val="0"/>
            <c:spPr>
              <a:solidFill>
                <a:srgbClr val="008000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F-3C9B-4F74-AE6E-7FCA372C0EB9}"/>
              </c:ext>
            </c:extLst>
          </c:dPt>
          <c:dPt>
            <c:idx val="8"/>
            <c:bubble3D val="0"/>
            <c:spPr>
              <a:solidFill>
                <a:srgbClr val="B8CD97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11-3C9B-4F74-AE6E-7FCA372C0EB9}"/>
              </c:ext>
            </c:extLst>
          </c:dPt>
          <c:dPt>
            <c:idx val="9"/>
            <c:bubble3D val="0"/>
            <c:spPr>
              <a:solidFill>
                <a:srgbClr val="A99BBD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13-3C9B-4F74-AE6E-7FCA372C0EB9}"/>
              </c:ext>
            </c:extLst>
          </c:dPt>
          <c:dLbls>
            <c:dLbl>
              <c:idx val="1"/>
              <c:layout>
                <c:manualLayout>
                  <c:x val="-1.1112655560742925E-2"/>
                  <c:y val="7.043113168453277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9B-4F74-AE6E-7FCA372C0EB9}"/>
                </c:ext>
              </c:extLst>
            </c:dLbl>
            <c:dLbl>
              <c:idx val="2"/>
              <c:layout>
                <c:manualLayout>
                  <c:x val="2.449693788276479E-4"/>
                  <c:y val="5.88216366793903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C9B-4F74-AE6E-7FCA372C0EB9}"/>
                </c:ext>
              </c:extLst>
            </c:dLbl>
            <c:dLbl>
              <c:idx val="3"/>
              <c:layout>
                <c:manualLayout>
                  <c:x val="-1.4921057944679992E-2"/>
                  <c:y val="-9.091389934501089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C9B-4F74-AE6E-7FCA372C0EB9}"/>
                </c:ext>
              </c:extLst>
            </c:dLbl>
            <c:dLbl>
              <c:idx val="4"/>
              <c:layout>
                <c:manualLayout>
                  <c:x val="-8.4743253247190325E-3"/>
                  <c:y val="-4.12762149915812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C9B-4F74-AE6E-7FCA372C0EB9}"/>
                </c:ext>
              </c:extLst>
            </c:dLbl>
            <c:dLbl>
              <c:idx val="5"/>
              <c:layout>
                <c:manualLayout>
                  <c:x val="6.1087825560266457E-2"/>
                  <c:y val="-8.702451581053799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C9B-4F74-AE6E-7FCA372C0EB9}"/>
                </c:ext>
              </c:extLst>
            </c:dLbl>
            <c:dLbl>
              <c:idx val="7"/>
              <c:layout>
                <c:manualLayout>
                  <c:x val="-9.8623056733293489E-3"/>
                  <c:y val="-2.820508299761101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C9B-4F74-AE6E-7FCA372C0EB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7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'[1]G6-G9'!$H$3:$H$10</c:f>
              <c:strCache>
                <c:ptCount val="8"/>
                <c:pt idx="0">
                  <c:v>Habitatge</c:v>
                </c:pt>
                <c:pt idx="1">
                  <c:v>Treball associat</c:v>
                </c:pt>
                <c:pt idx="2">
                  <c:v>Serveis</c:v>
                </c:pt>
                <c:pt idx="3">
                  <c:v>Transports</c:v>
                </c:pt>
                <c:pt idx="4">
                  <c:v>Consum</c:v>
                </c:pt>
                <c:pt idx="5">
                  <c:v>Iniciativa social</c:v>
                </c:pt>
                <c:pt idx="6">
                  <c:v>Agrària</c:v>
                </c:pt>
                <c:pt idx="7">
                  <c:v>Terra</c:v>
                </c:pt>
              </c:strCache>
            </c:strRef>
          </c:cat>
          <c:val>
            <c:numRef>
              <c:f>'[1]G6-G9'!$I$3:$I$10</c:f>
              <c:numCache>
                <c:formatCode>General</c:formatCode>
                <c:ptCount val="8"/>
                <c:pt idx="0">
                  <c:v>4.5248868778280542E-2</c:v>
                </c:pt>
                <c:pt idx="1">
                  <c:v>0.6470588235294118</c:v>
                </c:pt>
                <c:pt idx="2">
                  <c:v>4.5248868778280542E-2</c:v>
                </c:pt>
                <c:pt idx="3">
                  <c:v>9.0497737556561094E-3</c:v>
                </c:pt>
                <c:pt idx="4">
                  <c:v>3.1674208144796379E-2</c:v>
                </c:pt>
                <c:pt idx="5">
                  <c:v>5.4298642533936653E-2</c:v>
                </c:pt>
                <c:pt idx="6">
                  <c:v>0.15837104072398189</c:v>
                </c:pt>
                <c:pt idx="7">
                  <c:v>9.0497737556561094E-3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C9B-4F74-AE6E-7FCA372C0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</c:spPr>
    </c:plotArea>
    <c:plotVisOnly val="1"/>
    <c:dispBlanksAs val="zero"/>
    <c:showDLblsOverMax val="0"/>
  </c:chart>
  <c:spPr>
    <a:solidFill>
      <a:srgbClr val="FFFFFF"/>
    </a:solidFill>
    <a:ln w="3236">
      <a:solidFill>
        <a:srgbClr val="000000"/>
      </a:solidFill>
      <a:prstDash val="solid"/>
      <a:round/>
    </a:ln>
  </c:spPr>
  <c:txPr>
    <a:bodyPr lIns="0" tIns="0" rIns="0" bIns="0"/>
    <a:lstStyle/>
    <a:p>
      <a:pPr marL="0" marR="0" indent="0" algn="ctr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</a:defRPr>
      </a:pPr>
      <a:endParaRPr lang="ca-ES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 b="0" i="0" u="none" strike="noStrike" baseline="0"/>
              <a:t>Gràfic I-12.7</a:t>
            </a:r>
            <a:r>
              <a:rPr lang="es-ES" sz="700" b="0" i="0" u="none" strike="noStrike" kern="1200" cap="none" spc="0" baseline="0">
                <a:solidFill>
                  <a:srgbClr val="000000"/>
                </a:solidFill>
                <a:uFillTx/>
                <a:latin typeface="Arial"/>
                <a:ea typeface="Arial"/>
                <a:cs typeface="Arial"/>
              </a:rPr>
              <a:t>. Cooperatives a Menorca per tipus (2021)</a:t>
            </a:r>
          </a:p>
        </c:rich>
      </c:tx>
      <c:layout>
        <c:manualLayout>
          <c:xMode val="edge"/>
          <c:yMode val="edge"/>
          <c:x val="0.19602327381995072"/>
          <c:y val="4.5840018557071906E-2"/>
        </c:manualLayout>
      </c:layout>
      <c:overlay val="0"/>
      <c:spPr>
        <a:noFill/>
        <a:ln w="25557">
          <a:noFill/>
          <a:prstDash val="solid"/>
          <a:round/>
        </a:ln>
      </c:spPr>
    </c:title>
    <c:autoTitleDeleted val="0"/>
    <c:view3D>
      <c:rotX val="15"/>
      <c:rotY val="0"/>
      <c:rAngAx val="0"/>
      <c:perspective val="0"/>
    </c:view3D>
    <c:floor>
      <c:thickness val="0"/>
      <c:spPr>
        <a:solidFill>
          <a:srgbClr val="D9D9D9"/>
        </a:solidFill>
        <a:ln w="9528">
          <a:solidFill>
            <a:srgbClr val="000000"/>
          </a:solidFill>
          <a:prstDash val="solid"/>
          <a:round/>
        </a:ln>
      </c:spPr>
    </c:floor>
    <c:sideWall>
      <c:thickness val="0"/>
      <c:spPr>
        <a:solidFill>
          <a:srgbClr val="D9D9D9"/>
        </a:solidFill>
        <a:ln w="9528">
          <a:solidFill>
            <a:srgbClr val="000000"/>
          </a:solidFill>
          <a:prstDash val="solid"/>
          <a:round/>
        </a:ln>
      </c:spPr>
    </c:sideWall>
    <c:backWall>
      <c:thickness val="0"/>
      <c:spPr>
        <a:solidFill>
          <a:srgbClr val="D9D9D9"/>
        </a:solidFill>
        <a:ln w="9528">
          <a:solidFill>
            <a:srgbClr val="000000"/>
          </a:solidFill>
          <a:prstDash val="solid"/>
          <a:round/>
        </a:ln>
      </c:spPr>
    </c:backWall>
    <c:plotArea>
      <c:layout>
        <c:manualLayout>
          <c:layoutTarget val="inner"/>
          <c:xMode val="edge"/>
          <c:yMode val="edge"/>
          <c:x val="0.1143853866787754"/>
          <c:y val="0.28676376159528982"/>
          <c:w val="0.7518181829777405"/>
          <c:h val="0.57536232850080538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C0C0C0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1-A56B-4E4A-A73E-AAA5B9E2F469}"/>
              </c:ext>
            </c:extLst>
          </c:dPt>
          <c:dPt>
            <c:idx val="1"/>
            <c:bubble3D val="0"/>
            <c:spPr>
              <a:solidFill>
                <a:srgbClr val="FFCC00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3-A56B-4E4A-A73E-AAA5B9E2F469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5-A56B-4E4A-A73E-AAA5B9E2F469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7-A56B-4E4A-A73E-AAA5B9E2F469}"/>
              </c:ext>
            </c:extLst>
          </c:dPt>
          <c:dPt>
            <c:idx val="4"/>
            <c:bubble3D val="0"/>
            <c:spPr>
              <a:solidFill>
                <a:srgbClr val="99CCFF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9-A56B-4E4A-A73E-AAA5B9E2F469}"/>
              </c:ext>
            </c:extLst>
          </c:dPt>
          <c:dPt>
            <c:idx val="5"/>
            <c:bubble3D val="0"/>
            <c:spPr>
              <a:solidFill>
                <a:srgbClr val="808080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B-A56B-4E4A-A73E-AAA5B9E2F469}"/>
              </c:ext>
            </c:extLst>
          </c:dPt>
          <c:dPt>
            <c:idx val="6"/>
            <c:bubble3D val="0"/>
            <c:spPr>
              <a:solidFill>
                <a:srgbClr val="93A9CE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D-A56B-4E4A-A73E-AAA5B9E2F469}"/>
              </c:ext>
            </c:extLst>
          </c:dPt>
          <c:dPt>
            <c:idx val="7"/>
            <c:bubble3D val="0"/>
            <c:spPr>
              <a:solidFill>
                <a:srgbClr val="D09493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F-A56B-4E4A-A73E-AAA5B9E2F469}"/>
              </c:ext>
            </c:extLst>
          </c:dPt>
          <c:dLbls>
            <c:dLbl>
              <c:idx val="0"/>
              <c:layout>
                <c:manualLayout>
                  <c:x val="-4.8597124733895714E-2"/>
                  <c:y val="-2.257401544187089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56B-4E4A-A73E-AAA5B9E2F469}"/>
                </c:ext>
              </c:extLst>
            </c:dLbl>
            <c:dLbl>
              <c:idx val="1"/>
              <c:layout>
                <c:manualLayout>
                  <c:x val="-8.0995207889826226E-2"/>
                  <c:y val="-0.1523746042326278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6B-4E4A-A73E-AAA5B9E2F469}"/>
                </c:ext>
              </c:extLst>
            </c:dLbl>
            <c:dLbl>
              <c:idx val="2"/>
              <c:layout>
                <c:manualLayout>
                  <c:x val="-2.2678658209151312E-2"/>
                  <c:y val="1.12870077209353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6B-4E4A-A73E-AAA5B9E2F469}"/>
                </c:ext>
              </c:extLst>
            </c:dLbl>
            <c:dLbl>
              <c:idx val="3"/>
              <c:layout>
                <c:manualLayout>
                  <c:x val="5.5076741365081783E-2"/>
                  <c:y val="3.95045270232739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56B-4E4A-A73E-AAA5B9E2F469}"/>
                </c:ext>
              </c:extLst>
            </c:dLbl>
            <c:dLbl>
              <c:idx val="4"/>
              <c:layout>
                <c:manualLayout>
                  <c:x val="-2.9158274840337377E-2"/>
                  <c:y val="3.386102316280619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56B-4E4A-A73E-AAA5B9E2F469}"/>
                </c:ext>
              </c:extLst>
            </c:dLbl>
            <c:dLbl>
              <c:idx val="5"/>
              <c:layout>
                <c:manualLayout>
                  <c:x val="2.9158274840337377E-2"/>
                  <c:y val="-7.3365550186080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56B-4E4A-A73E-AAA5B9E2F46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7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'G6-G9'!$N$3:$N$10</c:f>
              <c:strCache>
                <c:ptCount val="8"/>
                <c:pt idx="0">
                  <c:v>Habitatge</c:v>
                </c:pt>
                <c:pt idx="1">
                  <c:v>Treball associat</c:v>
                </c:pt>
                <c:pt idx="2">
                  <c:v>Serveis</c:v>
                </c:pt>
                <c:pt idx="3">
                  <c:v>Consum</c:v>
                </c:pt>
                <c:pt idx="4">
                  <c:v>Iniciativa social</c:v>
                </c:pt>
                <c:pt idx="5">
                  <c:v>Agrària</c:v>
                </c:pt>
                <c:pt idx="6">
                  <c:v>Del mar</c:v>
                </c:pt>
                <c:pt idx="7">
                  <c:v>Terra</c:v>
                </c:pt>
              </c:strCache>
            </c:strRef>
          </c:cat>
          <c:val>
            <c:numRef>
              <c:f>'G6-G9'!$O$3:$O$10</c:f>
              <c:numCache>
                <c:formatCode>0.0%</c:formatCode>
                <c:ptCount val="8"/>
                <c:pt idx="0">
                  <c:v>3.4482758620689655E-2</c:v>
                </c:pt>
                <c:pt idx="1">
                  <c:v>0.41379310344827586</c:v>
                </c:pt>
                <c:pt idx="2">
                  <c:v>6.8965517241379309E-2</c:v>
                </c:pt>
                <c:pt idx="3">
                  <c:v>3.4482758620689655E-2</c:v>
                </c:pt>
                <c:pt idx="4">
                  <c:v>0.17241379310344829</c:v>
                </c:pt>
                <c:pt idx="5">
                  <c:v>0.20689655172413793</c:v>
                </c:pt>
                <c:pt idx="6">
                  <c:v>3.4482758620689655E-2</c:v>
                </c:pt>
                <c:pt idx="7">
                  <c:v>3.4482758620689655E-2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56B-4E4A-A73E-AAA5B9E2F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</c:spPr>
    </c:plotArea>
    <c:plotVisOnly val="1"/>
    <c:dispBlanksAs val="zero"/>
    <c:showDLblsOverMax val="0"/>
  </c:chart>
  <c:spPr>
    <a:solidFill>
      <a:srgbClr val="FFFFFF"/>
    </a:solidFill>
    <a:ln w="3236">
      <a:solidFill>
        <a:srgbClr val="000000"/>
      </a:solidFill>
      <a:prstDash val="solid"/>
      <a:round/>
    </a:ln>
  </c:spPr>
  <c:txPr>
    <a:bodyPr lIns="0" tIns="0" rIns="0" bIns="0"/>
    <a:lstStyle/>
    <a:p>
      <a:pPr marL="0" marR="0" indent="0" algn="ctr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</a:defRPr>
      </a:pPr>
      <a:endParaRPr lang="ca-ES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7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 b="0" i="0" u="none" strike="noStrike" baseline="0"/>
              <a:t>Gràfic I-12.8</a:t>
            </a:r>
            <a:r>
              <a:rPr lang="es-ES" sz="700" b="0" i="0" u="none" strike="noStrike" kern="1200" cap="none" spc="0" baseline="0">
                <a:solidFill>
                  <a:srgbClr val="000000"/>
                </a:solidFill>
                <a:uFillTx/>
                <a:latin typeface="Arial"/>
                <a:ea typeface="Arial"/>
                <a:cs typeface="Arial"/>
              </a:rPr>
              <a:t>. Cooperatives a Eivissa per tipus (2021)</a:t>
            </a:r>
          </a:p>
        </c:rich>
      </c:tx>
      <c:layout>
        <c:manualLayout>
          <c:xMode val="edge"/>
          <c:yMode val="edge"/>
          <c:x val="0.20818609636867363"/>
          <c:y val="4.6020070603518419E-2"/>
        </c:manualLayout>
      </c:layout>
      <c:overlay val="0"/>
      <c:spPr>
        <a:noFill/>
        <a:ln w="25557">
          <a:noFill/>
          <a:prstDash val="solid"/>
          <a:round/>
        </a:ln>
      </c:spPr>
    </c:title>
    <c:autoTitleDeleted val="0"/>
    <c:view3D>
      <c:rotX val="15"/>
      <c:rotY val="0"/>
      <c:rAngAx val="0"/>
      <c:perspective val="0"/>
    </c:view3D>
    <c:floor>
      <c:thickness val="0"/>
      <c:spPr>
        <a:solidFill>
          <a:srgbClr val="D9D9D9"/>
        </a:solidFill>
        <a:ln w="9528">
          <a:solidFill>
            <a:srgbClr val="000000"/>
          </a:solidFill>
          <a:prstDash val="solid"/>
          <a:round/>
        </a:ln>
      </c:spPr>
    </c:floor>
    <c:sideWall>
      <c:thickness val="0"/>
      <c:spPr>
        <a:solidFill>
          <a:srgbClr val="D9D9D9"/>
        </a:solidFill>
        <a:ln w="9528">
          <a:solidFill>
            <a:srgbClr val="000000"/>
          </a:solidFill>
          <a:prstDash val="solid"/>
          <a:round/>
        </a:ln>
      </c:spPr>
    </c:sideWall>
    <c:backWall>
      <c:thickness val="0"/>
      <c:spPr>
        <a:solidFill>
          <a:srgbClr val="D9D9D9"/>
        </a:solidFill>
        <a:ln w="9528">
          <a:solidFill>
            <a:srgbClr val="000000"/>
          </a:solidFill>
          <a:prstDash val="solid"/>
          <a:round/>
        </a:ln>
      </c:spPr>
    </c:backWall>
    <c:plotArea>
      <c:layout>
        <c:manualLayout>
          <c:layoutTarget val="inner"/>
          <c:xMode val="edge"/>
          <c:yMode val="edge"/>
          <c:x val="0.10265396259268036"/>
          <c:y val="0.26444108133530231"/>
          <c:w val="0.7426124240921147"/>
          <c:h val="0.49020413945480962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C0C0C0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1-AA7D-4FF5-B075-D448E8F18CB9}"/>
              </c:ext>
            </c:extLst>
          </c:dPt>
          <c:dPt>
            <c:idx val="1"/>
            <c:bubble3D val="0"/>
            <c:spPr>
              <a:solidFill>
                <a:srgbClr val="FFCC00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3-AA7D-4FF5-B075-D448E8F18CB9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5-AA7D-4FF5-B075-D448E8F18CB9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7-AA7D-4FF5-B075-D448E8F18CB9}"/>
              </c:ext>
            </c:extLst>
          </c:dPt>
          <c:dPt>
            <c:idx val="4"/>
            <c:bubble3D val="0"/>
            <c:spPr>
              <a:solidFill>
                <a:srgbClr val="99CCFF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9-AA7D-4FF5-B075-D448E8F18CB9}"/>
              </c:ext>
            </c:extLst>
          </c:dPt>
          <c:dPt>
            <c:idx val="5"/>
            <c:bubble3D val="0"/>
            <c:spPr>
              <a:solidFill>
                <a:srgbClr val="DC853E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B-AA7D-4FF5-B075-D448E8F18CB9}"/>
              </c:ext>
            </c:extLst>
          </c:dPt>
          <c:dPt>
            <c:idx val="6"/>
            <c:bubble3D val="0"/>
            <c:spPr>
              <a:solidFill>
                <a:srgbClr val="93A9CE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D-AA7D-4FF5-B075-D448E8F18CB9}"/>
              </c:ext>
            </c:extLst>
          </c:dPt>
          <c:dPt>
            <c:idx val="7"/>
            <c:bubble3D val="0"/>
            <c:spPr>
              <a:solidFill>
                <a:srgbClr val="D09493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0F-AA7D-4FF5-B075-D448E8F18CB9}"/>
              </c:ext>
            </c:extLst>
          </c:dPt>
          <c:dPt>
            <c:idx val="8"/>
            <c:bubble3D val="0"/>
            <c:spPr>
              <a:solidFill>
                <a:srgbClr val="B8CD97"/>
              </a:solidFill>
              <a:ln w="9528">
                <a:solidFill>
                  <a:srgbClr val="000000"/>
                </a:solidFill>
                <a:prstDash val="solid"/>
                <a:round/>
              </a:ln>
            </c:spPr>
            <c:extLst>
              <c:ext xmlns:c16="http://schemas.microsoft.com/office/drawing/2014/chart" uri="{C3380CC4-5D6E-409C-BE32-E72D297353CC}">
                <c16:uniqueId val="{00000011-AA7D-4FF5-B075-D448E8F18CB9}"/>
              </c:ext>
            </c:extLst>
          </c:dPt>
          <c:dLbls>
            <c:dLbl>
              <c:idx val="0"/>
              <c:layout>
                <c:manualLayout>
                  <c:x val="6.8547161796669665E-3"/>
                  <c:y val="-4.666347956053862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A7D-4FF5-B075-D448E8F18CB9}"/>
                </c:ext>
              </c:extLst>
            </c:dLbl>
            <c:dLbl>
              <c:idx val="1"/>
              <c:layout>
                <c:manualLayout>
                  <c:x val="6.854716179666967E-2"/>
                  <c:y val="3.11089863736923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A7D-4FF5-B075-D448E8F18CB9}"/>
                </c:ext>
              </c:extLst>
            </c:dLbl>
            <c:dLbl>
              <c:idx val="3"/>
              <c:layout>
                <c:manualLayout>
                  <c:x val="2.7418864718667876E-2"/>
                  <c:y val="-5.703314168510276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A7D-4FF5-B075-D448E8F18CB9}"/>
                </c:ext>
              </c:extLst>
            </c:dLbl>
            <c:dLbl>
              <c:idx val="4"/>
              <c:layout>
                <c:manualLayout>
                  <c:x val="5.4837729437335961E-2"/>
                  <c:y val="-3.11089863736923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A7D-4FF5-B075-D448E8F18CB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7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'[1]G6-G9'!$T$3:$T$7</c:f>
              <c:strCache>
                <c:ptCount val="5"/>
                <c:pt idx="0">
                  <c:v>Habitatge</c:v>
                </c:pt>
                <c:pt idx="1">
                  <c:v>Treball associat</c:v>
                </c:pt>
                <c:pt idx="2">
                  <c:v>Serveis</c:v>
                </c:pt>
                <c:pt idx="3">
                  <c:v>Agrària</c:v>
                </c:pt>
                <c:pt idx="4">
                  <c:v>Integral</c:v>
                </c:pt>
              </c:strCache>
            </c:strRef>
          </c:cat>
          <c:val>
            <c:numRef>
              <c:f>'[1]G6-G9'!$U$3:$U$7</c:f>
              <c:numCache>
                <c:formatCode>General</c:formatCode>
                <c:ptCount val="5"/>
                <c:pt idx="0">
                  <c:v>0.21212121212121213</c:v>
                </c:pt>
                <c:pt idx="1">
                  <c:v>0.5757575757575758</c:v>
                </c:pt>
                <c:pt idx="2">
                  <c:v>3.0303030303030304E-2</c:v>
                </c:pt>
                <c:pt idx="3">
                  <c:v>0.15151515151515152</c:v>
                </c:pt>
                <c:pt idx="4">
                  <c:v>3.0303030303030304E-2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A7D-4FF5-B075-D448E8F18C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</c:spPr>
    </c:plotArea>
    <c:plotVisOnly val="1"/>
    <c:dispBlanksAs val="zero"/>
    <c:showDLblsOverMax val="0"/>
  </c:chart>
  <c:spPr>
    <a:solidFill>
      <a:srgbClr val="FFFFFF"/>
    </a:solidFill>
    <a:ln w="3236">
      <a:solidFill>
        <a:srgbClr val="000000"/>
      </a:solidFill>
      <a:prstDash val="solid"/>
      <a:round/>
    </a:ln>
  </c:spPr>
  <c:txPr>
    <a:bodyPr lIns="0" tIns="0" rIns="0" bIns="0"/>
    <a:lstStyle/>
    <a:p>
      <a:pPr marL="0" marR="0" indent="0" algn="ctr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</a:defRPr>
      </a:pPr>
      <a:endParaRPr lang="ca-ES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85680</xdr:rowOff>
    </xdr:from>
    <xdr:to>
      <xdr:col>0</xdr:col>
      <xdr:colOff>892800</xdr:colOff>
      <xdr:row>3</xdr:row>
      <xdr:rowOff>33525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A048A2A-F82C-47C2-BC74-C6A6C0046D41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85680"/>
          <a:ext cx="892800" cy="48124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223494</xdr:colOff>
      <xdr:row>1</xdr:row>
      <xdr:rowOff>101217</xdr:rowOff>
    </xdr:from>
    <xdr:ext cx="7434606" cy="390880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2F12221-C96C-4308-B795-F1C9E9B166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9525</xdr:rowOff>
    </xdr:from>
    <xdr:to>
      <xdr:col>13</xdr:col>
      <xdr:colOff>9525</xdr:colOff>
      <xdr:row>22</xdr:row>
      <xdr:rowOff>133349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B2F4625-0DA0-4CF8-BD9E-021D602087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114300</xdr:rowOff>
    </xdr:from>
    <xdr:to>
      <xdr:col>12</xdr:col>
      <xdr:colOff>9525</xdr:colOff>
      <xdr:row>20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638B857-6D31-4D75-AD77-6BAE35E119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493643</xdr:colOff>
      <xdr:row>2</xdr:row>
      <xdr:rowOff>113057</xdr:rowOff>
    </xdr:from>
    <xdr:ext cx="4838862" cy="3783238"/>
    <xdr:graphicFrame macro="">
      <xdr:nvGraphicFramePr>
        <xdr:cNvPr id="3" name="Gráfico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28575</xdr:colOff>
      <xdr:row>0</xdr:row>
      <xdr:rowOff>38100</xdr:rowOff>
    </xdr:from>
    <xdr:ext cx="5772149" cy="406717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819150</xdr:colOff>
      <xdr:row>2</xdr:row>
      <xdr:rowOff>9525</xdr:rowOff>
    </xdr:from>
    <xdr:ext cx="5819775" cy="2552700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60E30BC-058A-4B20-B6EC-3BFBBF0431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252228</xdr:colOff>
      <xdr:row>33</xdr:row>
      <xdr:rowOff>141015</xdr:rowOff>
    </xdr:from>
    <xdr:ext cx="5519162" cy="214019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F907DEB-8457-4423-B4A3-FE99E25974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0</xdr:col>
      <xdr:colOff>200025</xdr:colOff>
      <xdr:row>14</xdr:row>
      <xdr:rowOff>131560</xdr:rowOff>
    </xdr:from>
    <xdr:ext cx="3714750" cy="2268740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AF76863-A822-4458-9480-F10740C469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7</xdr:col>
      <xdr:colOff>451990</xdr:colOff>
      <xdr:row>15</xdr:row>
      <xdr:rowOff>130875</xdr:rowOff>
    </xdr:from>
    <xdr:ext cx="3919985" cy="2250375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3EF245F-537C-4B5E-B76B-4AEC241C69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0</xdr:col>
      <xdr:colOff>114047</xdr:colOff>
      <xdr:row>33</xdr:row>
      <xdr:rowOff>103247</xdr:rowOff>
    </xdr:from>
    <xdr:ext cx="3705478" cy="2449453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4F5A384-833A-4087-A368-9D3E500DAA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276226</xdr:colOff>
      <xdr:row>2</xdr:row>
      <xdr:rowOff>57150</xdr:rowOff>
    </xdr:from>
    <xdr:to>
      <xdr:col>13</xdr:col>
      <xdr:colOff>600076</xdr:colOff>
      <xdr:row>32</xdr:row>
      <xdr:rowOff>18063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BECB687-5C52-4A1E-AFDF-A04E730B8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6" y="419100"/>
          <a:ext cx="9544050" cy="53901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514350</xdr:colOff>
      <xdr:row>26</xdr:row>
      <xdr:rowOff>47625</xdr:rowOff>
    </xdr:from>
    <xdr:to>
      <xdr:col>12</xdr:col>
      <xdr:colOff>619125</xdr:colOff>
      <xdr:row>31</xdr:row>
      <xdr:rowOff>9525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F684BCE-CC1E-4B4F-8548-C65E3F130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34550" y="4752975"/>
          <a:ext cx="942975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261594</xdr:colOff>
      <xdr:row>2</xdr:row>
      <xdr:rowOff>120267</xdr:rowOff>
    </xdr:from>
    <xdr:ext cx="7434606" cy="363635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rgalida%20Albert&#237;\CES%202021\20220517%20Fitxes%202021%20I.12.%20Economia%20social%20i%20solida&#768;r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1"/>
      <sheetName val="Q2"/>
      <sheetName val="G1"/>
      <sheetName val="G2"/>
      <sheetName val="G3"/>
      <sheetName val="G4"/>
      <sheetName val="G5"/>
      <sheetName val="G6-G9"/>
      <sheetName val="G10"/>
      <sheetName val="G11"/>
      <sheetName val="QA1"/>
      <sheetName val="QA2"/>
      <sheetName val="QA3-GA1"/>
      <sheetName val="QA4"/>
      <sheetName val="QA5-GA2"/>
      <sheetName val="QA6-GA3"/>
      <sheetName val="QA7"/>
      <sheetName val="QA8"/>
      <sheetName val="QA9.a).b)"/>
      <sheetName val="QA10"/>
      <sheetName val="GA4-GA5"/>
      <sheetName val="QA11-GA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2">
          <cell r="B2" t="str">
            <v>Illes Balears</v>
          </cell>
        </row>
        <row r="3">
          <cell r="A3" t="str">
            <v>Habitatge</v>
          </cell>
          <cell r="B3">
            <v>6.4056939501779361E-2</v>
          </cell>
          <cell r="H3" t="str">
            <v>Habitatge</v>
          </cell>
          <cell r="I3">
            <v>4.5248868778280542E-2</v>
          </cell>
          <cell r="T3" t="str">
            <v>Habitatge</v>
          </cell>
          <cell r="U3">
            <v>0.21212121212121213</v>
          </cell>
        </row>
        <row r="4">
          <cell r="A4" t="str">
            <v>Treball associat</v>
          </cell>
          <cell r="B4">
            <v>0.61209964412811391</v>
          </cell>
          <cell r="H4" t="str">
            <v>Treball associat</v>
          </cell>
          <cell r="I4">
            <v>0.6470588235294118</v>
          </cell>
          <cell r="T4" t="str">
            <v>Treball associat</v>
          </cell>
          <cell r="U4">
            <v>0.5757575757575758</v>
          </cell>
        </row>
        <row r="5">
          <cell r="A5" t="str">
            <v>Serveis</v>
          </cell>
          <cell r="B5">
            <v>4.6263345195729534E-2</v>
          </cell>
          <cell r="H5" t="str">
            <v>Serveis</v>
          </cell>
          <cell r="I5">
            <v>4.5248868778280542E-2</v>
          </cell>
          <cell r="T5" t="str">
            <v>Serveis</v>
          </cell>
          <cell r="U5">
            <v>3.0303030303030304E-2</v>
          </cell>
        </row>
        <row r="6">
          <cell r="A6" t="str">
            <v>Transports</v>
          </cell>
          <cell r="B6">
            <v>7.1174377224199285E-3</v>
          </cell>
          <cell r="H6" t="str">
            <v>Transports</v>
          </cell>
          <cell r="I6">
            <v>9.0497737556561094E-3</v>
          </cell>
          <cell r="T6" t="str">
            <v>Agrària</v>
          </cell>
          <cell r="U6">
            <v>0.15151515151515152</v>
          </cell>
        </row>
        <row r="7">
          <cell r="A7" t="str">
            <v>Consum</v>
          </cell>
          <cell r="B7">
            <v>2.8469750889679714E-2</v>
          </cell>
          <cell r="H7" t="str">
            <v>Consum</v>
          </cell>
          <cell r="I7">
            <v>3.1674208144796379E-2</v>
          </cell>
          <cell r="T7" t="str">
            <v>Integral</v>
          </cell>
          <cell r="U7">
            <v>3.0303030303030304E-2</v>
          </cell>
        </row>
        <row r="8">
          <cell r="A8" t="str">
            <v>Iniciativa social</v>
          </cell>
          <cell r="B8">
            <v>6.0498220640569395E-2</v>
          </cell>
          <cell r="H8" t="str">
            <v>Iniciativa social</v>
          </cell>
          <cell r="I8">
            <v>5.4298642533936653E-2</v>
          </cell>
        </row>
        <row r="9">
          <cell r="A9" t="str">
            <v>Agrària</v>
          </cell>
          <cell r="B9">
            <v>0.16725978647686832</v>
          </cell>
          <cell r="H9" t="str">
            <v>Agrària</v>
          </cell>
          <cell r="I9">
            <v>0.15837104072398189</v>
          </cell>
        </row>
        <row r="10">
          <cell r="A10" t="str">
            <v>Del Mar</v>
          </cell>
          <cell r="B10">
            <v>3.5587188612099642E-3</v>
          </cell>
          <cell r="H10" t="str">
            <v>Terra</v>
          </cell>
          <cell r="I10">
            <v>9.0497737556561094E-3</v>
          </cell>
        </row>
        <row r="11">
          <cell r="A11" t="str">
            <v>Integral</v>
          </cell>
          <cell r="B11">
            <v>3.5587188612099642E-3</v>
          </cell>
        </row>
        <row r="12">
          <cell r="A12" t="str">
            <v>Terra</v>
          </cell>
          <cell r="B12">
            <v>7.1174377224199285E-3</v>
          </cell>
        </row>
      </sheetData>
      <sheetData sheetId="8" refreshError="1"/>
      <sheetData sheetId="9">
        <row r="2">
          <cell r="B2" t="str">
            <v>Total</v>
          </cell>
        </row>
        <row r="3">
          <cell r="A3">
            <v>1998</v>
          </cell>
          <cell r="B3">
            <v>39</v>
          </cell>
        </row>
        <row r="4">
          <cell r="A4">
            <v>1999</v>
          </cell>
          <cell r="B4">
            <v>51</v>
          </cell>
        </row>
        <row r="5">
          <cell r="A5">
            <v>2000</v>
          </cell>
          <cell r="B5">
            <v>73</v>
          </cell>
        </row>
        <row r="6">
          <cell r="A6">
            <v>2001</v>
          </cell>
          <cell r="B6">
            <v>74</v>
          </cell>
        </row>
        <row r="7">
          <cell r="A7">
            <v>2002</v>
          </cell>
          <cell r="B7">
            <v>77</v>
          </cell>
        </row>
        <row r="8">
          <cell r="A8">
            <v>2003</v>
          </cell>
          <cell r="B8">
            <v>96</v>
          </cell>
        </row>
        <row r="9">
          <cell r="A9">
            <v>2004</v>
          </cell>
          <cell r="B9">
            <v>65</v>
          </cell>
        </row>
        <row r="10">
          <cell r="A10">
            <v>2005</v>
          </cell>
          <cell r="B10">
            <v>23</v>
          </cell>
        </row>
        <row r="11">
          <cell r="A11">
            <v>2006</v>
          </cell>
          <cell r="B11">
            <v>26</v>
          </cell>
        </row>
        <row r="12">
          <cell r="A12">
            <v>2007</v>
          </cell>
          <cell r="B12">
            <v>29</v>
          </cell>
        </row>
        <row r="13">
          <cell r="A13">
            <v>2008</v>
          </cell>
          <cell r="B13">
            <v>11</v>
          </cell>
        </row>
        <row r="14">
          <cell r="A14">
            <v>2009</v>
          </cell>
          <cell r="B14">
            <v>11</v>
          </cell>
        </row>
        <row r="15">
          <cell r="A15">
            <v>2010</v>
          </cell>
          <cell r="B15">
            <v>16</v>
          </cell>
        </row>
        <row r="16">
          <cell r="A16">
            <v>2011</v>
          </cell>
          <cell r="B16">
            <v>15</v>
          </cell>
        </row>
        <row r="17">
          <cell r="A17">
            <v>2012</v>
          </cell>
          <cell r="B17">
            <v>10</v>
          </cell>
        </row>
        <row r="18">
          <cell r="A18">
            <v>2013</v>
          </cell>
          <cell r="B18">
            <v>14</v>
          </cell>
        </row>
        <row r="19">
          <cell r="A19">
            <v>2014</v>
          </cell>
          <cell r="B19">
            <v>15</v>
          </cell>
        </row>
        <row r="20">
          <cell r="A20">
            <v>2015</v>
          </cell>
          <cell r="B20">
            <v>5</v>
          </cell>
        </row>
        <row r="21">
          <cell r="A21">
            <v>2016</v>
          </cell>
          <cell r="B21">
            <v>2</v>
          </cell>
        </row>
        <row r="22">
          <cell r="A22">
            <v>2017</v>
          </cell>
          <cell r="B22">
            <v>1</v>
          </cell>
        </row>
        <row r="23">
          <cell r="A23">
            <v>2018</v>
          </cell>
          <cell r="B23">
            <v>2</v>
          </cell>
        </row>
        <row r="24">
          <cell r="A24">
            <v>2019</v>
          </cell>
          <cell r="B24">
            <v>0</v>
          </cell>
        </row>
        <row r="25">
          <cell r="A25">
            <v>2020</v>
          </cell>
          <cell r="B25">
            <v>0</v>
          </cell>
        </row>
        <row r="26">
          <cell r="A26">
            <v>2021</v>
          </cell>
          <cell r="B26">
            <v>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B937F-D345-4343-9265-A144ACAE03A1}">
  <dimension ref="A2:K35"/>
  <sheetViews>
    <sheetView workbookViewId="0">
      <selection activeCell="A24" sqref="A24"/>
    </sheetView>
  </sheetViews>
  <sheetFormatPr baseColWidth="10" defaultColWidth="11.25" defaultRowHeight="14.25" x14ac:dyDescent="0.2"/>
  <cols>
    <col min="1" max="1" width="14.75" customWidth="1"/>
    <col min="2" max="2" width="87.625" customWidth="1"/>
    <col min="3" max="7" width="14.625" customWidth="1"/>
  </cols>
  <sheetData>
    <row r="2" spans="1:11" x14ac:dyDescent="0.2">
      <c r="B2" s="122" t="s">
        <v>129</v>
      </c>
      <c r="C2" s="122"/>
      <c r="D2" s="122"/>
      <c r="E2" s="122"/>
      <c r="F2" s="122"/>
      <c r="G2" s="122"/>
    </row>
    <row r="5" spans="1:11" ht="15" x14ac:dyDescent="0.25">
      <c r="A5" s="123" t="s">
        <v>169</v>
      </c>
      <c r="B5" s="123"/>
      <c r="C5" s="103"/>
      <c r="D5" s="103"/>
      <c r="E5" s="103"/>
      <c r="F5" s="103"/>
      <c r="G5" s="103"/>
      <c r="H5" s="104"/>
      <c r="I5" s="104"/>
      <c r="J5" s="104"/>
      <c r="K5" s="104"/>
    </row>
    <row r="6" spans="1:11" ht="14.25" customHeight="1" x14ac:dyDescent="0.2">
      <c r="A6" s="106" t="s">
        <v>131</v>
      </c>
      <c r="B6" s="107" t="s">
        <v>130</v>
      </c>
      <c r="C6" s="100"/>
      <c r="D6" s="100"/>
      <c r="E6" s="100"/>
      <c r="F6" s="101"/>
      <c r="G6" s="101"/>
      <c r="H6" s="101"/>
      <c r="I6" s="101"/>
    </row>
    <row r="7" spans="1:11" x14ac:dyDescent="0.2">
      <c r="A7" s="106" t="s">
        <v>133</v>
      </c>
      <c r="B7" s="108" t="s">
        <v>132</v>
      </c>
      <c r="C7" s="102"/>
      <c r="D7" s="102"/>
      <c r="E7" s="102"/>
      <c r="F7" s="101"/>
      <c r="G7" s="101"/>
      <c r="H7" s="101"/>
      <c r="I7" s="101"/>
    </row>
    <row r="8" spans="1:11" ht="14.25" customHeight="1" x14ac:dyDescent="0.2">
      <c r="A8" s="106" t="s">
        <v>135</v>
      </c>
      <c r="B8" s="107" t="s">
        <v>168</v>
      </c>
      <c r="C8" s="102"/>
      <c r="D8" s="102"/>
      <c r="E8" s="102"/>
      <c r="F8" s="101"/>
      <c r="G8" s="101"/>
      <c r="H8" s="101"/>
      <c r="I8" s="101"/>
    </row>
    <row r="9" spans="1:11" x14ac:dyDescent="0.2">
      <c r="A9" s="109" t="s">
        <v>136</v>
      </c>
      <c r="B9" s="108" t="s">
        <v>170</v>
      </c>
      <c r="C9" s="102"/>
      <c r="D9" s="102"/>
      <c r="E9" s="102"/>
      <c r="F9" s="101"/>
      <c r="G9" s="101"/>
      <c r="H9" s="101"/>
      <c r="I9" s="101"/>
    </row>
    <row r="10" spans="1:11" x14ac:dyDescent="0.2">
      <c r="A10" s="110" t="s">
        <v>140</v>
      </c>
      <c r="B10" s="108" t="s">
        <v>139</v>
      </c>
      <c r="C10" s="102"/>
      <c r="D10" s="102"/>
      <c r="E10" s="102"/>
      <c r="F10" s="101"/>
      <c r="G10" s="101"/>
      <c r="H10" s="101"/>
      <c r="I10" s="101"/>
    </row>
    <row r="11" spans="1:11" ht="13.5" customHeight="1" x14ac:dyDescent="0.2">
      <c r="A11" s="109" t="s">
        <v>145</v>
      </c>
      <c r="B11" s="108" t="s">
        <v>171</v>
      </c>
      <c r="C11" s="102"/>
      <c r="D11" s="102"/>
      <c r="E11" s="102"/>
      <c r="F11" s="101"/>
      <c r="G11" s="101"/>
      <c r="H11" s="101"/>
      <c r="I11" s="101"/>
    </row>
    <row r="12" spans="1:11" x14ac:dyDescent="0.2">
      <c r="A12" s="109" t="s">
        <v>149</v>
      </c>
      <c r="B12" s="107" t="s">
        <v>148</v>
      </c>
      <c r="C12" s="102"/>
      <c r="D12" s="102"/>
      <c r="E12" s="102"/>
      <c r="F12" s="101"/>
      <c r="G12" s="101"/>
      <c r="H12" s="101"/>
      <c r="I12" s="101"/>
    </row>
    <row r="13" spans="1:11" ht="14.25" customHeight="1" x14ac:dyDescent="0.2">
      <c r="A13" s="111" t="s">
        <v>152</v>
      </c>
      <c r="B13" s="112" t="s">
        <v>151</v>
      </c>
      <c r="C13" s="102"/>
      <c r="D13" s="102"/>
      <c r="E13" s="102"/>
      <c r="F13" s="101"/>
      <c r="G13" s="101"/>
      <c r="H13" s="101"/>
      <c r="I13" s="101"/>
    </row>
    <row r="14" spans="1:11" x14ac:dyDescent="0.2">
      <c r="A14" s="111" t="s">
        <v>154</v>
      </c>
      <c r="B14" s="112" t="s">
        <v>153</v>
      </c>
      <c r="C14" s="102"/>
      <c r="D14" s="102"/>
      <c r="E14" s="102"/>
      <c r="F14" s="101"/>
      <c r="G14" s="101"/>
      <c r="H14" s="101"/>
      <c r="I14" s="101"/>
    </row>
    <row r="15" spans="1:11" x14ac:dyDescent="0.2">
      <c r="A15" s="111" t="s">
        <v>156</v>
      </c>
      <c r="B15" s="112" t="s">
        <v>155</v>
      </c>
      <c r="C15" s="102"/>
      <c r="D15" s="102"/>
      <c r="E15" s="102"/>
      <c r="F15" s="101"/>
      <c r="G15" s="101"/>
      <c r="H15" s="101"/>
      <c r="I15" s="101"/>
    </row>
    <row r="16" spans="1:11" ht="16.5" customHeight="1" x14ac:dyDescent="0.2">
      <c r="A16" s="111" t="s">
        <v>158</v>
      </c>
      <c r="B16" s="112" t="s">
        <v>157</v>
      </c>
      <c r="C16" s="102"/>
      <c r="D16" s="102"/>
      <c r="E16" s="102"/>
      <c r="F16" s="101"/>
      <c r="G16" s="101"/>
      <c r="H16" s="101"/>
      <c r="I16" s="101"/>
    </row>
    <row r="17" spans="1:11" ht="14.25" customHeight="1" x14ac:dyDescent="0.2">
      <c r="A17" s="111" t="s">
        <v>162</v>
      </c>
      <c r="B17" s="112" t="s">
        <v>161</v>
      </c>
      <c r="C17" s="102"/>
      <c r="D17" s="102"/>
      <c r="E17" s="102"/>
      <c r="F17" s="101"/>
      <c r="G17" s="101"/>
      <c r="H17" s="101"/>
      <c r="I17" s="101"/>
    </row>
    <row r="18" spans="1:11" ht="12.75" customHeight="1" x14ac:dyDescent="0.2">
      <c r="A18" s="109" t="s">
        <v>137</v>
      </c>
      <c r="B18" s="108" t="s">
        <v>168</v>
      </c>
      <c r="C18" s="101"/>
      <c r="D18" s="101"/>
      <c r="E18" s="101"/>
      <c r="F18" s="101"/>
      <c r="G18" s="101"/>
      <c r="H18" s="101"/>
      <c r="I18" s="101"/>
    </row>
    <row r="19" spans="1:11" x14ac:dyDescent="0.2">
      <c r="A19" s="109" t="s">
        <v>138</v>
      </c>
      <c r="B19" s="108" t="s">
        <v>173</v>
      </c>
      <c r="C19" s="101"/>
      <c r="D19" s="101"/>
      <c r="E19" s="101"/>
      <c r="F19" s="101"/>
      <c r="G19" s="101"/>
      <c r="H19" s="101"/>
      <c r="I19" s="101"/>
    </row>
    <row r="20" spans="1:11" x14ac:dyDescent="0.2">
      <c r="A20" s="109" t="s">
        <v>144</v>
      </c>
      <c r="B20" s="108" t="s">
        <v>143</v>
      </c>
      <c r="C20" s="101"/>
      <c r="D20" s="101"/>
      <c r="E20" s="101"/>
      <c r="F20" s="101"/>
      <c r="G20" s="101"/>
      <c r="H20" s="101"/>
      <c r="I20" s="101"/>
    </row>
    <row r="21" spans="1:11" x14ac:dyDescent="0.2">
      <c r="A21" s="109" t="s">
        <v>147</v>
      </c>
      <c r="B21" s="108" t="s">
        <v>146</v>
      </c>
      <c r="C21" s="101"/>
      <c r="D21" s="101"/>
      <c r="E21" s="101"/>
      <c r="F21" s="101"/>
      <c r="G21" s="101"/>
      <c r="H21" s="101"/>
      <c r="I21" s="101"/>
    </row>
    <row r="22" spans="1:11" x14ac:dyDescent="0.2">
      <c r="A22" s="111" t="s">
        <v>164</v>
      </c>
      <c r="B22" s="112" t="s">
        <v>163</v>
      </c>
      <c r="C22" s="101"/>
      <c r="D22" s="101"/>
      <c r="E22" s="101"/>
      <c r="F22" s="101"/>
      <c r="G22" s="101"/>
      <c r="H22" s="101"/>
      <c r="I22" s="101"/>
    </row>
    <row r="23" spans="1:11" x14ac:dyDescent="0.2">
      <c r="A23" s="111" t="s">
        <v>167</v>
      </c>
      <c r="B23" s="112" t="s">
        <v>166</v>
      </c>
      <c r="C23" s="101"/>
      <c r="D23" s="101"/>
      <c r="E23" s="101"/>
      <c r="F23" s="101"/>
      <c r="G23" s="101"/>
      <c r="H23" s="101"/>
      <c r="I23" s="101"/>
    </row>
    <row r="24" spans="1:11" x14ac:dyDescent="0.2">
      <c r="A24" s="109" t="s">
        <v>142</v>
      </c>
      <c r="B24" s="107" t="s">
        <v>141</v>
      </c>
      <c r="C24" s="101"/>
      <c r="D24" s="101"/>
      <c r="E24" s="101"/>
      <c r="F24" s="101"/>
      <c r="G24" s="101"/>
      <c r="H24" s="101"/>
      <c r="I24" s="101"/>
    </row>
    <row r="25" spans="1:11" x14ac:dyDescent="0.2">
      <c r="A25" s="111" t="s">
        <v>165</v>
      </c>
      <c r="B25" s="112" t="s">
        <v>172</v>
      </c>
      <c r="C25" s="101"/>
      <c r="D25" s="101"/>
      <c r="E25" s="101"/>
      <c r="F25" s="101"/>
      <c r="G25" s="101"/>
      <c r="H25" s="101"/>
      <c r="I25" s="101"/>
    </row>
    <row r="26" spans="1:11" x14ac:dyDescent="0.2">
      <c r="A26" s="101"/>
      <c r="B26" s="101"/>
      <c r="C26" s="101"/>
      <c r="D26" s="101"/>
      <c r="E26" s="101"/>
      <c r="F26" s="101"/>
      <c r="G26" s="101"/>
      <c r="H26" s="101"/>
      <c r="I26" s="101"/>
      <c r="J26" s="101"/>
      <c r="K26" s="101"/>
    </row>
    <row r="27" spans="1:11" x14ac:dyDescent="0.2">
      <c r="A27" s="101"/>
      <c r="B27" s="101"/>
      <c r="C27" s="101"/>
      <c r="D27" s="101"/>
      <c r="E27" s="101"/>
      <c r="F27" s="101"/>
      <c r="G27" s="101"/>
      <c r="H27" s="101"/>
      <c r="I27" s="101"/>
      <c r="J27" s="101"/>
      <c r="K27" s="101"/>
    </row>
    <row r="28" spans="1:11" x14ac:dyDescent="0.2">
      <c r="A28" s="101"/>
      <c r="B28" s="101"/>
      <c r="C28" s="101"/>
      <c r="D28" s="101"/>
      <c r="E28" s="101"/>
      <c r="F28" s="101"/>
      <c r="G28" s="101"/>
      <c r="H28" s="101"/>
      <c r="I28" s="101"/>
      <c r="J28" s="101"/>
      <c r="K28" s="101"/>
    </row>
    <row r="29" spans="1:11" x14ac:dyDescent="0.2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</row>
    <row r="30" spans="1:11" x14ac:dyDescent="0.2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</row>
    <row r="31" spans="1:11" x14ac:dyDescent="0.2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</row>
    <row r="32" spans="1:11" x14ac:dyDescent="0.2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</row>
    <row r="33" spans="1:11" x14ac:dyDescent="0.2">
      <c r="A33" s="101"/>
      <c r="B33" s="101"/>
      <c r="C33" s="101"/>
      <c r="D33" s="101"/>
      <c r="E33" s="101"/>
      <c r="F33" s="101"/>
      <c r="G33" s="101"/>
      <c r="H33" s="101"/>
      <c r="I33" s="101"/>
      <c r="J33" s="101"/>
      <c r="K33" s="101"/>
    </row>
    <row r="34" spans="1:11" x14ac:dyDescent="0.2">
      <c r="A34" s="101"/>
      <c r="B34" s="101"/>
      <c r="C34" s="101"/>
      <c r="D34" s="101"/>
      <c r="E34" s="101"/>
      <c r="F34" s="101"/>
      <c r="G34" s="101"/>
      <c r="H34" s="101"/>
      <c r="I34" s="101"/>
      <c r="J34" s="101"/>
      <c r="K34" s="101"/>
    </row>
    <row r="35" spans="1:11" x14ac:dyDescent="0.2">
      <c r="A35" s="101"/>
      <c r="B35" s="101"/>
      <c r="C35" s="101"/>
      <c r="D35" s="101"/>
      <c r="E35" s="101"/>
      <c r="F35" s="101"/>
      <c r="G35" s="101"/>
      <c r="H35" s="101"/>
      <c r="I35" s="101"/>
      <c r="J35" s="101"/>
      <c r="K35" s="101"/>
    </row>
  </sheetData>
  <sortState xmlns:xlrd2="http://schemas.microsoft.com/office/spreadsheetml/2017/richdata2" ref="A6:B25">
    <sortCondition ref="A6:A25"/>
  </sortState>
  <mergeCells count="2">
    <mergeCell ref="B2:G2"/>
    <mergeCell ref="A5:B5"/>
  </mergeCells>
  <hyperlinks>
    <hyperlink ref="A7" location="'Q2'!A1" display="Quadre I-12.2." xr:uid="{FAEC20C3-95C0-4DE9-9EA5-0117DAD6261B}"/>
    <hyperlink ref="A8" location="'G1'!A1" display="Gràfic I-12.1" xr:uid="{3DC6CA8E-9775-41C0-841F-8676E9998B31}"/>
    <hyperlink ref="A9" location="'G2'!A1" display="Gràfic I-12.2. " xr:uid="{1880B287-EC84-45F9-B897-CCF019C69991}"/>
    <hyperlink ref="A11" location="'G4'!A1" display="Gràfic I-12.4." xr:uid="{6837547E-9A96-4DD6-B923-31DBE27B5083}"/>
    <hyperlink ref="A12" location="'G5-'!A1" display="Gràfic I-12.5." xr:uid="{EDD36702-46B8-4858-B14F-3775CC164CA4}"/>
    <hyperlink ref="A13" location="'G6-G9'!A1" display="Gràfic I-12.6. " xr:uid="{296A6756-A542-4CEC-9907-2CB27008F4A9}"/>
    <hyperlink ref="A14" location="'G6-G9'!A1" display="Gràfic I-12.7. " xr:uid="{33E22FD9-1A65-4709-B461-78F74A63E2D8}"/>
    <hyperlink ref="A15" location="'G6-G9'!A1" display="Gràfic I-12.8. " xr:uid="{BBDCF47B-F9A7-4A7C-A337-120F9F5F0ED4}"/>
    <hyperlink ref="A16" location="'G6-G9'!A1" display="Gràfic I-12.9. " xr:uid="{9627DF8C-3AA5-42EA-99BA-FEB0306980B3}"/>
    <hyperlink ref="A17" location="'G10'!A1" display="Gràfic I-12.10." xr:uid="{12663E9C-BF53-4B0A-862B-96D65D70AE9C}"/>
    <hyperlink ref="A18" location="'QA1'!A1" display="Quadre IA-12.1." xr:uid="{D10A1F67-C68F-4C7B-9579-9EC1A51CF7B6}"/>
    <hyperlink ref="A19" location="'QA2'!A1" display="Quadre IA-12.1." xr:uid="{982D08EA-991E-46CE-80E6-97BDD2F980E1}"/>
    <hyperlink ref="A20" location="'QA3-GA1'!A1" display="Quadre IA-12.3. " xr:uid="{6E937A88-9611-43B6-9730-3C9BF3E12D79}"/>
    <hyperlink ref="A21" location="'QA4'!A1" display="Quadre IA-12.4. " xr:uid="{E0397DD5-0F8C-4CFA-B748-22A71BD702E8}"/>
    <hyperlink ref="A22" location="'QA5-GA2'!A1" display="Quadre IA-12.5." xr:uid="{A817811A-8911-4945-ACAB-F2D86BAFF83F}"/>
    <hyperlink ref="A23" location="'QA6'!A1" display="Quadre IA-12.6. " xr:uid="{36A6D580-ED30-408C-AE26-D74D471794D3}"/>
    <hyperlink ref="A24" location="'QA3-GA1'!A1" display="Gràfic IA-12.1. " xr:uid="{838C872F-E7D2-4DF7-8EA9-AC50078635FA}"/>
    <hyperlink ref="A25" location="'QA5-GA2'!A1" display="Gràfic IA-12.2." xr:uid="{75E21EF1-50AD-4EDF-A9F0-DC83F3DDF58A}"/>
    <hyperlink ref="A6" location="'Q1'!A1" display="Quadre I-12.1. " xr:uid="{31A21036-0F44-4744-BB37-0B6BC9A74A04}"/>
    <hyperlink ref="A10" location="'G3'!A1" display="Gràfic I-12.3." xr:uid="{CC043ACC-9DF5-4BBE-9706-C92F41CCF0E0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801A5-51F3-4568-8039-4A53F9E9CD70}">
  <sheetPr>
    <tabColor rgb="FF92D050"/>
  </sheetPr>
  <dimension ref="A1:N37"/>
  <sheetViews>
    <sheetView workbookViewId="0">
      <selection activeCell="C35" sqref="C35:N35"/>
    </sheetView>
  </sheetViews>
  <sheetFormatPr baseColWidth="10" defaultColWidth="11.25" defaultRowHeight="14.25" x14ac:dyDescent="0.2"/>
  <sheetData>
    <row r="1" spans="1:14" x14ac:dyDescent="0.2">
      <c r="A1" s="75"/>
    </row>
    <row r="2" spans="1:14" x14ac:dyDescent="0.2">
      <c r="C2" s="132" t="s">
        <v>159</v>
      </c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</row>
    <row r="35" spans="3:14" x14ac:dyDescent="0.2">
      <c r="C35" s="140" t="s">
        <v>160</v>
      </c>
      <c r="D35" s="140"/>
      <c r="E35" s="140"/>
      <c r="F35" s="140"/>
      <c r="G35" s="140"/>
      <c r="H35" s="140"/>
      <c r="I35" s="140"/>
      <c r="J35" s="140"/>
      <c r="K35" s="140"/>
      <c r="L35" s="140"/>
      <c r="M35" s="140"/>
      <c r="N35" s="140"/>
    </row>
    <row r="37" spans="3:14" x14ac:dyDescent="0.2">
      <c r="G37" t="s">
        <v>2</v>
      </c>
    </row>
  </sheetData>
  <mergeCells count="2">
    <mergeCell ref="C2:N2"/>
    <mergeCell ref="C35:N35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EA71F-DB0D-45F8-B46D-2D1E9D338765}">
  <sheetPr>
    <tabColor theme="4" tint="0.39997558519241921"/>
  </sheetPr>
  <dimension ref="A1:H25"/>
  <sheetViews>
    <sheetView workbookViewId="0">
      <selection activeCell="E24" sqref="E24"/>
    </sheetView>
  </sheetViews>
  <sheetFormatPr baseColWidth="10" defaultColWidth="11.25" defaultRowHeight="14.25" x14ac:dyDescent="0.2"/>
  <cols>
    <col min="1" max="1" width="25.625" customWidth="1"/>
    <col min="3" max="3" width="19.125" customWidth="1"/>
  </cols>
  <sheetData>
    <row r="1" spans="1:3" ht="26.25" customHeight="1" x14ac:dyDescent="0.2">
      <c r="A1" s="133" t="s">
        <v>201</v>
      </c>
      <c r="B1" s="134"/>
      <c r="C1" s="135"/>
    </row>
    <row r="2" spans="1:3" x14ac:dyDescent="0.2">
      <c r="A2" s="15"/>
      <c r="B2" s="83" t="s">
        <v>7</v>
      </c>
      <c r="C2" s="83" t="s">
        <v>78</v>
      </c>
    </row>
    <row r="3" spans="1:3" x14ac:dyDescent="0.2">
      <c r="A3" s="2" t="s">
        <v>80</v>
      </c>
      <c r="B3" s="47">
        <v>131</v>
      </c>
      <c r="C3" s="2">
        <v>897</v>
      </c>
    </row>
    <row r="4" spans="1:3" x14ac:dyDescent="0.2">
      <c r="A4" s="2" t="s">
        <v>81</v>
      </c>
      <c r="B4" s="47">
        <v>132</v>
      </c>
      <c r="C4" s="2">
        <v>850</v>
      </c>
    </row>
    <row r="5" spans="1:3" x14ac:dyDescent="0.2">
      <c r="A5" s="2" t="s">
        <v>82</v>
      </c>
      <c r="B5" s="47">
        <v>135</v>
      </c>
      <c r="C5" s="2">
        <v>888</v>
      </c>
    </row>
    <row r="6" spans="1:3" x14ac:dyDescent="0.2">
      <c r="A6" s="2" t="s">
        <v>83</v>
      </c>
      <c r="B6" s="47">
        <v>132</v>
      </c>
      <c r="C6" s="2">
        <v>912</v>
      </c>
    </row>
    <row r="7" spans="1:3" x14ac:dyDescent="0.2">
      <c r="A7" s="2" t="s">
        <v>84</v>
      </c>
      <c r="B7" s="47">
        <v>133</v>
      </c>
      <c r="C7" s="2">
        <v>928</v>
      </c>
    </row>
    <row r="8" spans="1:3" x14ac:dyDescent="0.2">
      <c r="A8" s="2" t="s">
        <v>85</v>
      </c>
      <c r="B8" s="47">
        <v>133</v>
      </c>
      <c r="C8" s="2">
        <v>898</v>
      </c>
    </row>
    <row r="9" spans="1:3" x14ac:dyDescent="0.2">
      <c r="A9" s="2" t="s">
        <v>86</v>
      </c>
      <c r="B9" s="47">
        <v>134</v>
      </c>
      <c r="C9" s="2">
        <v>905</v>
      </c>
    </row>
    <row r="10" spans="1:3" x14ac:dyDescent="0.2">
      <c r="A10" s="2" t="s">
        <v>87</v>
      </c>
      <c r="B10" s="47">
        <v>131</v>
      </c>
      <c r="C10" s="2">
        <v>927</v>
      </c>
    </row>
    <row r="11" spans="1:3" x14ac:dyDescent="0.2">
      <c r="A11" s="2" t="s">
        <v>88</v>
      </c>
      <c r="B11" s="47">
        <v>128</v>
      </c>
      <c r="C11" s="2">
        <v>942</v>
      </c>
    </row>
    <row r="12" spans="1:3" x14ac:dyDescent="0.2">
      <c r="A12" s="2" t="s">
        <v>89</v>
      </c>
      <c r="B12" s="47">
        <v>126</v>
      </c>
      <c r="C12" s="2">
        <v>916</v>
      </c>
    </row>
    <row r="13" spans="1:3" x14ac:dyDescent="0.2">
      <c r="A13" s="2" t="s">
        <v>90</v>
      </c>
      <c r="B13" s="47">
        <v>123</v>
      </c>
      <c r="C13" s="2">
        <v>914</v>
      </c>
    </row>
    <row r="14" spans="1:3" x14ac:dyDescent="0.2">
      <c r="A14" s="2" t="s">
        <v>91</v>
      </c>
      <c r="B14" s="47">
        <v>121</v>
      </c>
      <c r="C14" s="2">
        <v>927</v>
      </c>
    </row>
    <row r="15" spans="1:3" x14ac:dyDescent="0.2">
      <c r="A15" s="2" t="s">
        <v>92</v>
      </c>
      <c r="B15" s="47">
        <v>120</v>
      </c>
      <c r="C15" s="2">
        <v>916</v>
      </c>
    </row>
    <row r="16" spans="1:3" x14ac:dyDescent="0.2">
      <c r="A16" s="2" t="s">
        <v>93</v>
      </c>
      <c r="B16" s="47">
        <v>116</v>
      </c>
      <c r="C16" s="2">
        <v>857</v>
      </c>
    </row>
    <row r="17" spans="1:8" x14ac:dyDescent="0.2">
      <c r="A17" s="2" t="s">
        <v>94</v>
      </c>
      <c r="B17" s="47">
        <v>118</v>
      </c>
      <c r="C17" s="2">
        <v>874</v>
      </c>
    </row>
    <row r="18" spans="1:8" x14ac:dyDescent="0.2">
      <c r="A18" s="2" t="s">
        <v>95</v>
      </c>
      <c r="B18" s="47">
        <v>121</v>
      </c>
      <c r="C18" s="2">
        <v>910</v>
      </c>
    </row>
    <row r="19" spans="1:8" x14ac:dyDescent="0.2">
      <c r="A19" s="2" t="s">
        <v>96</v>
      </c>
      <c r="B19" s="47">
        <v>122</v>
      </c>
      <c r="C19" s="2">
        <v>907</v>
      </c>
    </row>
    <row r="20" spans="1:8" x14ac:dyDescent="0.2">
      <c r="A20" s="2" t="s">
        <v>97</v>
      </c>
      <c r="B20" s="47">
        <v>125</v>
      </c>
      <c r="C20" s="2">
        <v>888</v>
      </c>
    </row>
    <row r="21" spans="1:8" x14ac:dyDescent="0.2">
      <c r="A21" s="2" t="s">
        <v>98</v>
      </c>
      <c r="B21" s="47">
        <v>124</v>
      </c>
      <c r="C21" s="2">
        <v>917</v>
      </c>
    </row>
    <row r="22" spans="1:8" x14ac:dyDescent="0.2">
      <c r="A22" s="2" t="s">
        <v>99</v>
      </c>
      <c r="B22" s="47">
        <v>127</v>
      </c>
      <c r="C22" s="2">
        <v>927</v>
      </c>
    </row>
    <row r="23" spans="1:8" ht="14.25" customHeight="1" x14ac:dyDescent="0.2">
      <c r="A23" s="127" t="s">
        <v>180</v>
      </c>
      <c r="B23" s="127"/>
      <c r="C23" s="127"/>
      <c r="D23" s="105"/>
      <c r="E23" s="105"/>
      <c r="F23" s="105"/>
      <c r="G23" s="105"/>
      <c r="H23" s="105"/>
    </row>
    <row r="24" spans="1:8" x14ac:dyDescent="0.2">
      <c r="A24" s="129"/>
      <c r="B24" s="129"/>
      <c r="C24" s="129"/>
      <c r="D24" s="105"/>
      <c r="E24" s="105"/>
      <c r="F24" s="105"/>
      <c r="G24" s="105"/>
      <c r="H24" s="105"/>
    </row>
    <row r="25" spans="1:8" ht="20.25" customHeight="1" x14ac:dyDescent="0.2">
      <c r="A25" s="129"/>
      <c r="B25" s="129"/>
      <c r="C25" s="129"/>
      <c r="D25" s="105"/>
      <c r="E25" s="105"/>
      <c r="F25" s="105"/>
      <c r="G25" s="105"/>
      <c r="H25" s="105"/>
    </row>
  </sheetData>
  <mergeCells count="2">
    <mergeCell ref="A1:C1"/>
    <mergeCell ref="A23:C25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0E116-F172-4942-9020-1002D7FADD7C}">
  <sheetPr>
    <tabColor theme="4" tint="0.39997558519241921"/>
  </sheetPr>
  <dimension ref="A1:H25"/>
  <sheetViews>
    <sheetView workbookViewId="0">
      <selection activeCell="D5" sqref="D5"/>
    </sheetView>
  </sheetViews>
  <sheetFormatPr baseColWidth="10" defaultColWidth="11.25" defaultRowHeight="14.25" x14ac:dyDescent="0.2"/>
  <cols>
    <col min="3" max="3" width="12.875" customWidth="1"/>
  </cols>
  <sheetData>
    <row r="1" spans="1:3" ht="52.5" customHeight="1" x14ac:dyDescent="0.2">
      <c r="A1" s="133" t="s">
        <v>202</v>
      </c>
      <c r="B1" s="134"/>
      <c r="C1" s="135"/>
    </row>
    <row r="2" spans="1:3" x14ac:dyDescent="0.2">
      <c r="A2" s="23"/>
      <c r="B2" s="121" t="s">
        <v>7</v>
      </c>
      <c r="C2" s="121" t="s">
        <v>78</v>
      </c>
    </row>
    <row r="3" spans="1:3" x14ac:dyDescent="0.2">
      <c r="A3" s="23" t="s">
        <v>80</v>
      </c>
      <c r="B3" s="79">
        <v>1543</v>
      </c>
      <c r="C3" s="79">
        <v>11206</v>
      </c>
    </row>
    <row r="4" spans="1:3" x14ac:dyDescent="0.2">
      <c r="A4" s="23" t="s">
        <v>81</v>
      </c>
      <c r="B4" s="79">
        <v>1561</v>
      </c>
      <c r="C4" s="79">
        <v>10670</v>
      </c>
    </row>
    <row r="5" spans="1:3" x14ac:dyDescent="0.2">
      <c r="A5" s="23" t="s">
        <v>82</v>
      </c>
      <c r="B5" s="79">
        <v>1599</v>
      </c>
      <c r="C5" s="79">
        <v>10852</v>
      </c>
    </row>
    <row r="6" spans="1:3" x14ac:dyDescent="0.2">
      <c r="A6" s="23" t="s">
        <v>83</v>
      </c>
      <c r="B6" s="79">
        <v>1502</v>
      </c>
      <c r="C6" s="79">
        <v>11749</v>
      </c>
    </row>
    <row r="7" spans="1:3" x14ac:dyDescent="0.2">
      <c r="A7" s="23" t="s">
        <v>84</v>
      </c>
      <c r="B7" s="79">
        <v>1547</v>
      </c>
      <c r="C7" s="79">
        <v>11793</v>
      </c>
    </row>
    <row r="8" spans="1:3" x14ac:dyDescent="0.2">
      <c r="A8" s="23" t="s">
        <v>85</v>
      </c>
      <c r="B8" s="79">
        <v>1565</v>
      </c>
      <c r="C8" s="79">
        <v>11504</v>
      </c>
    </row>
    <row r="9" spans="1:3" x14ac:dyDescent="0.2">
      <c r="A9" s="23" t="s">
        <v>86</v>
      </c>
      <c r="B9" s="79">
        <v>1562</v>
      </c>
      <c r="C9" s="79">
        <v>11235</v>
      </c>
    </row>
    <row r="10" spans="1:3" x14ac:dyDescent="0.2">
      <c r="A10" s="23" t="s">
        <v>87</v>
      </c>
      <c r="B10" s="79">
        <v>1479</v>
      </c>
      <c r="C10" s="79">
        <v>12089</v>
      </c>
    </row>
    <row r="11" spans="1:3" x14ac:dyDescent="0.2">
      <c r="A11" s="23" t="s">
        <v>88</v>
      </c>
      <c r="B11" s="79">
        <v>1562</v>
      </c>
      <c r="C11" s="79">
        <v>12513</v>
      </c>
    </row>
    <row r="12" spans="1:3" x14ac:dyDescent="0.2">
      <c r="A12" s="23" t="s">
        <v>89</v>
      </c>
      <c r="B12" s="79">
        <v>1537</v>
      </c>
      <c r="C12" s="79">
        <v>12111</v>
      </c>
    </row>
    <row r="13" spans="1:3" x14ac:dyDescent="0.2">
      <c r="A13" s="23" t="s">
        <v>90</v>
      </c>
      <c r="B13" s="79">
        <v>1567</v>
      </c>
      <c r="C13" s="79">
        <v>11837</v>
      </c>
    </row>
    <row r="14" spans="1:3" x14ac:dyDescent="0.2">
      <c r="A14" s="23" t="s">
        <v>91</v>
      </c>
      <c r="B14" s="79">
        <v>1549</v>
      </c>
      <c r="C14" s="79">
        <v>12657</v>
      </c>
    </row>
    <row r="15" spans="1:3" x14ac:dyDescent="0.2">
      <c r="A15" s="23" t="s">
        <v>92</v>
      </c>
      <c r="B15" s="79">
        <v>1491</v>
      </c>
      <c r="C15" s="79">
        <v>12574</v>
      </c>
    </row>
    <row r="16" spans="1:3" x14ac:dyDescent="0.2">
      <c r="A16" s="23" t="s">
        <v>93</v>
      </c>
      <c r="B16" s="79">
        <v>1450</v>
      </c>
      <c r="C16" s="79">
        <v>11816</v>
      </c>
    </row>
    <row r="17" spans="1:8" x14ac:dyDescent="0.2">
      <c r="A17" s="23" t="s">
        <v>94</v>
      </c>
      <c r="B17" s="79">
        <v>1528</v>
      </c>
      <c r="C17" s="79">
        <v>11960</v>
      </c>
    </row>
    <row r="18" spans="1:8" x14ac:dyDescent="0.2">
      <c r="A18" s="23" t="s">
        <v>95</v>
      </c>
      <c r="B18" s="79">
        <v>1504</v>
      </c>
      <c r="C18" s="79">
        <v>12582</v>
      </c>
    </row>
    <row r="19" spans="1:8" x14ac:dyDescent="0.2">
      <c r="A19" s="23" t="s">
        <v>96</v>
      </c>
      <c r="B19" s="79">
        <v>1570</v>
      </c>
      <c r="C19" s="79">
        <v>12650</v>
      </c>
    </row>
    <row r="20" spans="1:8" x14ac:dyDescent="0.2">
      <c r="A20" s="23" t="s">
        <v>97</v>
      </c>
      <c r="B20" s="79">
        <v>1587</v>
      </c>
      <c r="C20" s="79">
        <v>12367</v>
      </c>
    </row>
    <row r="21" spans="1:8" x14ac:dyDescent="0.2">
      <c r="A21" s="23" t="s">
        <v>98</v>
      </c>
      <c r="B21" s="79">
        <v>1485</v>
      </c>
      <c r="C21" s="79">
        <v>12668</v>
      </c>
    </row>
    <row r="22" spans="1:8" x14ac:dyDescent="0.2">
      <c r="A22" s="23" t="s">
        <v>99</v>
      </c>
      <c r="B22" s="79">
        <v>1618</v>
      </c>
      <c r="C22" s="79">
        <v>13526</v>
      </c>
    </row>
    <row r="23" spans="1:8" ht="5.25" customHeight="1" x14ac:dyDescent="0.2">
      <c r="A23" s="127" t="s">
        <v>203</v>
      </c>
      <c r="B23" s="127"/>
      <c r="C23" s="127"/>
      <c r="D23" s="105"/>
      <c r="E23" s="105"/>
      <c r="F23" s="105"/>
      <c r="G23" s="105"/>
      <c r="H23" s="105"/>
    </row>
    <row r="24" spans="1:8" ht="4.5" customHeight="1" x14ac:dyDescent="0.2">
      <c r="A24" s="129"/>
      <c r="B24" s="129"/>
      <c r="C24" s="129"/>
      <c r="D24" s="105"/>
      <c r="E24" s="105"/>
      <c r="F24" s="105"/>
      <c r="G24" s="105"/>
      <c r="H24" s="105"/>
    </row>
    <row r="25" spans="1:8" ht="63" customHeight="1" x14ac:dyDescent="0.2">
      <c r="A25" s="129"/>
      <c r="B25" s="129"/>
      <c r="C25" s="129"/>
      <c r="D25" s="105"/>
      <c r="E25" s="105"/>
      <c r="F25" s="105"/>
      <c r="G25" s="105"/>
      <c r="H25" s="105"/>
    </row>
  </sheetData>
  <mergeCells count="2">
    <mergeCell ref="A1:C1"/>
    <mergeCell ref="A23:C2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theme="4" tint="0.39997558519241921"/>
  </sheetPr>
  <dimension ref="A1:AMJ89"/>
  <sheetViews>
    <sheetView workbookViewId="0">
      <selection sqref="A1:L1"/>
    </sheetView>
  </sheetViews>
  <sheetFormatPr baseColWidth="10" defaultColWidth="11" defaultRowHeight="11.25" x14ac:dyDescent="0.2"/>
  <cols>
    <col min="1" max="1" width="8.25" style="1" customWidth="1"/>
    <col min="2" max="2" width="7.875" style="1" customWidth="1"/>
    <col min="3" max="3" width="8.125" style="1" customWidth="1"/>
    <col min="4" max="5" width="7.75" style="1" customWidth="1"/>
    <col min="6" max="7" width="7.625" style="1" customWidth="1"/>
    <col min="8" max="8" width="7.75" style="1" customWidth="1"/>
    <col min="9" max="9" width="7.875" style="1" customWidth="1"/>
    <col min="10" max="10" width="7.75" style="1" customWidth="1"/>
    <col min="11" max="11" width="8" style="1" customWidth="1"/>
    <col min="12" max="12" width="8.25" style="1" customWidth="1"/>
    <col min="13" max="17" width="10.875" style="1" customWidth="1"/>
    <col min="18" max="19" width="10.875" style="1" hidden="1" customWidth="1"/>
    <col min="20" max="1024" width="10.875" style="1" customWidth="1"/>
    <col min="1025" max="1025" width="11" style="15" customWidth="1"/>
    <col min="1026" max="16384" width="11" style="15"/>
  </cols>
  <sheetData>
    <row r="1" spans="1:14" ht="15" customHeight="1" x14ac:dyDescent="0.2">
      <c r="A1" s="136" t="s">
        <v>127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</row>
    <row r="2" spans="1:14" x14ac:dyDescent="0.2">
      <c r="A2" s="2"/>
      <c r="B2" s="83" t="s">
        <v>16</v>
      </c>
      <c r="C2" s="83" t="s">
        <v>29</v>
      </c>
      <c r="D2" s="83" t="s">
        <v>30</v>
      </c>
      <c r="E2" s="83" t="s">
        <v>17</v>
      </c>
      <c r="F2" s="83" t="s">
        <v>31</v>
      </c>
      <c r="G2" s="83" t="s">
        <v>32</v>
      </c>
      <c r="H2" s="83" t="s">
        <v>33</v>
      </c>
      <c r="I2" s="83" t="s">
        <v>34</v>
      </c>
      <c r="J2" s="83" t="s">
        <v>35</v>
      </c>
      <c r="K2" s="83" t="s">
        <v>36</v>
      </c>
      <c r="L2" s="83" t="s">
        <v>5</v>
      </c>
      <c r="N2" s="15"/>
    </row>
    <row r="3" spans="1:14" x14ac:dyDescent="0.2">
      <c r="A3" s="2" t="s">
        <v>80</v>
      </c>
      <c r="B3" s="47">
        <v>56</v>
      </c>
      <c r="C3" s="47">
        <v>79</v>
      </c>
      <c r="D3" s="47">
        <v>0</v>
      </c>
      <c r="E3" s="47">
        <v>16</v>
      </c>
      <c r="F3" s="47">
        <v>344</v>
      </c>
      <c r="G3" s="47">
        <v>65</v>
      </c>
      <c r="H3" s="47">
        <v>102</v>
      </c>
      <c r="I3" s="47">
        <v>35</v>
      </c>
      <c r="J3" s="47">
        <v>775</v>
      </c>
      <c r="K3" s="47">
        <v>69</v>
      </c>
      <c r="L3" s="47">
        <f>SUM(B3:K3)</f>
        <v>1541</v>
      </c>
    </row>
    <row r="4" spans="1:14" x14ac:dyDescent="0.2">
      <c r="A4" s="2" t="s">
        <v>81</v>
      </c>
      <c r="B4" s="47">
        <v>69</v>
      </c>
      <c r="C4" s="47">
        <v>76</v>
      </c>
      <c r="D4" s="47">
        <v>0</v>
      </c>
      <c r="E4" s="47">
        <v>19</v>
      </c>
      <c r="F4" s="47">
        <v>351</v>
      </c>
      <c r="G4" s="47">
        <v>79</v>
      </c>
      <c r="H4" s="47">
        <v>99</v>
      </c>
      <c r="I4" s="47">
        <v>77</v>
      </c>
      <c r="J4" s="47">
        <v>670</v>
      </c>
      <c r="K4" s="47">
        <v>119</v>
      </c>
      <c r="L4" s="47">
        <f t="shared" ref="L4:L22" si="0">SUM(B4:K4)</f>
        <v>1559</v>
      </c>
    </row>
    <row r="5" spans="1:14" x14ac:dyDescent="0.2">
      <c r="A5" s="2" t="s">
        <v>82</v>
      </c>
      <c r="B5" s="47">
        <v>52</v>
      </c>
      <c r="C5" s="47">
        <v>83</v>
      </c>
      <c r="D5" s="47">
        <v>0</v>
      </c>
      <c r="E5" s="47">
        <v>15</v>
      </c>
      <c r="F5" s="47">
        <v>356</v>
      </c>
      <c r="G5" s="47">
        <v>72</v>
      </c>
      <c r="H5" s="47">
        <v>99</v>
      </c>
      <c r="I5" s="47">
        <v>73</v>
      </c>
      <c r="J5" s="47">
        <v>717</v>
      </c>
      <c r="K5" s="47">
        <v>130</v>
      </c>
      <c r="L5" s="47">
        <f t="shared" si="0"/>
        <v>1597</v>
      </c>
    </row>
    <row r="6" spans="1:14" x14ac:dyDescent="0.2">
      <c r="A6" s="2" t="s">
        <v>83</v>
      </c>
      <c r="B6" s="47">
        <v>43</v>
      </c>
      <c r="C6" s="47">
        <v>66</v>
      </c>
      <c r="D6" s="47">
        <v>0</v>
      </c>
      <c r="E6" s="47">
        <v>15</v>
      </c>
      <c r="F6" s="47">
        <v>336</v>
      </c>
      <c r="G6" s="47">
        <v>53</v>
      </c>
      <c r="H6" s="47">
        <v>99</v>
      </c>
      <c r="I6" s="47">
        <v>66</v>
      </c>
      <c r="J6" s="47">
        <v>761</v>
      </c>
      <c r="K6" s="47">
        <v>60</v>
      </c>
      <c r="L6" s="47">
        <f t="shared" si="0"/>
        <v>1499</v>
      </c>
    </row>
    <row r="7" spans="1:14" x14ac:dyDescent="0.2">
      <c r="A7" s="2" t="s">
        <v>84</v>
      </c>
      <c r="B7" s="47">
        <v>57</v>
      </c>
      <c r="C7" s="47">
        <v>65</v>
      </c>
      <c r="D7" s="47">
        <v>0</v>
      </c>
      <c r="E7" s="47">
        <v>20</v>
      </c>
      <c r="F7" s="47">
        <v>329</v>
      </c>
      <c r="G7" s="47">
        <v>69</v>
      </c>
      <c r="H7" s="47">
        <v>97</v>
      </c>
      <c r="I7" s="47">
        <v>74</v>
      </c>
      <c r="J7" s="47">
        <v>782</v>
      </c>
      <c r="K7" s="47">
        <v>52</v>
      </c>
      <c r="L7" s="47">
        <f t="shared" si="0"/>
        <v>1545</v>
      </c>
    </row>
    <row r="8" spans="1:14" x14ac:dyDescent="0.2">
      <c r="A8" s="2" t="s">
        <v>85</v>
      </c>
      <c r="B8" s="47">
        <v>69</v>
      </c>
      <c r="C8" s="47">
        <v>65</v>
      </c>
      <c r="D8" s="47">
        <v>0</v>
      </c>
      <c r="E8" s="47">
        <v>17</v>
      </c>
      <c r="F8" s="47">
        <v>364</v>
      </c>
      <c r="G8" s="47">
        <v>92</v>
      </c>
      <c r="H8" s="47">
        <v>97</v>
      </c>
      <c r="I8" s="47">
        <v>71</v>
      </c>
      <c r="J8" s="47">
        <v>684</v>
      </c>
      <c r="K8" s="47">
        <v>104</v>
      </c>
      <c r="L8" s="47">
        <f t="shared" si="0"/>
        <v>1563</v>
      </c>
    </row>
    <row r="9" spans="1:14" x14ac:dyDescent="0.2">
      <c r="A9" s="2" t="s">
        <v>86</v>
      </c>
      <c r="B9" s="47">
        <v>66</v>
      </c>
      <c r="C9" s="47">
        <v>68</v>
      </c>
      <c r="D9" s="47">
        <v>0</v>
      </c>
      <c r="E9" s="47">
        <v>21</v>
      </c>
      <c r="F9" s="47">
        <v>361</v>
      </c>
      <c r="G9" s="47">
        <v>92</v>
      </c>
      <c r="H9" s="47">
        <v>95</v>
      </c>
      <c r="I9" s="47">
        <v>35</v>
      </c>
      <c r="J9" s="47">
        <v>729</v>
      </c>
      <c r="K9" s="47">
        <v>93</v>
      </c>
      <c r="L9" s="47">
        <f t="shared" si="0"/>
        <v>1560</v>
      </c>
    </row>
    <row r="10" spans="1:14" x14ac:dyDescent="0.2">
      <c r="A10" s="2" t="s">
        <v>87</v>
      </c>
      <c r="B10" s="47">
        <v>53</v>
      </c>
      <c r="C10" s="47">
        <v>66</v>
      </c>
      <c r="D10" s="47">
        <v>0</v>
      </c>
      <c r="E10" s="47">
        <v>18</v>
      </c>
      <c r="F10" s="47">
        <v>356</v>
      </c>
      <c r="G10" s="47">
        <v>63</v>
      </c>
      <c r="H10" s="47">
        <v>97</v>
      </c>
      <c r="I10" s="47">
        <v>19</v>
      </c>
      <c r="J10" s="47">
        <v>778</v>
      </c>
      <c r="K10" s="47">
        <v>26</v>
      </c>
      <c r="L10" s="47">
        <f t="shared" si="0"/>
        <v>1476</v>
      </c>
    </row>
    <row r="11" spans="1:14" x14ac:dyDescent="0.2">
      <c r="A11" s="2" t="s">
        <v>88</v>
      </c>
      <c r="B11" s="47">
        <v>50</v>
      </c>
      <c r="C11" s="47">
        <v>70</v>
      </c>
      <c r="D11" s="47">
        <v>0</v>
      </c>
      <c r="E11" s="47">
        <v>27</v>
      </c>
      <c r="F11" s="47">
        <v>365</v>
      </c>
      <c r="G11" s="47">
        <v>70</v>
      </c>
      <c r="H11" s="47">
        <v>97</v>
      </c>
      <c r="I11" s="47">
        <v>29</v>
      </c>
      <c r="J11" s="47">
        <v>827</v>
      </c>
      <c r="K11" s="47">
        <v>24</v>
      </c>
      <c r="L11" s="47">
        <f t="shared" si="0"/>
        <v>1559</v>
      </c>
    </row>
    <row r="12" spans="1:14" x14ac:dyDescent="0.2">
      <c r="A12" s="2" t="s">
        <v>89</v>
      </c>
      <c r="B12" s="47">
        <v>52</v>
      </c>
      <c r="C12" s="47">
        <v>70</v>
      </c>
      <c r="D12" s="47">
        <v>0</v>
      </c>
      <c r="E12" s="47">
        <v>22</v>
      </c>
      <c r="F12" s="47">
        <v>391</v>
      </c>
      <c r="G12" s="47">
        <v>113</v>
      </c>
      <c r="H12" s="47">
        <v>92</v>
      </c>
      <c r="I12" s="47">
        <v>32</v>
      </c>
      <c r="J12" s="47">
        <v>731</v>
      </c>
      <c r="K12" s="47">
        <v>31</v>
      </c>
      <c r="L12" s="47">
        <f t="shared" si="0"/>
        <v>1534</v>
      </c>
    </row>
    <row r="13" spans="1:14" x14ac:dyDescent="0.2">
      <c r="A13" s="2" t="s">
        <v>90</v>
      </c>
      <c r="B13" s="47">
        <v>58</v>
      </c>
      <c r="C13" s="47">
        <v>70</v>
      </c>
      <c r="D13" s="47">
        <v>0</v>
      </c>
      <c r="E13" s="47">
        <v>15</v>
      </c>
      <c r="F13" s="47">
        <v>391</v>
      </c>
      <c r="G13" s="47">
        <v>110</v>
      </c>
      <c r="H13" s="47">
        <v>91</v>
      </c>
      <c r="I13" s="47">
        <v>31</v>
      </c>
      <c r="J13" s="47">
        <v>769</v>
      </c>
      <c r="K13" s="47">
        <v>29</v>
      </c>
      <c r="L13" s="47">
        <f t="shared" si="0"/>
        <v>1564</v>
      </c>
    </row>
    <row r="14" spans="1:14" x14ac:dyDescent="0.2">
      <c r="A14" s="2" t="s">
        <v>91</v>
      </c>
      <c r="B14" s="47">
        <v>74</v>
      </c>
      <c r="C14" s="47">
        <v>71</v>
      </c>
      <c r="D14" s="47">
        <v>0</v>
      </c>
      <c r="E14" s="47">
        <v>16</v>
      </c>
      <c r="F14" s="47">
        <v>387</v>
      </c>
      <c r="G14" s="47">
        <v>73</v>
      </c>
      <c r="H14" s="47">
        <v>91</v>
      </c>
      <c r="I14" s="47">
        <v>16</v>
      </c>
      <c r="J14" s="47">
        <v>792</v>
      </c>
      <c r="K14" s="47">
        <v>27</v>
      </c>
      <c r="L14" s="47">
        <f t="shared" si="0"/>
        <v>1547</v>
      </c>
    </row>
    <row r="15" spans="1:14" x14ac:dyDescent="0.2">
      <c r="A15" s="2" t="s">
        <v>92</v>
      </c>
      <c r="B15" s="47">
        <v>116</v>
      </c>
      <c r="C15" s="47">
        <v>73</v>
      </c>
      <c r="D15" s="47">
        <v>0</v>
      </c>
      <c r="E15" s="47">
        <v>15</v>
      </c>
      <c r="F15" s="47">
        <v>378</v>
      </c>
      <c r="G15" s="47">
        <v>63</v>
      </c>
      <c r="H15" s="47">
        <v>90</v>
      </c>
      <c r="I15" s="47">
        <v>25</v>
      </c>
      <c r="J15" s="47">
        <v>706</v>
      </c>
      <c r="K15" s="47">
        <v>23</v>
      </c>
      <c r="L15" s="47">
        <f t="shared" si="0"/>
        <v>1489</v>
      </c>
    </row>
    <row r="16" spans="1:14" x14ac:dyDescent="0.2">
      <c r="A16" s="2" t="s">
        <v>93</v>
      </c>
      <c r="B16" s="47">
        <v>158</v>
      </c>
      <c r="C16" s="47">
        <v>59</v>
      </c>
      <c r="D16" s="47">
        <v>0</v>
      </c>
      <c r="E16" s="47">
        <v>19</v>
      </c>
      <c r="F16" s="47">
        <v>396</v>
      </c>
      <c r="G16" s="47">
        <v>63</v>
      </c>
      <c r="H16" s="47">
        <v>91</v>
      </c>
      <c r="I16" s="47">
        <v>26</v>
      </c>
      <c r="J16" s="47">
        <v>612</v>
      </c>
      <c r="K16" s="47">
        <v>24</v>
      </c>
      <c r="L16" s="47">
        <f t="shared" si="0"/>
        <v>1448</v>
      </c>
    </row>
    <row r="17" spans="1:23" x14ac:dyDescent="0.2">
      <c r="A17" s="2" t="s">
        <v>94</v>
      </c>
      <c r="B17" s="47">
        <v>149</v>
      </c>
      <c r="C17" s="47">
        <v>63</v>
      </c>
      <c r="D17" s="47">
        <v>0</v>
      </c>
      <c r="E17" s="47">
        <v>17</v>
      </c>
      <c r="F17" s="47">
        <v>398</v>
      </c>
      <c r="G17" s="47">
        <v>73</v>
      </c>
      <c r="H17" s="47">
        <v>90</v>
      </c>
      <c r="I17" s="47">
        <v>26</v>
      </c>
      <c r="J17" s="47">
        <v>688</v>
      </c>
      <c r="K17" s="47">
        <v>22</v>
      </c>
      <c r="L17" s="47">
        <f t="shared" si="0"/>
        <v>1526</v>
      </c>
    </row>
    <row r="18" spans="1:23" x14ac:dyDescent="0.2">
      <c r="A18" s="2" t="s">
        <v>95</v>
      </c>
      <c r="B18" s="47">
        <v>116</v>
      </c>
      <c r="C18" s="47">
        <v>67</v>
      </c>
      <c r="D18" s="47">
        <v>0</v>
      </c>
      <c r="E18" s="47">
        <v>17</v>
      </c>
      <c r="F18" s="47">
        <v>394</v>
      </c>
      <c r="G18" s="47">
        <v>53</v>
      </c>
      <c r="H18" s="47">
        <v>88</v>
      </c>
      <c r="I18" s="47">
        <v>7</v>
      </c>
      <c r="J18" s="47">
        <v>747</v>
      </c>
      <c r="K18" s="47">
        <v>13</v>
      </c>
      <c r="L18" s="47">
        <f t="shared" si="0"/>
        <v>1502</v>
      </c>
    </row>
    <row r="19" spans="1:23" x14ac:dyDescent="0.2">
      <c r="A19" s="2" t="s">
        <v>96</v>
      </c>
      <c r="B19" s="47">
        <v>143</v>
      </c>
      <c r="C19" s="47">
        <v>71</v>
      </c>
      <c r="D19" s="47">
        <v>0</v>
      </c>
      <c r="E19" s="47">
        <v>21</v>
      </c>
      <c r="F19" s="47">
        <v>388</v>
      </c>
      <c r="G19" s="47">
        <v>54</v>
      </c>
      <c r="H19" s="47">
        <v>88</v>
      </c>
      <c r="I19" s="47">
        <v>7</v>
      </c>
      <c r="J19" s="47">
        <v>783</v>
      </c>
      <c r="K19" s="47">
        <v>13</v>
      </c>
      <c r="L19" s="47">
        <f t="shared" si="0"/>
        <v>1568</v>
      </c>
    </row>
    <row r="20" spans="1:23" x14ac:dyDescent="0.2">
      <c r="A20" s="2" t="s">
        <v>97</v>
      </c>
      <c r="B20" s="47">
        <v>182</v>
      </c>
      <c r="C20" s="47">
        <v>75</v>
      </c>
      <c r="D20" s="47">
        <v>0</v>
      </c>
      <c r="E20" s="47">
        <v>20</v>
      </c>
      <c r="F20" s="47">
        <v>404</v>
      </c>
      <c r="G20" s="47">
        <v>81</v>
      </c>
      <c r="H20" s="47">
        <v>87</v>
      </c>
      <c r="I20" s="47">
        <v>22</v>
      </c>
      <c r="J20" s="47">
        <v>700</v>
      </c>
      <c r="K20" s="47">
        <v>14</v>
      </c>
      <c r="L20" s="47">
        <f t="shared" si="0"/>
        <v>1585</v>
      </c>
    </row>
    <row r="21" spans="1:23" x14ac:dyDescent="0.2">
      <c r="A21" s="2" t="s">
        <v>98</v>
      </c>
      <c r="B21" s="47">
        <v>189</v>
      </c>
      <c r="C21" s="47">
        <v>72</v>
      </c>
      <c r="D21" s="47">
        <v>0</v>
      </c>
      <c r="E21" s="47">
        <v>19</v>
      </c>
      <c r="F21" s="47">
        <v>406</v>
      </c>
      <c r="G21" s="47">
        <v>76</v>
      </c>
      <c r="H21" s="47">
        <v>86</v>
      </c>
      <c r="I21" s="47">
        <v>24</v>
      </c>
      <c r="J21" s="47">
        <v>599</v>
      </c>
      <c r="K21" s="47">
        <v>12</v>
      </c>
      <c r="L21" s="47">
        <f t="shared" si="0"/>
        <v>1483</v>
      </c>
    </row>
    <row r="22" spans="1:23" x14ac:dyDescent="0.2">
      <c r="A22" s="2" t="s">
        <v>99</v>
      </c>
      <c r="B22" s="47">
        <v>121</v>
      </c>
      <c r="C22" s="47">
        <v>77</v>
      </c>
      <c r="D22" s="47">
        <v>0</v>
      </c>
      <c r="E22" s="47">
        <v>21</v>
      </c>
      <c r="F22" s="47">
        <v>415</v>
      </c>
      <c r="G22" s="47">
        <v>58</v>
      </c>
      <c r="H22" s="47">
        <v>86</v>
      </c>
      <c r="I22" s="47">
        <v>8</v>
      </c>
      <c r="J22" s="47">
        <v>813</v>
      </c>
      <c r="K22" s="47">
        <v>17</v>
      </c>
      <c r="L22" s="47">
        <f t="shared" si="0"/>
        <v>1616</v>
      </c>
    </row>
    <row r="23" spans="1:23" ht="3" customHeight="1" x14ac:dyDescent="0.2">
      <c r="A23" s="127" t="s">
        <v>180</v>
      </c>
      <c r="B23" s="127"/>
      <c r="C23" s="127"/>
      <c r="D23" s="127"/>
      <c r="E23" s="127"/>
      <c r="F23" s="127"/>
      <c r="G23" s="127"/>
      <c r="H23" s="127"/>
      <c r="I23" s="127"/>
      <c r="J23" s="127"/>
      <c r="K23" s="127"/>
      <c r="L23" s="127"/>
    </row>
    <row r="24" spans="1:23" x14ac:dyDescent="0.2">
      <c r="A24" s="137"/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</row>
    <row r="25" spans="1:23" x14ac:dyDescent="0.2">
      <c r="A25" s="137"/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</row>
    <row r="26" spans="1:23" ht="9" customHeight="1" x14ac:dyDescent="0.2">
      <c r="A26" s="137"/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</row>
    <row r="28" spans="1:23" x14ac:dyDescent="0.2">
      <c r="E28" s="51"/>
      <c r="F28" s="51"/>
      <c r="G28" s="52"/>
    </row>
    <row r="29" spans="1:23" x14ac:dyDescent="0.2">
      <c r="E29" s="51"/>
      <c r="F29" s="51"/>
      <c r="G29" s="52"/>
    </row>
    <row r="30" spans="1:23" x14ac:dyDescent="0.2">
      <c r="E30" s="51"/>
      <c r="F30" s="51"/>
      <c r="G30" s="52"/>
    </row>
    <row r="31" spans="1:23" x14ac:dyDescent="0.2">
      <c r="E31" s="51"/>
      <c r="F31" s="51"/>
      <c r="G31" s="52"/>
      <c r="N31" s="1" t="s">
        <v>18</v>
      </c>
      <c r="P31" s="96" t="s">
        <v>19</v>
      </c>
      <c r="Q31" s="129" t="s">
        <v>180</v>
      </c>
      <c r="R31" s="129"/>
      <c r="S31" s="129"/>
      <c r="T31" s="129"/>
      <c r="U31" s="129"/>
      <c r="V31" s="129"/>
      <c r="W31" s="129"/>
    </row>
    <row r="32" spans="1:23" x14ac:dyDescent="0.2">
      <c r="E32" s="51"/>
      <c r="F32" s="51"/>
      <c r="G32" s="52"/>
      <c r="N32" s="1" t="s">
        <v>20</v>
      </c>
      <c r="P32" s="96" t="s">
        <v>204</v>
      </c>
      <c r="Q32" s="129"/>
      <c r="R32" s="129"/>
      <c r="S32" s="129"/>
      <c r="T32" s="129"/>
      <c r="U32" s="129"/>
      <c r="V32" s="129"/>
      <c r="W32" s="129"/>
    </row>
    <row r="33" spans="2:27" x14ac:dyDescent="0.2">
      <c r="E33" s="51"/>
      <c r="F33" s="51"/>
      <c r="G33" s="52"/>
      <c r="N33" s="1" t="s">
        <v>21</v>
      </c>
      <c r="P33" s="96" t="s">
        <v>205</v>
      </c>
      <c r="Q33" s="129"/>
      <c r="R33" s="129"/>
      <c r="S33" s="129"/>
      <c r="T33" s="129"/>
      <c r="U33" s="129"/>
      <c r="V33" s="129"/>
      <c r="W33" s="129"/>
    </row>
    <row r="34" spans="2:27" x14ac:dyDescent="0.2">
      <c r="E34" s="51"/>
      <c r="F34" s="51"/>
      <c r="G34" s="52"/>
      <c r="N34" s="1" t="s">
        <v>22</v>
      </c>
      <c r="P34" s="96" t="s">
        <v>23</v>
      </c>
    </row>
    <row r="35" spans="2:27" x14ac:dyDescent="0.2">
      <c r="E35" s="51"/>
      <c r="F35" s="51"/>
      <c r="G35" s="52"/>
      <c r="N35" s="1" t="s">
        <v>24</v>
      </c>
      <c r="P35" s="96" t="s">
        <v>206</v>
      </c>
    </row>
    <row r="36" spans="2:27" x14ac:dyDescent="0.2">
      <c r="E36" s="51"/>
      <c r="F36" s="51"/>
      <c r="G36" s="52"/>
      <c r="N36" s="1" t="s">
        <v>25</v>
      </c>
      <c r="P36" s="96" t="s">
        <v>207</v>
      </c>
      <c r="Y36" s="6"/>
      <c r="Z36" s="51"/>
      <c r="AA36" s="51"/>
    </row>
    <row r="37" spans="2:27" x14ac:dyDescent="0.2">
      <c r="B37" s="51"/>
      <c r="C37" s="51"/>
      <c r="D37" s="51"/>
      <c r="E37" s="51"/>
      <c r="F37" s="51"/>
      <c r="G37" s="52"/>
      <c r="N37" s="1" t="s">
        <v>26</v>
      </c>
      <c r="P37" s="96" t="s">
        <v>208</v>
      </c>
      <c r="Y37" s="6"/>
      <c r="Z37" s="51"/>
      <c r="AA37" s="51"/>
    </row>
    <row r="38" spans="2:27" x14ac:dyDescent="0.2">
      <c r="N38" s="1" t="s">
        <v>66</v>
      </c>
      <c r="P38" s="96" t="s">
        <v>209</v>
      </c>
      <c r="Y38" s="6"/>
      <c r="Z38" s="51"/>
      <c r="AA38" s="51"/>
    </row>
    <row r="39" spans="2:27" x14ac:dyDescent="0.2">
      <c r="N39" s="1" t="s">
        <v>27</v>
      </c>
      <c r="P39" s="97" t="s">
        <v>210</v>
      </c>
      <c r="R39" s="15"/>
      <c r="Y39" s="6"/>
      <c r="Z39" s="51"/>
      <c r="AA39" s="51"/>
    </row>
    <row r="40" spans="2:27" x14ac:dyDescent="0.2">
      <c r="N40" s="1" t="s">
        <v>28</v>
      </c>
      <c r="P40" s="96" t="s">
        <v>211</v>
      </c>
      <c r="R40" s="15"/>
      <c r="T40" s="15"/>
      <c r="Y40" s="6"/>
      <c r="Z40" s="51"/>
      <c r="AA40" s="51"/>
    </row>
    <row r="41" spans="2:27" x14ac:dyDescent="0.2">
      <c r="I41" s="1" t="s">
        <v>2</v>
      </c>
      <c r="R41" s="15"/>
      <c r="T41" s="15"/>
      <c r="Y41" s="6"/>
      <c r="Z41" s="51"/>
      <c r="AA41" s="51"/>
    </row>
    <row r="42" spans="2:27" x14ac:dyDescent="0.2">
      <c r="R42" s="15"/>
      <c r="Y42" s="6"/>
      <c r="Z42" s="51"/>
      <c r="AA42" s="51"/>
    </row>
    <row r="43" spans="2:27" x14ac:dyDescent="0.2">
      <c r="Y43" s="6"/>
      <c r="Z43" s="51"/>
      <c r="AA43" s="51"/>
    </row>
    <row r="44" spans="2:27" x14ac:dyDescent="0.2">
      <c r="Y44" s="6"/>
      <c r="Z44" s="51"/>
      <c r="AA44" s="51"/>
    </row>
    <row r="45" spans="2:27" x14ac:dyDescent="0.2">
      <c r="X45" s="6"/>
      <c r="Y45" s="6"/>
      <c r="Z45" s="51"/>
      <c r="AA45" s="51"/>
    </row>
    <row r="46" spans="2:27" x14ac:dyDescent="0.2">
      <c r="X46" s="6"/>
      <c r="Y46" s="6"/>
      <c r="Z46" s="51"/>
      <c r="AA46" s="51"/>
    </row>
    <row r="47" spans="2:27" x14ac:dyDescent="0.2">
      <c r="X47" s="6"/>
      <c r="Y47" s="6"/>
      <c r="Z47" s="51"/>
      <c r="AA47" s="51"/>
    </row>
    <row r="48" spans="2:27" x14ac:dyDescent="0.2">
      <c r="O48" s="6"/>
      <c r="X48" s="6"/>
      <c r="Y48" s="6"/>
      <c r="Z48" s="51"/>
      <c r="AA48" s="51"/>
    </row>
    <row r="49" spans="1:27" x14ac:dyDescent="0.2">
      <c r="O49" s="6"/>
      <c r="X49" s="6"/>
      <c r="Y49" s="6"/>
      <c r="Z49" s="51"/>
      <c r="AA49" s="51"/>
    </row>
    <row r="50" spans="1:27" x14ac:dyDescent="0.2">
      <c r="O50" s="16"/>
      <c r="P50" s="16"/>
      <c r="X50" s="6"/>
      <c r="Y50" s="6"/>
      <c r="Z50" s="51"/>
      <c r="AA50" s="51"/>
    </row>
    <row r="51" spans="1:27" x14ac:dyDescent="0.2">
      <c r="X51" s="6"/>
      <c r="Y51" s="6"/>
      <c r="Z51" s="51"/>
      <c r="AA51" s="51"/>
    </row>
    <row r="52" spans="1:27" x14ac:dyDescent="0.2">
      <c r="X52" s="6"/>
      <c r="Y52" s="6"/>
      <c r="Z52" s="51"/>
      <c r="AA52" s="51"/>
    </row>
    <row r="53" spans="1:27" x14ac:dyDescent="0.2">
      <c r="X53" s="6"/>
      <c r="Y53" s="6"/>
      <c r="Z53" s="51"/>
      <c r="AA53" s="51"/>
    </row>
    <row r="54" spans="1:27" x14ac:dyDescent="0.2">
      <c r="A54" s="15"/>
      <c r="X54" s="6"/>
      <c r="Y54" s="6"/>
      <c r="Z54" s="51"/>
      <c r="AA54" s="51"/>
    </row>
    <row r="55" spans="1:27" x14ac:dyDescent="0.2">
      <c r="A55" s="15"/>
      <c r="X55" s="6"/>
      <c r="Y55" s="6"/>
      <c r="Z55" s="51"/>
      <c r="AA55" s="51"/>
    </row>
    <row r="56" spans="1:27" x14ac:dyDescent="0.2">
      <c r="A56" s="15"/>
      <c r="N56" s="51"/>
      <c r="X56" s="6"/>
      <c r="Y56" s="6"/>
      <c r="Z56" s="51"/>
      <c r="AA56" s="51"/>
    </row>
    <row r="57" spans="1:27" x14ac:dyDescent="0.2">
      <c r="A57" s="15"/>
      <c r="N57" s="51"/>
      <c r="X57" s="6"/>
      <c r="Y57" s="6"/>
      <c r="Z57" s="51"/>
      <c r="AA57" s="51"/>
    </row>
    <row r="58" spans="1:27" x14ac:dyDescent="0.2">
      <c r="A58" s="15"/>
      <c r="N58" s="51"/>
      <c r="X58" s="6"/>
      <c r="Y58" s="6"/>
      <c r="Z58" s="51"/>
      <c r="AA58" s="51"/>
    </row>
    <row r="59" spans="1:27" x14ac:dyDescent="0.2">
      <c r="A59" s="15"/>
      <c r="N59" s="51"/>
      <c r="X59" s="6"/>
      <c r="Y59" s="6"/>
      <c r="Z59" s="51"/>
      <c r="AA59" s="51"/>
    </row>
    <row r="60" spans="1:27" x14ac:dyDescent="0.2">
      <c r="N60" s="51"/>
      <c r="X60" s="6"/>
      <c r="Y60" s="6"/>
      <c r="Z60" s="51"/>
      <c r="AA60" s="51"/>
    </row>
    <row r="61" spans="1:27" x14ac:dyDescent="0.2">
      <c r="N61" s="51"/>
      <c r="X61" s="6"/>
      <c r="Y61" s="6"/>
      <c r="Z61" s="51"/>
      <c r="AA61" s="51"/>
    </row>
    <row r="62" spans="1:27" x14ac:dyDescent="0.2">
      <c r="N62" s="51"/>
      <c r="X62" s="6"/>
      <c r="Y62" s="6"/>
      <c r="Z62" s="51"/>
      <c r="AA62" s="51"/>
    </row>
    <row r="63" spans="1:27" x14ac:dyDescent="0.2">
      <c r="N63" s="51"/>
      <c r="X63" s="6"/>
      <c r="Y63" s="6"/>
      <c r="Z63" s="51"/>
      <c r="AA63" s="51"/>
    </row>
    <row r="64" spans="1:27" x14ac:dyDescent="0.2">
      <c r="N64" s="51"/>
      <c r="X64" s="6"/>
      <c r="Y64" s="6"/>
      <c r="Z64" s="51"/>
      <c r="AA64" s="51"/>
    </row>
    <row r="65" spans="2:27" x14ac:dyDescent="0.2">
      <c r="N65" s="51"/>
      <c r="X65" s="6"/>
      <c r="Y65" s="6"/>
      <c r="Z65" s="51"/>
      <c r="AA65" s="51"/>
    </row>
    <row r="66" spans="2:27" x14ac:dyDescent="0.2">
      <c r="B66" s="15"/>
      <c r="C66" s="15"/>
      <c r="D66" s="15"/>
      <c r="E66" s="15"/>
      <c r="F66" s="15"/>
      <c r="G66" s="15"/>
      <c r="H66" s="15"/>
      <c r="I66" s="15"/>
      <c r="J66" s="15"/>
      <c r="K66" s="15"/>
      <c r="N66" s="51"/>
      <c r="X66" s="6"/>
      <c r="Y66" s="6"/>
      <c r="Z66" s="51"/>
      <c r="AA66" s="51"/>
    </row>
    <row r="67" spans="2:27" x14ac:dyDescent="0.2">
      <c r="B67" s="15"/>
      <c r="C67" s="15"/>
      <c r="D67" s="15"/>
      <c r="E67" s="15"/>
      <c r="F67" s="15"/>
      <c r="G67" s="15"/>
      <c r="H67" s="15"/>
      <c r="I67" s="15"/>
      <c r="J67" s="15"/>
      <c r="K67" s="15"/>
      <c r="N67" s="51"/>
    </row>
    <row r="68" spans="2:27" x14ac:dyDescent="0.2">
      <c r="B68" s="15"/>
      <c r="C68" s="15"/>
      <c r="D68" s="15"/>
      <c r="E68" s="15"/>
      <c r="F68" s="15"/>
      <c r="G68" s="15"/>
      <c r="H68" s="15"/>
      <c r="I68" s="15"/>
      <c r="J68" s="15"/>
      <c r="K68" s="15"/>
      <c r="N68" s="51"/>
    </row>
    <row r="69" spans="2:27" x14ac:dyDescent="0.2">
      <c r="B69" s="15"/>
      <c r="C69" s="15"/>
      <c r="D69" s="15"/>
      <c r="E69" s="15"/>
      <c r="F69" s="15"/>
      <c r="G69" s="15"/>
      <c r="H69" s="15"/>
      <c r="I69" s="15"/>
      <c r="J69" s="15"/>
      <c r="K69" s="15"/>
      <c r="N69" s="51"/>
    </row>
    <row r="70" spans="2:27" x14ac:dyDescent="0.2">
      <c r="B70" s="15"/>
      <c r="C70" s="15"/>
      <c r="D70" s="15"/>
      <c r="E70" s="15"/>
      <c r="F70" s="15"/>
      <c r="G70" s="15"/>
      <c r="H70" s="15"/>
      <c r="I70" s="15"/>
      <c r="J70" s="15"/>
      <c r="K70" s="15"/>
      <c r="N70" s="51"/>
    </row>
    <row r="71" spans="2:27" x14ac:dyDescent="0.2">
      <c r="B71" s="15"/>
      <c r="C71" s="15"/>
      <c r="D71" s="15"/>
      <c r="E71" s="15"/>
      <c r="F71" s="15"/>
      <c r="G71" s="15"/>
      <c r="H71" s="15"/>
      <c r="I71" s="15"/>
      <c r="J71" s="15"/>
      <c r="K71" s="15"/>
      <c r="N71" s="51"/>
    </row>
    <row r="72" spans="2:27" x14ac:dyDescent="0.2">
      <c r="N72" s="51"/>
    </row>
    <row r="73" spans="2:27" x14ac:dyDescent="0.2">
      <c r="N73" s="51"/>
    </row>
    <row r="74" spans="2:27" x14ac:dyDescent="0.2">
      <c r="N74" s="51"/>
    </row>
    <row r="75" spans="2:27" x14ac:dyDescent="0.2">
      <c r="N75" s="51"/>
    </row>
    <row r="76" spans="2:27" x14ac:dyDescent="0.2">
      <c r="N76" s="51"/>
    </row>
    <row r="77" spans="2:27" x14ac:dyDescent="0.2">
      <c r="N77" s="51"/>
    </row>
    <row r="78" spans="2:27" x14ac:dyDescent="0.2">
      <c r="N78" s="51"/>
    </row>
    <row r="79" spans="2:27" x14ac:dyDescent="0.2">
      <c r="N79" s="51"/>
    </row>
    <row r="80" spans="2:27" x14ac:dyDescent="0.2">
      <c r="N80" s="51"/>
    </row>
    <row r="81" spans="14:15" x14ac:dyDescent="0.2">
      <c r="N81" s="51"/>
    </row>
    <row r="82" spans="14:15" x14ac:dyDescent="0.2">
      <c r="N82" s="51"/>
    </row>
    <row r="83" spans="14:15" x14ac:dyDescent="0.2">
      <c r="N83" s="51"/>
    </row>
    <row r="84" spans="14:15" x14ac:dyDescent="0.2">
      <c r="N84" s="51"/>
    </row>
    <row r="89" spans="14:15" x14ac:dyDescent="0.2">
      <c r="O89" s="1" t="s">
        <v>2</v>
      </c>
    </row>
  </sheetData>
  <mergeCells count="3">
    <mergeCell ref="A1:L1"/>
    <mergeCell ref="Q31:W33"/>
    <mergeCell ref="A23:L26"/>
  </mergeCells>
  <pageMargins left="0.70000000000000007" right="0.70000000000000007" top="1.931102362204725" bottom="1.931102362204725" header="1.53740157480315" footer="1.53740157480315"/>
  <pageSetup paperSize="9" fitToWidth="0" fitToHeight="0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theme="3" tint="0.59999389629810485"/>
  </sheetPr>
  <dimension ref="A1:N39"/>
  <sheetViews>
    <sheetView workbookViewId="0">
      <selection sqref="A1:L1"/>
    </sheetView>
  </sheetViews>
  <sheetFormatPr baseColWidth="10" defaultColWidth="11" defaultRowHeight="11.25" x14ac:dyDescent="0.2"/>
  <cols>
    <col min="1" max="1" width="44.875" style="15" bestFit="1" customWidth="1"/>
    <col min="2" max="11" width="7.5" style="15" customWidth="1"/>
    <col min="12" max="16384" width="11" style="15"/>
  </cols>
  <sheetData>
    <row r="1" spans="1:14" x14ac:dyDescent="0.2">
      <c r="A1" s="124" t="s">
        <v>126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</row>
    <row r="2" spans="1:14" x14ac:dyDescent="0.2">
      <c r="A2" s="2"/>
      <c r="B2" s="83" t="s">
        <v>16</v>
      </c>
      <c r="C2" s="83" t="s">
        <v>29</v>
      </c>
      <c r="D2" s="83" t="s">
        <v>30</v>
      </c>
      <c r="E2" s="83" t="s">
        <v>17</v>
      </c>
      <c r="F2" s="83" t="s">
        <v>31</v>
      </c>
      <c r="G2" s="83" t="s">
        <v>32</v>
      </c>
      <c r="H2" s="83" t="s">
        <v>33</v>
      </c>
      <c r="I2" s="83" t="s">
        <v>34</v>
      </c>
      <c r="J2" s="83" t="s">
        <v>35</v>
      </c>
      <c r="K2" s="83" t="s">
        <v>36</v>
      </c>
      <c r="L2" s="83" t="s">
        <v>5</v>
      </c>
      <c r="M2" s="1"/>
      <c r="N2" s="1"/>
    </row>
    <row r="3" spans="1:14" x14ac:dyDescent="0.2">
      <c r="A3" s="23" t="s">
        <v>80</v>
      </c>
      <c r="B3" s="23">
        <v>9</v>
      </c>
      <c r="C3" s="23">
        <v>6</v>
      </c>
      <c r="D3" s="23">
        <v>1</v>
      </c>
      <c r="E3" s="23">
        <v>6</v>
      </c>
      <c r="F3" s="23">
        <v>43</v>
      </c>
      <c r="G3" s="23">
        <v>10</v>
      </c>
      <c r="H3" s="23">
        <v>3</v>
      </c>
      <c r="I3" s="23">
        <v>8</v>
      </c>
      <c r="J3" s="23">
        <v>34</v>
      </c>
      <c r="K3" s="23">
        <v>11</v>
      </c>
      <c r="L3" s="23">
        <v>131</v>
      </c>
      <c r="M3" s="51"/>
    </row>
    <row r="4" spans="1:14" x14ac:dyDescent="0.2">
      <c r="A4" s="23" t="s">
        <v>81</v>
      </c>
      <c r="B4" s="23">
        <v>11</v>
      </c>
      <c r="C4" s="23">
        <v>6</v>
      </c>
      <c r="D4" s="23">
        <v>1</v>
      </c>
      <c r="E4" s="23">
        <v>6</v>
      </c>
      <c r="F4" s="23">
        <v>40</v>
      </c>
      <c r="G4" s="23">
        <v>10</v>
      </c>
      <c r="H4" s="23">
        <v>3</v>
      </c>
      <c r="I4" s="23">
        <v>9</v>
      </c>
      <c r="J4" s="23">
        <v>34</v>
      </c>
      <c r="K4" s="23">
        <v>12</v>
      </c>
      <c r="L4" s="23">
        <v>132</v>
      </c>
      <c r="M4" s="51"/>
    </row>
    <row r="5" spans="1:14" x14ac:dyDescent="0.2">
      <c r="A5" s="23" t="s">
        <v>82</v>
      </c>
      <c r="B5" s="23">
        <v>9</v>
      </c>
      <c r="C5" s="23">
        <v>6</v>
      </c>
      <c r="D5" s="23">
        <v>1</v>
      </c>
      <c r="E5" s="23">
        <v>6</v>
      </c>
      <c r="F5" s="23">
        <v>41</v>
      </c>
      <c r="G5" s="23">
        <v>10</v>
      </c>
      <c r="H5" s="23">
        <v>3</v>
      </c>
      <c r="I5" s="23">
        <v>8</v>
      </c>
      <c r="J5" s="23">
        <v>38</v>
      </c>
      <c r="K5" s="23">
        <v>13</v>
      </c>
      <c r="L5" s="23">
        <v>135</v>
      </c>
      <c r="M5" s="51"/>
    </row>
    <row r="6" spans="1:14" x14ac:dyDescent="0.2">
      <c r="A6" s="23" t="s">
        <v>83</v>
      </c>
      <c r="B6" s="23">
        <v>7</v>
      </c>
      <c r="C6" s="23">
        <v>5</v>
      </c>
      <c r="D6" s="23">
        <v>1</v>
      </c>
      <c r="E6" s="23">
        <v>6</v>
      </c>
      <c r="F6" s="23">
        <v>41</v>
      </c>
      <c r="G6" s="23">
        <v>11</v>
      </c>
      <c r="H6" s="23">
        <v>3</v>
      </c>
      <c r="I6" s="23">
        <v>9</v>
      </c>
      <c r="J6" s="23">
        <v>38</v>
      </c>
      <c r="K6" s="23">
        <v>11</v>
      </c>
      <c r="L6" s="23">
        <v>132</v>
      </c>
      <c r="M6" s="51"/>
    </row>
    <row r="7" spans="1:14" x14ac:dyDescent="0.2">
      <c r="A7" s="98" t="s">
        <v>121</v>
      </c>
      <c r="B7" s="99">
        <f>(SUM(B3:B6)/4)</f>
        <v>9</v>
      </c>
      <c r="C7" s="99">
        <f t="shared" ref="C7:L7" si="0">(SUM(C3:C6)/4)</f>
        <v>5.75</v>
      </c>
      <c r="D7" s="99">
        <f t="shared" si="0"/>
        <v>1</v>
      </c>
      <c r="E7" s="99">
        <f t="shared" si="0"/>
        <v>6</v>
      </c>
      <c r="F7" s="99">
        <f t="shared" si="0"/>
        <v>41.25</v>
      </c>
      <c r="G7" s="99">
        <f t="shared" si="0"/>
        <v>10.25</v>
      </c>
      <c r="H7" s="99">
        <f t="shared" si="0"/>
        <v>3</v>
      </c>
      <c r="I7" s="99">
        <f t="shared" si="0"/>
        <v>8.5</v>
      </c>
      <c r="J7" s="99">
        <f t="shared" si="0"/>
        <v>36</v>
      </c>
      <c r="K7" s="99">
        <f t="shared" si="0"/>
        <v>11.75</v>
      </c>
      <c r="L7" s="99">
        <f t="shared" si="0"/>
        <v>132.5</v>
      </c>
      <c r="M7" s="51"/>
    </row>
    <row r="8" spans="1:14" x14ac:dyDescent="0.2">
      <c r="A8" s="23" t="s">
        <v>84</v>
      </c>
      <c r="B8" s="23">
        <v>10</v>
      </c>
      <c r="C8" s="23">
        <v>6</v>
      </c>
      <c r="D8" s="23">
        <v>1</v>
      </c>
      <c r="E8" s="23">
        <v>6</v>
      </c>
      <c r="F8" s="23">
        <v>40</v>
      </c>
      <c r="G8" s="23">
        <v>11</v>
      </c>
      <c r="H8" s="23">
        <v>3</v>
      </c>
      <c r="I8" s="23">
        <v>9</v>
      </c>
      <c r="J8" s="23">
        <v>38</v>
      </c>
      <c r="K8" s="23">
        <v>9</v>
      </c>
      <c r="L8" s="23">
        <v>133</v>
      </c>
      <c r="M8" s="51"/>
    </row>
    <row r="9" spans="1:14" x14ac:dyDescent="0.2">
      <c r="A9" s="23" t="s">
        <v>85</v>
      </c>
      <c r="B9" s="23">
        <v>11</v>
      </c>
      <c r="C9" s="23">
        <v>5</v>
      </c>
      <c r="D9" s="23">
        <v>1</v>
      </c>
      <c r="E9" s="23">
        <v>6</v>
      </c>
      <c r="F9" s="23">
        <v>40</v>
      </c>
      <c r="G9" s="23">
        <v>11</v>
      </c>
      <c r="H9" s="23">
        <v>3</v>
      </c>
      <c r="I9" s="23">
        <v>10</v>
      </c>
      <c r="J9" s="23">
        <v>37</v>
      </c>
      <c r="K9" s="23">
        <v>9</v>
      </c>
      <c r="L9" s="23">
        <v>133</v>
      </c>
      <c r="M9" s="51"/>
    </row>
    <row r="10" spans="1:14" x14ac:dyDescent="0.2">
      <c r="A10" s="23" t="s">
        <v>86</v>
      </c>
      <c r="B10" s="23">
        <v>10</v>
      </c>
      <c r="C10" s="23">
        <v>6</v>
      </c>
      <c r="D10" s="23">
        <v>1</v>
      </c>
      <c r="E10" s="23">
        <v>6</v>
      </c>
      <c r="F10" s="23">
        <v>40</v>
      </c>
      <c r="G10" s="23">
        <v>13</v>
      </c>
      <c r="H10" s="23">
        <v>3</v>
      </c>
      <c r="I10" s="23">
        <v>10</v>
      </c>
      <c r="J10" s="23">
        <v>36</v>
      </c>
      <c r="K10" s="23">
        <v>9</v>
      </c>
      <c r="L10" s="23">
        <v>134</v>
      </c>
      <c r="M10" s="51"/>
    </row>
    <row r="11" spans="1:14" x14ac:dyDescent="0.2">
      <c r="A11" s="23" t="s">
        <v>87</v>
      </c>
      <c r="B11" s="23">
        <v>9</v>
      </c>
      <c r="C11" s="23">
        <v>5</v>
      </c>
      <c r="D11" s="23">
        <v>1</v>
      </c>
      <c r="E11" s="23">
        <v>6</v>
      </c>
      <c r="F11" s="23">
        <v>43</v>
      </c>
      <c r="G11" s="23">
        <v>11</v>
      </c>
      <c r="H11" s="23">
        <v>3</v>
      </c>
      <c r="I11" s="23">
        <v>10</v>
      </c>
      <c r="J11" s="23">
        <v>37</v>
      </c>
      <c r="K11" s="23">
        <v>6</v>
      </c>
      <c r="L11" s="23">
        <v>131</v>
      </c>
      <c r="M11" s="51"/>
    </row>
    <row r="12" spans="1:14" x14ac:dyDescent="0.2">
      <c r="A12" s="98" t="s">
        <v>117</v>
      </c>
      <c r="B12" s="99">
        <f>(SUM(B8:B11)/4)</f>
        <v>10</v>
      </c>
      <c r="C12" s="99">
        <f t="shared" ref="C12:L12" si="1">(SUM(C8:C11)/4)</f>
        <v>5.5</v>
      </c>
      <c r="D12" s="99">
        <f t="shared" si="1"/>
        <v>1</v>
      </c>
      <c r="E12" s="99">
        <f t="shared" si="1"/>
        <v>6</v>
      </c>
      <c r="F12" s="99">
        <f t="shared" si="1"/>
        <v>40.75</v>
      </c>
      <c r="G12" s="99">
        <f t="shared" si="1"/>
        <v>11.5</v>
      </c>
      <c r="H12" s="99">
        <f t="shared" si="1"/>
        <v>3</v>
      </c>
      <c r="I12" s="99">
        <f t="shared" si="1"/>
        <v>9.75</v>
      </c>
      <c r="J12" s="99">
        <f t="shared" si="1"/>
        <v>37</v>
      </c>
      <c r="K12" s="99">
        <f t="shared" si="1"/>
        <v>8.25</v>
      </c>
      <c r="L12" s="99">
        <f t="shared" si="1"/>
        <v>132.75</v>
      </c>
      <c r="M12" s="51"/>
    </row>
    <row r="13" spans="1:14" x14ac:dyDescent="0.2">
      <c r="A13" s="23" t="s">
        <v>88</v>
      </c>
      <c r="B13" s="23">
        <v>10</v>
      </c>
      <c r="C13" s="23">
        <v>7</v>
      </c>
      <c r="D13" s="23">
        <v>1</v>
      </c>
      <c r="E13" s="23">
        <v>7</v>
      </c>
      <c r="F13" s="23">
        <v>41</v>
      </c>
      <c r="G13" s="23">
        <v>11</v>
      </c>
      <c r="H13" s="23">
        <v>3</v>
      </c>
      <c r="I13" s="23">
        <v>7</v>
      </c>
      <c r="J13" s="23">
        <v>35</v>
      </c>
      <c r="K13" s="23">
        <v>6</v>
      </c>
      <c r="L13" s="23">
        <v>128</v>
      </c>
      <c r="M13" s="51"/>
    </row>
    <row r="14" spans="1:14" x14ac:dyDescent="0.2">
      <c r="A14" s="23" t="s">
        <v>89</v>
      </c>
      <c r="B14" s="23">
        <v>9</v>
      </c>
      <c r="C14" s="23">
        <v>7</v>
      </c>
      <c r="D14" s="23">
        <v>1</v>
      </c>
      <c r="E14" s="23">
        <v>7</v>
      </c>
      <c r="F14" s="23">
        <v>38</v>
      </c>
      <c r="G14" s="23">
        <v>12</v>
      </c>
      <c r="H14" s="23">
        <v>2</v>
      </c>
      <c r="I14" s="23">
        <v>8</v>
      </c>
      <c r="J14" s="23">
        <v>36</v>
      </c>
      <c r="K14" s="23">
        <v>6</v>
      </c>
      <c r="L14" s="23">
        <v>126</v>
      </c>
      <c r="M14" s="51"/>
    </row>
    <row r="15" spans="1:14" x14ac:dyDescent="0.2">
      <c r="A15" s="23" t="s">
        <v>90</v>
      </c>
      <c r="B15" s="23">
        <v>9</v>
      </c>
      <c r="C15" s="23">
        <v>7</v>
      </c>
      <c r="D15" s="23">
        <v>1</v>
      </c>
      <c r="E15" s="23">
        <v>7</v>
      </c>
      <c r="F15" s="23">
        <v>37</v>
      </c>
      <c r="G15" s="23">
        <v>13</v>
      </c>
      <c r="H15" s="23">
        <v>2</v>
      </c>
      <c r="I15" s="23">
        <v>7</v>
      </c>
      <c r="J15" s="23">
        <v>35</v>
      </c>
      <c r="K15" s="23">
        <v>5</v>
      </c>
      <c r="L15" s="23">
        <v>123</v>
      </c>
    </row>
    <row r="16" spans="1:14" x14ac:dyDescent="0.2">
      <c r="A16" s="23" t="s">
        <v>91</v>
      </c>
      <c r="B16" s="23">
        <v>9</v>
      </c>
      <c r="C16" s="23">
        <v>6</v>
      </c>
      <c r="D16" s="23">
        <v>1</v>
      </c>
      <c r="E16" s="23">
        <v>7</v>
      </c>
      <c r="F16" s="23">
        <v>38</v>
      </c>
      <c r="G16" s="23">
        <v>11</v>
      </c>
      <c r="H16" s="23">
        <v>2</v>
      </c>
      <c r="I16" s="23">
        <v>7</v>
      </c>
      <c r="J16" s="23">
        <v>35</v>
      </c>
      <c r="K16" s="23">
        <v>5</v>
      </c>
      <c r="L16" s="23">
        <v>121</v>
      </c>
    </row>
    <row r="17" spans="1:12" x14ac:dyDescent="0.2">
      <c r="A17" s="98" t="s">
        <v>118</v>
      </c>
      <c r="B17" s="99">
        <f>(SUM(B13:B16)/4)</f>
        <v>9.25</v>
      </c>
      <c r="C17" s="99">
        <f t="shared" ref="C17" si="2">(SUM(C13:C16)/4)</f>
        <v>6.75</v>
      </c>
      <c r="D17" s="99">
        <f t="shared" ref="D17" si="3">(SUM(D13:D16)/4)</f>
        <v>1</v>
      </c>
      <c r="E17" s="99">
        <f t="shared" ref="E17" si="4">(SUM(E13:E16)/4)</f>
        <v>7</v>
      </c>
      <c r="F17" s="99">
        <f t="shared" ref="F17" si="5">(SUM(F13:F16)/4)</f>
        <v>38.5</v>
      </c>
      <c r="G17" s="99">
        <f t="shared" ref="G17" si="6">(SUM(G13:G16)/4)</f>
        <v>11.75</v>
      </c>
      <c r="H17" s="99">
        <f t="shared" ref="H17" si="7">(SUM(H13:H16)/4)</f>
        <v>2.25</v>
      </c>
      <c r="I17" s="99">
        <f t="shared" ref="I17" si="8">(SUM(I13:I16)/4)</f>
        <v>7.25</v>
      </c>
      <c r="J17" s="99">
        <f t="shared" ref="J17" si="9">(SUM(J13:J16)/4)</f>
        <v>35.25</v>
      </c>
      <c r="K17" s="99">
        <f t="shared" ref="K17" si="10">(SUM(K13:K16)/4)</f>
        <v>5.5</v>
      </c>
      <c r="L17" s="99">
        <f t="shared" ref="L17" si="11">(SUM(L13:L16)/4)</f>
        <v>124.5</v>
      </c>
    </row>
    <row r="18" spans="1:12" x14ac:dyDescent="0.2">
      <c r="A18" s="23" t="s">
        <v>92</v>
      </c>
      <c r="B18" s="23">
        <v>9</v>
      </c>
      <c r="C18" s="23">
        <v>7</v>
      </c>
      <c r="D18" s="23">
        <v>1</v>
      </c>
      <c r="E18" s="23">
        <v>8</v>
      </c>
      <c r="F18" s="23">
        <v>39</v>
      </c>
      <c r="G18" s="23">
        <v>10</v>
      </c>
      <c r="H18" s="23">
        <v>2</v>
      </c>
      <c r="I18" s="23">
        <v>5</v>
      </c>
      <c r="J18" s="23">
        <v>35</v>
      </c>
      <c r="K18" s="23">
        <v>4</v>
      </c>
      <c r="L18" s="23">
        <v>120</v>
      </c>
    </row>
    <row r="19" spans="1:12" x14ac:dyDescent="0.2">
      <c r="A19" s="23" t="s">
        <v>93</v>
      </c>
      <c r="B19" s="23">
        <v>9</v>
      </c>
      <c r="C19" s="23">
        <v>6</v>
      </c>
      <c r="D19" s="23">
        <v>1</v>
      </c>
      <c r="E19" s="23">
        <v>8</v>
      </c>
      <c r="F19" s="23">
        <v>37</v>
      </c>
      <c r="G19" s="23">
        <v>10</v>
      </c>
      <c r="H19" s="23">
        <v>2</v>
      </c>
      <c r="I19" s="23">
        <v>5</v>
      </c>
      <c r="J19" s="23">
        <v>34</v>
      </c>
      <c r="K19" s="23">
        <v>4</v>
      </c>
      <c r="L19" s="23">
        <v>116</v>
      </c>
    </row>
    <row r="20" spans="1:12" x14ac:dyDescent="0.2">
      <c r="A20" s="23" t="s">
        <v>94</v>
      </c>
      <c r="B20" s="23">
        <v>9</v>
      </c>
      <c r="C20" s="23">
        <v>8</v>
      </c>
      <c r="D20" s="23">
        <v>1</v>
      </c>
      <c r="E20" s="23">
        <v>8</v>
      </c>
      <c r="F20" s="23">
        <v>37</v>
      </c>
      <c r="G20" s="23">
        <v>11</v>
      </c>
      <c r="H20" s="23">
        <v>2</v>
      </c>
      <c r="I20" s="23">
        <v>5</v>
      </c>
      <c r="J20" s="23">
        <v>34</v>
      </c>
      <c r="K20" s="23">
        <v>3</v>
      </c>
      <c r="L20" s="23">
        <v>118</v>
      </c>
    </row>
    <row r="21" spans="1:12" x14ac:dyDescent="0.2">
      <c r="A21" s="23" t="s">
        <v>95</v>
      </c>
      <c r="B21" s="23">
        <v>8</v>
      </c>
      <c r="C21" s="23">
        <v>8</v>
      </c>
      <c r="D21" s="23">
        <v>1</v>
      </c>
      <c r="E21" s="23">
        <v>8</v>
      </c>
      <c r="F21" s="23">
        <v>39</v>
      </c>
      <c r="G21" s="23">
        <v>11</v>
      </c>
      <c r="H21" s="23">
        <v>2</v>
      </c>
      <c r="I21" s="23">
        <v>5</v>
      </c>
      <c r="J21" s="23">
        <v>37</v>
      </c>
      <c r="K21" s="23">
        <v>2</v>
      </c>
      <c r="L21" s="23">
        <v>121</v>
      </c>
    </row>
    <row r="22" spans="1:12" x14ac:dyDescent="0.2">
      <c r="A22" s="98" t="s">
        <v>119</v>
      </c>
      <c r="B22" s="99">
        <f>(SUM(B18:B21)/4)</f>
        <v>8.75</v>
      </c>
      <c r="C22" s="99">
        <f t="shared" ref="C22" si="12">(SUM(C18:C21)/4)</f>
        <v>7.25</v>
      </c>
      <c r="D22" s="99">
        <f t="shared" ref="D22" si="13">(SUM(D18:D21)/4)</f>
        <v>1</v>
      </c>
      <c r="E22" s="99">
        <f t="shared" ref="E22" si="14">(SUM(E18:E21)/4)</f>
        <v>8</v>
      </c>
      <c r="F22" s="99">
        <f t="shared" ref="F22" si="15">(SUM(F18:F21)/4)</f>
        <v>38</v>
      </c>
      <c r="G22" s="99">
        <f t="shared" ref="G22" si="16">(SUM(G18:G21)/4)</f>
        <v>10.5</v>
      </c>
      <c r="H22" s="99">
        <f t="shared" ref="H22" si="17">(SUM(H18:H21)/4)</f>
        <v>2</v>
      </c>
      <c r="I22" s="99">
        <f t="shared" ref="I22" si="18">(SUM(I18:I21)/4)</f>
        <v>5</v>
      </c>
      <c r="J22" s="99">
        <f t="shared" ref="J22" si="19">(SUM(J18:J21)/4)</f>
        <v>35</v>
      </c>
      <c r="K22" s="99">
        <f t="shared" ref="K22" si="20">(SUM(K18:K21)/4)</f>
        <v>3.25</v>
      </c>
      <c r="L22" s="99">
        <f t="shared" ref="L22" si="21">(SUM(L18:L21)/4)</f>
        <v>118.75</v>
      </c>
    </row>
    <row r="23" spans="1:12" x14ac:dyDescent="0.2">
      <c r="A23" s="23" t="s">
        <v>96</v>
      </c>
      <c r="B23" s="23">
        <v>8</v>
      </c>
      <c r="C23" s="23">
        <v>8</v>
      </c>
      <c r="D23" s="23">
        <v>1</v>
      </c>
      <c r="E23" s="23">
        <v>8</v>
      </c>
      <c r="F23" s="23">
        <v>40</v>
      </c>
      <c r="G23" s="23">
        <v>10</v>
      </c>
      <c r="H23" s="23">
        <v>2</v>
      </c>
      <c r="I23" s="23">
        <v>5</v>
      </c>
      <c r="J23" s="23">
        <v>38</v>
      </c>
      <c r="K23" s="23">
        <v>2</v>
      </c>
      <c r="L23" s="23">
        <v>122</v>
      </c>
    </row>
    <row r="24" spans="1:12" x14ac:dyDescent="0.2">
      <c r="A24" s="23" t="s">
        <v>97</v>
      </c>
      <c r="B24" s="23">
        <v>9</v>
      </c>
      <c r="C24" s="23">
        <v>9</v>
      </c>
      <c r="D24" s="23">
        <v>1</v>
      </c>
      <c r="E24" s="23">
        <v>8</v>
      </c>
      <c r="F24" s="23">
        <v>39</v>
      </c>
      <c r="G24" s="23">
        <v>12</v>
      </c>
      <c r="H24" s="23">
        <v>2</v>
      </c>
      <c r="I24" s="23">
        <v>5</v>
      </c>
      <c r="J24" s="23">
        <v>37</v>
      </c>
      <c r="K24" s="23">
        <v>3</v>
      </c>
      <c r="L24" s="23">
        <v>125</v>
      </c>
    </row>
    <row r="25" spans="1:12" x14ac:dyDescent="0.2">
      <c r="A25" s="23" t="s">
        <v>98</v>
      </c>
      <c r="B25" s="23">
        <v>8</v>
      </c>
      <c r="C25" s="23">
        <v>7</v>
      </c>
      <c r="D25" s="23">
        <v>1</v>
      </c>
      <c r="E25" s="23">
        <v>8</v>
      </c>
      <c r="F25" s="23">
        <v>40</v>
      </c>
      <c r="G25" s="23">
        <v>12</v>
      </c>
      <c r="H25" s="23">
        <v>2</v>
      </c>
      <c r="I25" s="23">
        <v>6</v>
      </c>
      <c r="J25" s="23">
        <v>36</v>
      </c>
      <c r="K25" s="23">
        <v>4</v>
      </c>
      <c r="L25" s="23">
        <v>124</v>
      </c>
    </row>
    <row r="26" spans="1:12" x14ac:dyDescent="0.2">
      <c r="A26" s="23" t="s">
        <v>99</v>
      </c>
      <c r="B26" s="23">
        <v>6</v>
      </c>
      <c r="C26" s="23">
        <v>8</v>
      </c>
      <c r="D26" s="23">
        <v>1</v>
      </c>
      <c r="E26" s="23">
        <v>8</v>
      </c>
      <c r="F26" s="23">
        <v>42</v>
      </c>
      <c r="G26" s="23">
        <v>11</v>
      </c>
      <c r="H26" s="23">
        <v>2</v>
      </c>
      <c r="I26" s="23">
        <v>6</v>
      </c>
      <c r="J26" s="23">
        <v>40</v>
      </c>
      <c r="K26" s="23">
        <v>3</v>
      </c>
      <c r="L26" s="23">
        <v>127</v>
      </c>
    </row>
    <row r="27" spans="1:12" x14ac:dyDescent="0.2">
      <c r="A27" s="98" t="s">
        <v>120</v>
      </c>
      <c r="B27" s="99">
        <f>(SUM(B23:B26)/4)</f>
        <v>7.75</v>
      </c>
      <c r="C27" s="99">
        <f t="shared" ref="C27" si="22">(SUM(C23:C26)/4)</f>
        <v>8</v>
      </c>
      <c r="D27" s="99">
        <f t="shared" ref="D27" si="23">(SUM(D23:D26)/4)</f>
        <v>1</v>
      </c>
      <c r="E27" s="99">
        <f t="shared" ref="E27" si="24">(SUM(E23:E26)/4)</f>
        <v>8</v>
      </c>
      <c r="F27" s="99">
        <f t="shared" ref="F27" si="25">(SUM(F23:F26)/4)</f>
        <v>40.25</v>
      </c>
      <c r="G27" s="99">
        <f t="shared" ref="G27" si="26">(SUM(G23:G26)/4)</f>
        <v>11.25</v>
      </c>
      <c r="H27" s="99">
        <f t="shared" ref="H27" si="27">(SUM(H23:H26)/4)</f>
        <v>2</v>
      </c>
      <c r="I27" s="99">
        <f t="shared" ref="I27" si="28">(SUM(I23:I26)/4)</f>
        <v>5.5</v>
      </c>
      <c r="J27" s="99">
        <f t="shared" ref="J27" si="29">(SUM(J23:J26)/4)</f>
        <v>37.75</v>
      </c>
      <c r="K27" s="99">
        <f t="shared" ref="K27" si="30">(SUM(K23:K26)/4)</f>
        <v>3</v>
      </c>
      <c r="L27" s="99">
        <f t="shared" ref="L27" si="31">(SUM(L23:L26)/4)</f>
        <v>124.5</v>
      </c>
    </row>
    <row r="28" spans="1:12" x14ac:dyDescent="0.2">
      <c r="A28" s="138" t="s">
        <v>79</v>
      </c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</row>
    <row r="29" spans="1:12" x14ac:dyDescent="0.2">
      <c r="A29" s="15" t="s">
        <v>2</v>
      </c>
    </row>
    <row r="30" spans="1:12" x14ac:dyDescent="0.2">
      <c r="A30" s="1" t="s">
        <v>18</v>
      </c>
      <c r="B30" s="96" t="s">
        <v>19</v>
      </c>
    </row>
    <row r="31" spans="1:12" x14ac:dyDescent="0.2">
      <c r="A31" s="1" t="s">
        <v>20</v>
      </c>
      <c r="B31" s="96" t="s">
        <v>204</v>
      </c>
    </row>
    <row r="32" spans="1:12" x14ac:dyDescent="0.2">
      <c r="A32" s="1" t="s">
        <v>21</v>
      </c>
      <c r="B32" s="96" t="s">
        <v>205</v>
      </c>
    </row>
    <row r="33" spans="1:2" x14ac:dyDescent="0.2">
      <c r="A33" s="1" t="s">
        <v>22</v>
      </c>
      <c r="B33" s="96" t="s">
        <v>23</v>
      </c>
    </row>
    <row r="34" spans="1:2" x14ac:dyDescent="0.2">
      <c r="A34" s="1" t="s">
        <v>24</v>
      </c>
      <c r="B34" s="96" t="s">
        <v>206</v>
      </c>
    </row>
    <row r="35" spans="1:2" x14ac:dyDescent="0.2">
      <c r="A35" s="1" t="s">
        <v>25</v>
      </c>
      <c r="B35" s="96" t="s">
        <v>207</v>
      </c>
    </row>
    <row r="36" spans="1:2" x14ac:dyDescent="0.2">
      <c r="A36" s="1" t="s">
        <v>26</v>
      </c>
      <c r="B36" s="96" t="s">
        <v>208</v>
      </c>
    </row>
    <row r="37" spans="1:2" x14ac:dyDescent="0.2">
      <c r="A37" s="1" t="s">
        <v>66</v>
      </c>
      <c r="B37" s="96" t="s">
        <v>209</v>
      </c>
    </row>
    <row r="38" spans="1:2" x14ac:dyDescent="0.2">
      <c r="A38" s="1" t="s">
        <v>27</v>
      </c>
      <c r="B38" s="97" t="s">
        <v>210</v>
      </c>
    </row>
    <row r="39" spans="1:2" x14ac:dyDescent="0.2">
      <c r="A39" s="1" t="s">
        <v>28</v>
      </c>
      <c r="B39" s="96" t="s">
        <v>211</v>
      </c>
    </row>
  </sheetData>
  <mergeCells count="2">
    <mergeCell ref="A1:L1"/>
    <mergeCell ref="A28:L28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76378-DABE-43B5-B144-7DC031D3B30F}">
  <sheetPr>
    <tabColor theme="4" tint="0.39997558519241921"/>
  </sheetPr>
  <dimension ref="A1:AMK89"/>
  <sheetViews>
    <sheetView topLeftCell="A7" workbookViewId="0">
      <selection activeCell="U31" sqref="U31:Z36"/>
    </sheetView>
  </sheetViews>
  <sheetFormatPr baseColWidth="10" defaultColWidth="11" defaultRowHeight="11.25" x14ac:dyDescent="0.2"/>
  <cols>
    <col min="1" max="1" width="7.5" style="1" customWidth="1"/>
    <col min="2" max="12" width="7.125" style="1" customWidth="1"/>
    <col min="13" max="13" width="7.375" style="1" customWidth="1"/>
    <col min="14" max="18" width="10.875" style="1" customWidth="1"/>
    <col min="19" max="20" width="10.875" style="1" hidden="1" customWidth="1"/>
    <col min="21" max="1025" width="10.875" style="1" customWidth="1"/>
    <col min="1026" max="16384" width="11" style="15"/>
  </cols>
  <sheetData>
    <row r="1" spans="1:15" x14ac:dyDescent="0.2">
      <c r="A1" s="124" t="s">
        <v>125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</row>
    <row r="2" spans="1:15" x14ac:dyDescent="0.2">
      <c r="A2" s="2"/>
      <c r="B2" s="83" t="s">
        <v>16</v>
      </c>
      <c r="C2" s="83" t="s">
        <v>29</v>
      </c>
      <c r="D2" s="83" t="s">
        <v>30</v>
      </c>
      <c r="E2" s="83" t="s">
        <v>17</v>
      </c>
      <c r="F2" s="83" t="s">
        <v>31</v>
      </c>
      <c r="G2" s="83" t="s">
        <v>32</v>
      </c>
      <c r="H2" s="83" t="s">
        <v>33</v>
      </c>
      <c r="I2" s="83" t="s">
        <v>34</v>
      </c>
      <c r="J2" s="83" t="s">
        <v>35</v>
      </c>
      <c r="K2" s="83" t="s">
        <v>36</v>
      </c>
      <c r="L2" s="83" t="s">
        <v>122</v>
      </c>
      <c r="M2" s="83" t="s">
        <v>5</v>
      </c>
      <c r="O2" s="15"/>
    </row>
    <row r="3" spans="1:15" x14ac:dyDescent="0.2">
      <c r="A3" s="2" t="s">
        <v>80</v>
      </c>
      <c r="B3" s="47">
        <v>34</v>
      </c>
      <c r="C3" s="47">
        <v>57</v>
      </c>
      <c r="D3" s="47">
        <v>0</v>
      </c>
      <c r="E3" s="47">
        <v>27</v>
      </c>
      <c r="F3" s="47">
        <v>169</v>
      </c>
      <c r="G3" s="47">
        <v>328</v>
      </c>
      <c r="H3" s="47">
        <v>118</v>
      </c>
      <c r="I3" s="47">
        <v>1212</v>
      </c>
      <c r="J3" s="47">
        <v>5984</v>
      </c>
      <c r="K3" s="47">
        <v>3248</v>
      </c>
      <c r="L3" s="47">
        <v>25</v>
      </c>
      <c r="M3" s="47">
        <v>11202</v>
      </c>
    </row>
    <row r="4" spans="1:15" x14ac:dyDescent="0.2">
      <c r="A4" s="2" t="s">
        <v>81</v>
      </c>
      <c r="B4" s="47">
        <v>41</v>
      </c>
      <c r="C4" s="47">
        <v>59</v>
      </c>
      <c r="D4" s="47">
        <v>5</v>
      </c>
      <c r="E4" s="47">
        <v>27</v>
      </c>
      <c r="F4" s="47">
        <v>164</v>
      </c>
      <c r="G4" s="47">
        <v>357</v>
      </c>
      <c r="H4" s="47">
        <v>118</v>
      </c>
      <c r="I4" s="47">
        <v>1245</v>
      </c>
      <c r="J4" s="47">
        <v>5673</v>
      </c>
      <c r="K4" s="47">
        <v>2949</v>
      </c>
      <c r="L4" s="47">
        <v>32</v>
      </c>
      <c r="M4" s="47">
        <v>10670</v>
      </c>
    </row>
    <row r="5" spans="1:15" x14ac:dyDescent="0.2">
      <c r="A5" s="2" t="s">
        <v>82</v>
      </c>
      <c r="B5" s="47">
        <v>41</v>
      </c>
      <c r="C5" s="47">
        <v>58</v>
      </c>
      <c r="D5" s="47">
        <v>0</v>
      </c>
      <c r="E5" s="47">
        <v>26</v>
      </c>
      <c r="F5" s="47">
        <v>194</v>
      </c>
      <c r="G5" s="47">
        <v>353</v>
      </c>
      <c r="H5" s="47">
        <v>121</v>
      </c>
      <c r="I5" s="47">
        <v>1266</v>
      </c>
      <c r="J5" s="47">
        <v>5840</v>
      </c>
      <c r="K5" s="47">
        <v>2918</v>
      </c>
      <c r="L5" s="47">
        <v>31</v>
      </c>
      <c r="M5" s="47">
        <v>10848</v>
      </c>
    </row>
    <row r="6" spans="1:15" x14ac:dyDescent="0.2">
      <c r="A6" s="2" t="s">
        <v>83</v>
      </c>
      <c r="B6" s="47">
        <v>37</v>
      </c>
      <c r="C6" s="47">
        <v>40</v>
      </c>
      <c r="D6" s="47">
        <v>5</v>
      </c>
      <c r="E6" s="47">
        <v>24</v>
      </c>
      <c r="F6" s="47">
        <v>177</v>
      </c>
      <c r="G6" s="47">
        <v>338</v>
      </c>
      <c r="H6" s="47">
        <v>124</v>
      </c>
      <c r="I6" s="47">
        <v>1297</v>
      </c>
      <c r="J6" s="47">
        <v>6355</v>
      </c>
      <c r="K6" s="47">
        <v>3327</v>
      </c>
      <c r="L6" s="47">
        <v>25</v>
      </c>
      <c r="M6" s="47">
        <v>11749</v>
      </c>
    </row>
    <row r="7" spans="1:15" x14ac:dyDescent="0.2">
      <c r="A7" s="2" t="s">
        <v>84</v>
      </c>
      <c r="B7" s="47">
        <v>37</v>
      </c>
      <c r="C7" s="47">
        <v>45</v>
      </c>
      <c r="D7" s="47">
        <v>0</v>
      </c>
      <c r="E7" s="47">
        <v>23</v>
      </c>
      <c r="F7" s="47">
        <v>178</v>
      </c>
      <c r="G7" s="47">
        <v>335</v>
      </c>
      <c r="H7" s="47">
        <v>132</v>
      </c>
      <c r="I7" s="47">
        <v>1334</v>
      </c>
      <c r="J7" s="47">
        <v>6321</v>
      </c>
      <c r="K7" s="47">
        <v>3354</v>
      </c>
      <c r="L7" s="47">
        <v>30</v>
      </c>
      <c r="M7" s="47">
        <v>11789</v>
      </c>
    </row>
    <row r="8" spans="1:15" x14ac:dyDescent="0.2">
      <c r="A8" s="2" t="s">
        <v>85</v>
      </c>
      <c r="B8" s="47">
        <v>43</v>
      </c>
      <c r="C8" s="47">
        <v>43</v>
      </c>
      <c r="D8" s="47">
        <v>0</v>
      </c>
      <c r="E8" s="47">
        <v>22</v>
      </c>
      <c r="F8" s="47">
        <v>176</v>
      </c>
      <c r="G8" s="47">
        <v>368</v>
      </c>
      <c r="H8" s="47">
        <v>134</v>
      </c>
      <c r="I8" s="47">
        <v>1354</v>
      </c>
      <c r="J8" s="47">
        <v>6037</v>
      </c>
      <c r="K8" s="47">
        <v>3293</v>
      </c>
      <c r="L8" s="47">
        <v>34</v>
      </c>
      <c r="M8" s="47">
        <v>11504</v>
      </c>
    </row>
    <row r="9" spans="1:15" x14ac:dyDescent="0.2">
      <c r="A9" s="2" t="s">
        <v>86</v>
      </c>
      <c r="B9" s="47">
        <v>35</v>
      </c>
      <c r="C9" s="47">
        <v>43</v>
      </c>
      <c r="D9" s="47">
        <v>0</v>
      </c>
      <c r="E9" s="47">
        <v>20</v>
      </c>
      <c r="F9" s="47">
        <v>227</v>
      </c>
      <c r="G9" s="47">
        <v>338</v>
      </c>
      <c r="H9" s="47">
        <v>137</v>
      </c>
      <c r="I9" s="47">
        <v>1357</v>
      </c>
      <c r="J9" s="47">
        <v>5963</v>
      </c>
      <c r="K9" s="47">
        <v>3082</v>
      </c>
      <c r="L9" s="47">
        <v>33</v>
      </c>
      <c r="M9" s="47">
        <v>11235</v>
      </c>
    </row>
    <row r="10" spans="1:15" x14ac:dyDescent="0.2">
      <c r="A10" s="2" t="s">
        <v>87</v>
      </c>
      <c r="B10" s="47">
        <v>34</v>
      </c>
      <c r="C10" s="47">
        <v>44</v>
      </c>
      <c r="D10" s="47">
        <v>0</v>
      </c>
      <c r="E10" s="47">
        <v>17</v>
      </c>
      <c r="F10" s="47">
        <v>198</v>
      </c>
      <c r="G10" s="47">
        <v>320</v>
      </c>
      <c r="H10" s="47">
        <v>136</v>
      </c>
      <c r="I10" s="47">
        <v>1312</v>
      </c>
      <c r="J10" s="47">
        <v>6553</v>
      </c>
      <c r="K10" s="47">
        <v>3449</v>
      </c>
      <c r="L10" s="47">
        <v>26</v>
      </c>
      <c r="M10" s="47">
        <v>12089</v>
      </c>
    </row>
    <row r="11" spans="1:15" x14ac:dyDescent="0.2">
      <c r="A11" s="2" t="s">
        <v>88</v>
      </c>
      <c r="B11" s="47">
        <v>30</v>
      </c>
      <c r="C11" s="47">
        <v>45</v>
      </c>
      <c r="D11" s="47">
        <v>0</v>
      </c>
      <c r="E11" s="47">
        <v>15</v>
      </c>
      <c r="F11" s="47">
        <v>207</v>
      </c>
      <c r="G11" s="47">
        <v>322</v>
      </c>
      <c r="H11" s="47">
        <v>136</v>
      </c>
      <c r="I11" s="47">
        <v>1356</v>
      </c>
      <c r="J11" s="47">
        <v>6745</v>
      </c>
      <c r="K11" s="47">
        <v>3628</v>
      </c>
      <c r="L11" s="47">
        <v>29</v>
      </c>
      <c r="M11" s="47">
        <v>12513</v>
      </c>
    </row>
    <row r="12" spans="1:15" x14ac:dyDescent="0.2">
      <c r="A12" s="2" t="s">
        <v>89</v>
      </c>
      <c r="B12" s="47">
        <v>34</v>
      </c>
      <c r="C12" s="47">
        <v>43</v>
      </c>
      <c r="D12" s="47">
        <v>0</v>
      </c>
      <c r="E12" s="47">
        <v>18</v>
      </c>
      <c r="F12" s="47">
        <v>197</v>
      </c>
      <c r="G12" s="47">
        <v>350</v>
      </c>
      <c r="H12" s="47">
        <v>137</v>
      </c>
      <c r="I12" s="47">
        <v>1388</v>
      </c>
      <c r="J12" s="47">
        <v>6455</v>
      </c>
      <c r="K12" s="47">
        <v>3455</v>
      </c>
      <c r="L12" s="47">
        <v>34</v>
      </c>
      <c r="M12" s="47">
        <v>12111</v>
      </c>
    </row>
    <row r="13" spans="1:15" x14ac:dyDescent="0.2">
      <c r="A13" s="2" t="s">
        <v>90</v>
      </c>
      <c r="B13" s="47">
        <v>36</v>
      </c>
      <c r="C13" s="47">
        <v>45</v>
      </c>
      <c r="D13" s="47">
        <v>0</v>
      </c>
      <c r="E13" s="47">
        <v>18</v>
      </c>
      <c r="F13" s="47">
        <v>211</v>
      </c>
      <c r="G13" s="47">
        <v>346</v>
      </c>
      <c r="H13" s="47">
        <v>138</v>
      </c>
      <c r="I13" s="47">
        <v>1360</v>
      </c>
      <c r="J13" s="47">
        <v>6364</v>
      </c>
      <c r="K13" s="47">
        <v>3287</v>
      </c>
      <c r="L13" s="47">
        <v>32</v>
      </c>
      <c r="M13" s="47">
        <v>11837</v>
      </c>
    </row>
    <row r="14" spans="1:15" x14ac:dyDescent="0.2">
      <c r="A14" s="2" t="s">
        <v>91</v>
      </c>
      <c r="B14" s="47">
        <v>29</v>
      </c>
      <c r="C14" s="47">
        <v>42</v>
      </c>
      <c r="D14" s="47">
        <v>0</v>
      </c>
      <c r="E14" s="47">
        <v>16</v>
      </c>
      <c r="F14" s="47">
        <v>216</v>
      </c>
      <c r="G14" s="47">
        <v>323</v>
      </c>
      <c r="H14" s="47">
        <v>135</v>
      </c>
      <c r="I14" s="47">
        <v>1384</v>
      </c>
      <c r="J14" s="47">
        <v>6862</v>
      </c>
      <c r="K14" s="47">
        <v>3623</v>
      </c>
      <c r="L14" s="47">
        <v>27</v>
      </c>
      <c r="M14" s="47">
        <v>12657</v>
      </c>
    </row>
    <row r="15" spans="1:15" x14ac:dyDescent="0.2">
      <c r="A15" s="2" t="s">
        <v>92</v>
      </c>
      <c r="B15" s="47">
        <v>28</v>
      </c>
      <c r="C15" s="47">
        <v>39</v>
      </c>
      <c r="D15" s="47">
        <v>0</v>
      </c>
      <c r="E15" s="47">
        <v>16</v>
      </c>
      <c r="F15" s="47">
        <v>197</v>
      </c>
      <c r="G15" s="47">
        <v>325</v>
      </c>
      <c r="H15" s="47">
        <v>139</v>
      </c>
      <c r="I15" s="47">
        <v>1402</v>
      </c>
      <c r="J15" s="47">
        <v>6828</v>
      </c>
      <c r="K15" s="47">
        <v>3570</v>
      </c>
      <c r="L15" s="47">
        <v>30</v>
      </c>
      <c r="M15" s="47">
        <v>12574</v>
      </c>
    </row>
    <row r="16" spans="1:15" x14ac:dyDescent="0.2">
      <c r="A16" s="2" t="s">
        <v>93</v>
      </c>
      <c r="B16" s="47">
        <v>29</v>
      </c>
      <c r="C16" s="47">
        <v>39</v>
      </c>
      <c r="D16" s="47">
        <v>0</v>
      </c>
      <c r="E16" s="47">
        <v>16</v>
      </c>
      <c r="F16" s="47">
        <v>154</v>
      </c>
      <c r="G16" s="47">
        <v>323</v>
      </c>
      <c r="H16" s="47">
        <v>167</v>
      </c>
      <c r="I16" s="47">
        <v>1411</v>
      </c>
      <c r="J16" s="47">
        <v>6320</v>
      </c>
      <c r="K16" s="47">
        <v>3325</v>
      </c>
      <c r="L16" s="47">
        <v>32</v>
      </c>
      <c r="M16" s="47">
        <v>11816</v>
      </c>
    </row>
    <row r="17" spans="1:26" x14ac:dyDescent="0.2">
      <c r="A17" s="2" t="s">
        <v>94</v>
      </c>
      <c r="B17" s="47">
        <v>28</v>
      </c>
      <c r="C17" s="47">
        <v>42</v>
      </c>
      <c r="D17" s="47">
        <v>0</v>
      </c>
      <c r="E17" s="47">
        <v>18</v>
      </c>
      <c r="F17" s="47">
        <v>202</v>
      </c>
      <c r="G17" s="47">
        <v>323</v>
      </c>
      <c r="H17" s="47">
        <v>163</v>
      </c>
      <c r="I17" s="47">
        <v>1373</v>
      </c>
      <c r="J17" s="47">
        <v>6464</v>
      </c>
      <c r="K17" s="47">
        <v>3316</v>
      </c>
      <c r="L17" s="47">
        <v>31</v>
      </c>
      <c r="M17" s="47">
        <v>11960</v>
      </c>
    </row>
    <row r="18" spans="1:26" x14ac:dyDescent="0.2">
      <c r="A18" s="2" t="s">
        <v>95</v>
      </c>
      <c r="B18" s="47">
        <v>24</v>
      </c>
      <c r="C18" s="47">
        <v>43</v>
      </c>
      <c r="D18" s="47">
        <v>0</v>
      </c>
      <c r="E18" s="47">
        <v>15</v>
      </c>
      <c r="F18" s="47">
        <v>188</v>
      </c>
      <c r="G18" s="47">
        <v>315</v>
      </c>
      <c r="H18" s="47">
        <v>137</v>
      </c>
      <c r="I18" s="47">
        <v>1427</v>
      </c>
      <c r="J18" s="47">
        <v>6954</v>
      </c>
      <c r="K18" s="47">
        <v>3452</v>
      </c>
      <c r="L18" s="47">
        <v>27</v>
      </c>
      <c r="M18" s="47">
        <v>12582</v>
      </c>
    </row>
    <row r="19" spans="1:26" x14ac:dyDescent="0.2">
      <c r="A19" s="2" t="s">
        <v>96</v>
      </c>
      <c r="B19" s="47">
        <v>25</v>
      </c>
      <c r="C19" s="47">
        <v>44</v>
      </c>
      <c r="D19" s="47">
        <v>0</v>
      </c>
      <c r="E19" s="47">
        <v>15</v>
      </c>
      <c r="F19" s="47">
        <v>180</v>
      </c>
      <c r="G19" s="47">
        <v>326</v>
      </c>
      <c r="H19" s="47">
        <v>136</v>
      </c>
      <c r="I19" s="47">
        <v>1447</v>
      </c>
      <c r="J19" s="47">
        <v>6946</v>
      </c>
      <c r="K19" s="47">
        <v>3502</v>
      </c>
      <c r="L19" s="47">
        <v>29</v>
      </c>
      <c r="M19" s="47">
        <v>12650</v>
      </c>
    </row>
    <row r="20" spans="1:26" x14ac:dyDescent="0.2">
      <c r="A20" s="2" t="s">
        <v>97</v>
      </c>
      <c r="B20" s="47">
        <v>37</v>
      </c>
      <c r="C20" s="47">
        <v>49</v>
      </c>
      <c r="D20" s="47">
        <v>0</v>
      </c>
      <c r="E20" s="47">
        <v>9</v>
      </c>
      <c r="F20" s="47">
        <v>167</v>
      </c>
      <c r="G20" s="47">
        <v>347</v>
      </c>
      <c r="H20" s="47">
        <v>136</v>
      </c>
      <c r="I20" s="47">
        <v>1477</v>
      </c>
      <c r="J20" s="47">
        <v>6655</v>
      </c>
      <c r="K20" s="47">
        <v>3458</v>
      </c>
      <c r="L20" s="47">
        <v>32</v>
      </c>
      <c r="M20" s="47">
        <v>12367</v>
      </c>
    </row>
    <row r="21" spans="1:26" x14ac:dyDescent="0.2">
      <c r="A21" s="2" t="s">
        <v>98</v>
      </c>
      <c r="B21" s="47">
        <v>36</v>
      </c>
      <c r="C21" s="47">
        <v>50</v>
      </c>
      <c r="D21" s="47">
        <v>0</v>
      </c>
      <c r="E21" s="47">
        <v>9</v>
      </c>
      <c r="F21" s="47">
        <v>223</v>
      </c>
      <c r="G21" s="47">
        <v>336</v>
      </c>
      <c r="H21" s="47">
        <v>136</v>
      </c>
      <c r="I21" s="47">
        <v>1442</v>
      </c>
      <c r="J21" s="47">
        <v>6838</v>
      </c>
      <c r="K21" s="47">
        <v>3567</v>
      </c>
      <c r="L21" s="47">
        <v>31</v>
      </c>
      <c r="M21" s="47">
        <v>12668</v>
      </c>
    </row>
    <row r="22" spans="1:26" x14ac:dyDescent="0.2">
      <c r="A22" s="2" t="s">
        <v>99</v>
      </c>
      <c r="B22" s="47">
        <v>30</v>
      </c>
      <c r="C22" s="47">
        <v>48</v>
      </c>
      <c r="D22" s="47">
        <v>0</v>
      </c>
      <c r="E22" s="47">
        <v>9</v>
      </c>
      <c r="F22" s="47">
        <v>241</v>
      </c>
      <c r="G22" s="47">
        <v>326</v>
      </c>
      <c r="H22" s="47">
        <v>140</v>
      </c>
      <c r="I22" s="47">
        <v>1449</v>
      </c>
      <c r="J22" s="47">
        <v>7396</v>
      </c>
      <c r="K22" s="47">
        <v>3860</v>
      </c>
      <c r="L22" s="47">
        <v>27</v>
      </c>
      <c r="M22" s="47">
        <v>13526</v>
      </c>
    </row>
    <row r="23" spans="1:26" ht="11.25" customHeight="1" x14ac:dyDescent="0.2">
      <c r="A23" s="127" t="s">
        <v>212</v>
      </c>
      <c r="B23" s="127"/>
      <c r="C23" s="127"/>
      <c r="D23" s="127"/>
      <c r="E23" s="127"/>
      <c r="F23" s="127"/>
      <c r="G23" s="127"/>
      <c r="H23" s="127"/>
      <c r="I23" s="127"/>
      <c r="J23" s="127"/>
      <c r="K23" s="127"/>
      <c r="L23" s="127"/>
      <c r="M23" s="127"/>
    </row>
    <row r="24" spans="1:26" x14ac:dyDescent="0.2">
      <c r="A24" s="137"/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</row>
    <row r="25" spans="1:26" x14ac:dyDescent="0.2">
      <c r="A25" s="137"/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</row>
    <row r="28" spans="1:26" x14ac:dyDescent="0.2">
      <c r="E28" s="51"/>
      <c r="F28" s="51"/>
      <c r="G28" s="52"/>
    </row>
    <row r="29" spans="1:26" x14ac:dyDescent="0.2">
      <c r="E29" s="51"/>
      <c r="F29" s="51"/>
      <c r="G29" s="52"/>
    </row>
    <row r="30" spans="1:26" x14ac:dyDescent="0.2">
      <c r="E30" s="51"/>
      <c r="F30" s="51"/>
      <c r="G30" s="52"/>
    </row>
    <row r="31" spans="1:26" x14ac:dyDescent="0.2">
      <c r="E31" s="51"/>
      <c r="F31" s="51"/>
      <c r="G31" s="52"/>
      <c r="O31" s="1" t="s">
        <v>18</v>
      </c>
      <c r="Q31" s="96" t="s">
        <v>19</v>
      </c>
      <c r="U31" s="129" t="s">
        <v>180</v>
      </c>
      <c r="V31" s="129"/>
      <c r="W31" s="129"/>
      <c r="X31" s="129"/>
      <c r="Y31" s="129"/>
      <c r="Z31" s="129"/>
    </row>
    <row r="32" spans="1:26" x14ac:dyDescent="0.2">
      <c r="E32" s="51"/>
      <c r="F32" s="51"/>
      <c r="G32" s="52"/>
      <c r="O32" s="1" t="s">
        <v>20</v>
      </c>
      <c r="Q32" s="96" t="s">
        <v>204</v>
      </c>
      <c r="U32" s="129"/>
      <c r="V32" s="129"/>
      <c r="W32" s="129"/>
      <c r="X32" s="129"/>
      <c r="Y32" s="129"/>
      <c r="Z32" s="129"/>
    </row>
    <row r="33" spans="2:28" x14ac:dyDescent="0.2">
      <c r="E33" s="51"/>
      <c r="F33" s="51"/>
      <c r="G33" s="52"/>
      <c r="O33" s="1" t="s">
        <v>21</v>
      </c>
      <c r="Q33" s="96" t="s">
        <v>205</v>
      </c>
      <c r="U33" s="129"/>
      <c r="V33" s="129"/>
      <c r="W33" s="129"/>
      <c r="X33" s="129"/>
      <c r="Y33" s="129"/>
      <c r="Z33" s="129"/>
    </row>
    <row r="34" spans="2:28" x14ac:dyDescent="0.2">
      <c r="E34" s="51"/>
      <c r="F34" s="51"/>
      <c r="G34" s="52"/>
      <c r="O34" s="1" t="s">
        <v>22</v>
      </c>
      <c r="Q34" s="96" t="s">
        <v>23</v>
      </c>
      <c r="U34" s="129"/>
      <c r="V34" s="129"/>
      <c r="W34" s="129"/>
      <c r="X34" s="129"/>
      <c r="Y34" s="129"/>
      <c r="Z34" s="129"/>
    </row>
    <row r="35" spans="2:28" x14ac:dyDescent="0.2">
      <c r="E35" s="51"/>
      <c r="F35" s="51"/>
      <c r="G35" s="52"/>
      <c r="O35" s="1" t="s">
        <v>24</v>
      </c>
      <c r="Q35" s="96" t="s">
        <v>206</v>
      </c>
      <c r="U35" s="129"/>
      <c r="V35" s="129"/>
      <c r="W35" s="129"/>
      <c r="X35" s="129"/>
      <c r="Y35" s="129"/>
      <c r="Z35" s="129"/>
    </row>
    <row r="36" spans="2:28" x14ac:dyDescent="0.2">
      <c r="E36" s="51"/>
      <c r="F36" s="51"/>
      <c r="G36" s="52"/>
      <c r="O36" s="1" t="s">
        <v>25</v>
      </c>
      <c r="Q36" s="96" t="s">
        <v>207</v>
      </c>
      <c r="U36" s="129"/>
      <c r="V36" s="129"/>
      <c r="W36" s="129"/>
      <c r="X36" s="129"/>
      <c r="Y36" s="129"/>
      <c r="Z36" s="129"/>
      <c r="AA36" s="51"/>
      <c r="AB36" s="51"/>
    </row>
    <row r="37" spans="2:28" x14ac:dyDescent="0.2">
      <c r="B37" s="51"/>
      <c r="C37" s="51"/>
      <c r="D37" s="51"/>
      <c r="E37" s="51"/>
      <c r="F37" s="51"/>
      <c r="G37" s="52"/>
      <c r="O37" s="1" t="s">
        <v>26</v>
      </c>
      <c r="Q37" s="96" t="s">
        <v>208</v>
      </c>
      <c r="Z37" s="6"/>
      <c r="AA37" s="51"/>
      <c r="AB37" s="51"/>
    </row>
    <row r="38" spans="2:28" x14ac:dyDescent="0.2">
      <c r="O38" s="1" t="s">
        <v>66</v>
      </c>
      <c r="Q38" s="96" t="s">
        <v>209</v>
      </c>
      <c r="Z38" s="6"/>
      <c r="AA38" s="51"/>
      <c r="AB38" s="51"/>
    </row>
    <row r="39" spans="2:28" x14ac:dyDescent="0.2">
      <c r="O39" s="1" t="s">
        <v>27</v>
      </c>
      <c r="Q39" s="97" t="s">
        <v>210</v>
      </c>
      <c r="S39" s="15"/>
      <c r="Z39" s="6"/>
      <c r="AA39" s="51"/>
      <c r="AB39" s="51"/>
    </row>
    <row r="40" spans="2:28" x14ac:dyDescent="0.2">
      <c r="O40" s="1" t="s">
        <v>28</v>
      </c>
      <c r="Q40" s="96" t="s">
        <v>211</v>
      </c>
      <c r="S40" s="15"/>
      <c r="U40" s="15"/>
      <c r="Z40" s="6"/>
      <c r="AA40" s="51"/>
      <c r="AB40" s="51"/>
    </row>
    <row r="41" spans="2:28" x14ac:dyDescent="0.2">
      <c r="O41" s="1" t="s">
        <v>123</v>
      </c>
      <c r="Q41" s="96" t="s">
        <v>213</v>
      </c>
      <c r="S41" s="15"/>
      <c r="U41" s="15"/>
      <c r="Z41" s="6"/>
      <c r="AA41" s="51"/>
      <c r="AB41" s="51"/>
    </row>
    <row r="42" spans="2:28" x14ac:dyDescent="0.2">
      <c r="S42" s="15"/>
      <c r="Z42" s="6"/>
      <c r="AA42" s="51"/>
      <c r="AB42" s="51"/>
    </row>
    <row r="43" spans="2:28" x14ac:dyDescent="0.2">
      <c r="Z43" s="6"/>
      <c r="AA43" s="51"/>
      <c r="AB43" s="51"/>
    </row>
    <row r="44" spans="2:28" x14ac:dyDescent="0.2">
      <c r="Z44" s="6"/>
      <c r="AA44" s="51"/>
      <c r="AB44" s="51"/>
    </row>
    <row r="45" spans="2:28" x14ac:dyDescent="0.2">
      <c r="Y45" s="6"/>
      <c r="Z45" s="6"/>
      <c r="AA45" s="51"/>
      <c r="AB45" s="51"/>
    </row>
    <row r="46" spans="2:28" x14ac:dyDescent="0.2">
      <c r="Y46" s="6"/>
      <c r="Z46" s="6"/>
      <c r="AA46" s="51"/>
      <c r="AB46" s="51"/>
    </row>
    <row r="47" spans="2:28" x14ac:dyDescent="0.2">
      <c r="Y47" s="6"/>
      <c r="Z47" s="6"/>
      <c r="AA47" s="51"/>
      <c r="AB47" s="51"/>
    </row>
    <row r="48" spans="2:28" x14ac:dyDescent="0.2">
      <c r="P48" s="6"/>
      <c r="Y48" s="6"/>
      <c r="Z48" s="6"/>
      <c r="AA48" s="51"/>
      <c r="AB48" s="51"/>
    </row>
    <row r="49" spans="1:28" x14ac:dyDescent="0.2">
      <c r="P49" s="6"/>
      <c r="Y49" s="6"/>
      <c r="Z49" s="6"/>
      <c r="AA49" s="51"/>
      <c r="AB49" s="51"/>
    </row>
    <row r="50" spans="1:28" x14ac:dyDescent="0.2">
      <c r="P50" s="16"/>
      <c r="Q50" s="16"/>
      <c r="Y50" s="6"/>
      <c r="Z50" s="6"/>
      <c r="AA50" s="51"/>
      <c r="AB50" s="51"/>
    </row>
    <row r="51" spans="1:28" x14ac:dyDescent="0.2">
      <c r="Y51" s="6"/>
      <c r="Z51" s="6"/>
      <c r="AA51" s="51"/>
      <c r="AB51" s="51"/>
    </row>
    <row r="52" spans="1:28" x14ac:dyDescent="0.2">
      <c r="Y52" s="6"/>
      <c r="Z52" s="6"/>
      <c r="AA52" s="51"/>
      <c r="AB52" s="51"/>
    </row>
    <row r="53" spans="1:28" x14ac:dyDescent="0.2">
      <c r="Y53" s="6"/>
      <c r="Z53" s="6"/>
      <c r="AA53" s="51"/>
      <c r="AB53" s="51"/>
    </row>
    <row r="54" spans="1:28" x14ac:dyDescent="0.2">
      <c r="A54" s="15"/>
      <c r="Y54" s="6"/>
      <c r="Z54" s="6"/>
      <c r="AA54" s="51"/>
      <c r="AB54" s="51"/>
    </row>
    <row r="55" spans="1:28" x14ac:dyDescent="0.2">
      <c r="A55" s="15"/>
      <c r="Y55" s="6"/>
      <c r="Z55" s="6"/>
      <c r="AA55" s="51"/>
      <c r="AB55" s="51"/>
    </row>
    <row r="56" spans="1:28" x14ac:dyDescent="0.2">
      <c r="A56" s="15"/>
      <c r="O56" s="51"/>
      <c r="Y56" s="6"/>
      <c r="Z56" s="6"/>
      <c r="AA56" s="51"/>
      <c r="AB56" s="51"/>
    </row>
    <row r="57" spans="1:28" x14ac:dyDescent="0.2">
      <c r="A57" s="15"/>
      <c r="O57" s="51"/>
      <c r="Y57" s="6"/>
      <c r="Z57" s="6"/>
      <c r="AA57" s="51"/>
      <c r="AB57" s="51"/>
    </row>
    <row r="58" spans="1:28" x14ac:dyDescent="0.2">
      <c r="A58" s="15"/>
      <c r="O58" s="51"/>
      <c r="Y58" s="6"/>
      <c r="Z58" s="6"/>
      <c r="AA58" s="51"/>
      <c r="AB58" s="51"/>
    </row>
    <row r="59" spans="1:28" x14ac:dyDescent="0.2">
      <c r="A59" s="15"/>
      <c r="O59" s="51"/>
      <c r="Y59" s="6"/>
      <c r="Z59" s="6"/>
      <c r="AA59" s="51"/>
      <c r="AB59" s="51"/>
    </row>
    <row r="60" spans="1:28" x14ac:dyDescent="0.2">
      <c r="O60" s="51"/>
      <c r="Y60" s="6"/>
      <c r="Z60" s="6"/>
      <c r="AA60" s="51"/>
      <c r="AB60" s="51"/>
    </row>
    <row r="61" spans="1:28" x14ac:dyDescent="0.2">
      <c r="O61" s="51"/>
      <c r="Y61" s="6"/>
      <c r="Z61" s="6"/>
      <c r="AA61" s="51"/>
      <c r="AB61" s="51"/>
    </row>
    <row r="62" spans="1:28" x14ac:dyDescent="0.2">
      <c r="O62" s="51"/>
      <c r="Y62" s="6"/>
      <c r="Z62" s="6"/>
      <c r="AA62" s="51"/>
      <c r="AB62" s="51"/>
    </row>
    <row r="63" spans="1:28" x14ac:dyDescent="0.2">
      <c r="O63" s="51"/>
      <c r="Y63" s="6"/>
      <c r="Z63" s="6"/>
      <c r="AA63" s="51"/>
      <c r="AB63" s="51"/>
    </row>
    <row r="64" spans="1:28" x14ac:dyDescent="0.2">
      <c r="O64" s="51"/>
      <c r="Y64" s="6"/>
      <c r="Z64" s="6"/>
      <c r="AA64" s="51"/>
      <c r="AB64" s="51"/>
    </row>
    <row r="65" spans="2:28" x14ac:dyDescent="0.2">
      <c r="O65" s="51"/>
      <c r="Y65" s="6"/>
      <c r="Z65" s="6"/>
      <c r="AA65" s="51"/>
      <c r="AB65" s="51"/>
    </row>
    <row r="66" spans="2:28" x14ac:dyDescent="0.2"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O66" s="51"/>
      <c r="Y66" s="6"/>
      <c r="Z66" s="6"/>
      <c r="AA66" s="51"/>
      <c r="AB66" s="51"/>
    </row>
    <row r="67" spans="2:28" x14ac:dyDescent="0.2"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O67" s="51"/>
    </row>
    <row r="68" spans="2:28" x14ac:dyDescent="0.2"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O68" s="51"/>
    </row>
    <row r="69" spans="2:28" x14ac:dyDescent="0.2"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O69" s="51"/>
    </row>
    <row r="70" spans="2:28" x14ac:dyDescent="0.2"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O70" s="51"/>
    </row>
    <row r="71" spans="2:28" x14ac:dyDescent="0.2"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O71" s="51"/>
    </row>
    <row r="72" spans="2:28" x14ac:dyDescent="0.2">
      <c r="O72" s="51"/>
    </row>
    <row r="73" spans="2:28" x14ac:dyDescent="0.2">
      <c r="O73" s="51"/>
    </row>
    <row r="74" spans="2:28" x14ac:dyDescent="0.2">
      <c r="O74" s="51"/>
    </row>
    <row r="75" spans="2:28" x14ac:dyDescent="0.2">
      <c r="O75" s="51"/>
    </row>
    <row r="76" spans="2:28" x14ac:dyDescent="0.2">
      <c r="O76" s="51"/>
    </row>
    <row r="77" spans="2:28" x14ac:dyDescent="0.2">
      <c r="O77" s="51"/>
    </row>
    <row r="78" spans="2:28" x14ac:dyDescent="0.2">
      <c r="O78" s="51"/>
    </row>
    <row r="79" spans="2:28" x14ac:dyDescent="0.2">
      <c r="O79" s="51"/>
    </row>
    <row r="80" spans="2:28" x14ac:dyDescent="0.2">
      <c r="O80" s="51"/>
    </row>
    <row r="81" spans="15:16" x14ac:dyDescent="0.2">
      <c r="O81" s="51"/>
    </row>
    <row r="82" spans="15:16" x14ac:dyDescent="0.2">
      <c r="O82" s="51"/>
    </row>
    <row r="83" spans="15:16" x14ac:dyDescent="0.2">
      <c r="O83" s="51"/>
    </row>
    <row r="84" spans="15:16" x14ac:dyDescent="0.2">
      <c r="O84" s="51"/>
    </row>
    <row r="89" spans="15:16" x14ac:dyDescent="0.2">
      <c r="P89" s="1" t="s">
        <v>2</v>
      </c>
    </row>
  </sheetData>
  <mergeCells count="3">
    <mergeCell ref="A1:M1"/>
    <mergeCell ref="U31:Z36"/>
    <mergeCell ref="A23:M25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>
    <tabColor theme="3" tint="0.59999389629810485"/>
  </sheetPr>
  <dimension ref="A1:O40"/>
  <sheetViews>
    <sheetView tabSelected="1" workbookViewId="0">
      <selection sqref="A1:M1"/>
    </sheetView>
  </sheetViews>
  <sheetFormatPr baseColWidth="10" defaultColWidth="11" defaultRowHeight="11.25" x14ac:dyDescent="0.2"/>
  <cols>
    <col min="1" max="1" width="44.125" style="15" customWidth="1"/>
    <col min="2" max="12" width="7.25" style="15" customWidth="1"/>
    <col min="13" max="16384" width="11" style="15"/>
  </cols>
  <sheetData>
    <row r="1" spans="1:15" x14ac:dyDescent="0.2">
      <c r="A1" s="124" t="s">
        <v>124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"/>
      <c r="O1" s="1"/>
    </row>
    <row r="2" spans="1:15" x14ac:dyDescent="0.2">
      <c r="A2" s="2"/>
      <c r="B2" s="83" t="s">
        <v>16</v>
      </c>
      <c r="C2" s="83" t="s">
        <v>29</v>
      </c>
      <c r="D2" s="83" t="s">
        <v>30</v>
      </c>
      <c r="E2" s="83" t="s">
        <v>17</v>
      </c>
      <c r="F2" s="83" t="s">
        <v>31</v>
      </c>
      <c r="G2" s="83" t="s">
        <v>32</v>
      </c>
      <c r="H2" s="83" t="s">
        <v>33</v>
      </c>
      <c r="I2" s="83" t="s">
        <v>34</v>
      </c>
      <c r="J2" s="83" t="s">
        <v>35</v>
      </c>
      <c r="K2" s="83" t="s">
        <v>36</v>
      </c>
      <c r="L2" s="83" t="s">
        <v>122</v>
      </c>
      <c r="M2" s="83" t="s">
        <v>5</v>
      </c>
      <c r="N2" s="1"/>
      <c r="O2" s="1"/>
    </row>
    <row r="3" spans="1:15" x14ac:dyDescent="0.2">
      <c r="A3" s="23" t="s">
        <v>80</v>
      </c>
      <c r="B3" s="23">
        <v>26</v>
      </c>
      <c r="C3" s="23">
        <v>2</v>
      </c>
      <c r="D3" s="23">
        <v>0</v>
      </c>
      <c r="E3" s="23">
        <v>3</v>
      </c>
      <c r="F3" s="23">
        <v>24</v>
      </c>
      <c r="G3" s="23">
        <v>16</v>
      </c>
      <c r="H3" s="23">
        <v>5</v>
      </c>
      <c r="I3" s="23">
        <v>60</v>
      </c>
      <c r="J3" s="23">
        <v>195</v>
      </c>
      <c r="K3" s="23">
        <v>550</v>
      </c>
      <c r="L3" s="23">
        <v>16</v>
      </c>
      <c r="M3" s="23">
        <v>897</v>
      </c>
      <c r="O3" s="51"/>
    </row>
    <row r="4" spans="1:15" x14ac:dyDescent="0.2">
      <c r="A4" s="23" t="s">
        <v>81</v>
      </c>
      <c r="B4" s="23">
        <v>30</v>
      </c>
      <c r="C4" s="23">
        <v>1</v>
      </c>
      <c r="D4" s="23">
        <v>0</v>
      </c>
      <c r="E4" s="23">
        <v>3</v>
      </c>
      <c r="F4" s="23">
        <v>25</v>
      </c>
      <c r="G4" s="23">
        <v>23</v>
      </c>
      <c r="H4" s="23">
        <v>5</v>
      </c>
      <c r="I4" s="23">
        <v>62</v>
      </c>
      <c r="J4" s="23">
        <v>169</v>
      </c>
      <c r="K4" s="23">
        <v>516</v>
      </c>
      <c r="L4" s="23">
        <v>16</v>
      </c>
      <c r="M4" s="23">
        <v>850</v>
      </c>
      <c r="O4" s="51"/>
    </row>
    <row r="5" spans="1:15" x14ac:dyDescent="0.2">
      <c r="A5" s="23" t="s">
        <v>82</v>
      </c>
      <c r="B5" s="23">
        <v>30</v>
      </c>
      <c r="C5" s="23">
        <v>1</v>
      </c>
      <c r="D5" s="23">
        <v>0</v>
      </c>
      <c r="E5" s="23">
        <v>3</v>
      </c>
      <c r="F5" s="23">
        <v>28</v>
      </c>
      <c r="G5" s="23">
        <v>23</v>
      </c>
      <c r="H5" s="23">
        <v>6</v>
      </c>
      <c r="I5" s="23">
        <v>59</v>
      </c>
      <c r="J5" s="23">
        <v>180</v>
      </c>
      <c r="K5" s="23">
        <v>542</v>
      </c>
      <c r="L5" s="23">
        <v>16</v>
      </c>
      <c r="M5" s="23">
        <v>888</v>
      </c>
      <c r="O5" s="51"/>
    </row>
    <row r="6" spans="1:15" x14ac:dyDescent="0.2">
      <c r="A6" s="23" t="s">
        <v>83</v>
      </c>
      <c r="B6" s="23">
        <v>27</v>
      </c>
      <c r="C6" s="23">
        <v>1</v>
      </c>
      <c r="D6" s="23">
        <v>0</v>
      </c>
      <c r="E6" s="23">
        <v>3</v>
      </c>
      <c r="F6" s="23">
        <v>21</v>
      </c>
      <c r="G6" s="23">
        <v>16</v>
      </c>
      <c r="H6" s="23">
        <v>6</v>
      </c>
      <c r="I6" s="23">
        <v>59</v>
      </c>
      <c r="J6" s="23">
        <v>203</v>
      </c>
      <c r="K6" s="23">
        <v>560</v>
      </c>
      <c r="L6" s="23">
        <v>16</v>
      </c>
      <c r="M6" s="23">
        <v>912</v>
      </c>
      <c r="O6" s="51"/>
    </row>
    <row r="7" spans="1:15" x14ac:dyDescent="0.2">
      <c r="A7" s="98" t="s">
        <v>121</v>
      </c>
      <c r="B7" s="99">
        <f>(SUM(B3:B6)/4)</f>
        <v>28.25</v>
      </c>
      <c r="C7" s="99">
        <f t="shared" ref="C7:K7" si="0">(SUM(C3:C6)/4)</f>
        <v>1.25</v>
      </c>
      <c r="D7" s="99">
        <f t="shared" si="0"/>
        <v>0</v>
      </c>
      <c r="E7" s="99">
        <f t="shared" si="0"/>
        <v>3</v>
      </c>
      <c r="F7" s="99">
        <f t="shared" si="0"/>
        <v>24.5</v>
      </c>
      <c r="G7" s="99">
        <f t="shared" si="0"/>
        <v>19.5</v>
      </c>
      <c r="H7" s="99">
        <f t="shared" si="0"/>
        <v>5.5</v>
      </c>
      <c r="I7" s="99">
        <f t="shared" si="0"/>
        <v>60</v>
      </c>
      <c r="J7" s="99">
        <f t="shared" si="0"/>
        <v>186.75</v>
      </c>
      <c r="K7" s="99">
        <f t="shared" si="0"/>
        <v>542</v>
      </c>
      <c r="L7" s="99">
        <f t="shared" ref="L7" si="1">(SUM(L3:L6)/4)</f>
        <v>16</v>
      </c>
      <c r="M7" s="99">
        <f t="shared" ref="M7" si="2">(SUM(M3:M6)/4)</f>
        <v>886.75</v>
      </c>
      <c r="N7" s="6"/>
      <c r="O7" s="51"/>
    </row>
    <row r="8" spans="1:15" x14ac:dyDescent="0.2">
      <c r="A8" s="23" t="s">
        <v>84</v>
      </c>
      <c r="B8" s="23">
        <v>28</v>
      </c>
      <c r="C8" s="23">
        <v>1</v>
      </c>
      <c r="D8" s="23">
        <v>0</v>
      </c>
      <c r="E8" s="23">
        <v>3</v>
      </c>
      <c r="F8" s="23">
        <v>23</v>
      </c>
      <c r="G8" s="23">
        <v>14</v>
      </c>
      <c r="H8" s="23">
        <v>8</v>
      </c>
      <c r="I8" s="23">
        <v>60</v>
      </c>
      <c r="J8" s="23">
        <v>203</v>
      </c>
      <c r="K8" s="23">
        <v>571</v>
      </c>
      <c r="L8" s="23">
        <v>17</v>
      </c>
      <c r="M8" s="23">
        <v>928</v>
      </c>
      <c r="N8" s="6"/>
      <c r="O8" s="51"/>
    </row>
    <row r="9" spans="1:15" x14ac:dyDescent="0.2">
      <c r="A9" s="23" t="s">
        <v>85</v>
      </c>
      <c r="B9" s="23">
        <v>28</v>
      </c>
      <c r="C9" s="23">
        <v>0</v>
      </c>
      <c r="D9" s="23">
        <v>0</v>
      </c>
      <c r="E9" s="23">
        <v>3</v>
      </c>
      <c r="F9" s="23">
        <v>23</v>
      </c>
      <c r="G9" s="23">
        <v>20</v>
      </c>
      <c r="H9" s="23">
        <v>8</v>
      </c>
      <c r="I9" s="23">
        <v>55</v>
      </c>
      <c r="J9" s="23">
        <v>187</v>
      </c>
      <c r="K9" s="23">
        <v>557</v>
      </c>
      <c r="L9" s="23">
        <v>17</v>
      </c>
      <c r="M9" s="23">
        <v>898</v>
      </c>
      <c r="N9" s="6"/>
      <c r="O9" s="51"/>
    </row>
    <row r="10" spans="1:15" x14ac:dyDescent="0.2">
      <c r="A10" s="23" t="s">
        <v>86</v>
      </c>
      <c r="B10" s="23">
        <v>25</v>
      </c>
      <c r="C10" s="23">
        <v>1</v>
      </c>
      <c r="D10" s="23">
        <v>0</v>
      </c>
      <c r="E10" s="23">
        <v>3</v>
      </c>
      <c r="F10" s="23">
        <v>23</v>
      </c>
      <c r="G10" s="23">
        <v>19</v>
      </c>
      <c r="H10" s="23">
        <v>8</v>
      </c>
      <c r="I10" s="23">
        <v>56</v>
      </c>
      <c r="J10" s="23">
        <v>194</v>
      </c>
      <c r="K10" s="23">
        <v>559</v>
      </c>
      <c r="L10" s="23">
        <v>17</v>
      </c>
      <c r="M10" s="23">
        <v>905</v>
      </c>
      <c r="N10" s="6"/>
      <c r="O10" s="51"/>
    </row>
    <row r="11" spans="1:15" x14ac:dyDescent="0.2">
      <c r="A11" s="23" t="s">
        <v>87</v>
      </c>
      <c r="B11" s="23">
        <v>24</v>
      </c>
      <c r="C11" s="23">
        <v>1</v>
      </c>
      <c r="D11" s="23">
        <v>0</v>
      </c>
      <c r="E11" s="23">
        <v>3</v>
      </c>
      <c r="F11" s="23">
        <v>19</v>
      </c>
      <c r="G11" s="23">
        <v>15</v>
      </c>
      <c r="H11" s="23">
        <v>8</v>
      </c>
      <c r="I11" s="23">
        <v>55</v>
      </c>
      <c r="J11" s="23">
        <v>209</v>
      </c>
      <c r="K11" s="23">
        <v>576</v>
      </c>
      <c r="L11" s="23">
        <v>17</v>
      </c>
      <c r="M11" s="23">
        <v>927</v>
      </c>
      <c r="N11" s="6"/>
      <c r="O11" s="51"/>
    </row>
    <row r="12" spans="1:15" x14ac:dyDescent="0.2">
      <c r="A12" s="98" t="s">
        <v>117</v>
      </c>
      <c r="B12" s="99">
        <f>(SUM(B8:B11)/4)</f>
        <v>26.25</v>
      </c>
      <c r="C12" s="99">
        <f t="shared" ref="C12:M12" si="3">(SUM(C8:C11)/4)</f>
        <v>0.75</v>
      </c>
      <c r="D12" s="99">
        <f t="shared" si="3"/>
        <v>0</v>
      </c>
      <c r="E12" s="99">
        <f t="shared" si="3"/>
        <v>3</v>
      </c>
      <c r="F12" s="99">
        <f t="shared" si="3"/>
        <v>22</v>
      </c>
      <c r="G12" s="99">
        <f t="shared" si="3"/>
        <v>17</v>
      </c>
      <c r="H12" s="99">
        <f t="shared" si="3"/>
        <v>8</v>
      </c>
      <c r="I12" s="99">
        <f t="shared" si="3"/>
        <v>56.5</v>
      </c>
      <c r="J12" s="99">
        <f t="shared" si="3"/>
        <v>198.25</v>
      </c>
      <c r="K12" s="99">
        <f t="shared" si="3"/>
        <v>565.75</v>
      </c>
      <c r="L12" s="99">
        <f t="shared" si="3"/>
        <v>17</v>
      </c>
      <c r="M12" s="99">
        <f t="shared" si="3"/>
        <v>914.5</v>
      </c>
      <c r="N12" s="6"/>
      <c r="O12" s="51"/>
    </row>
    <row r="13" spans="1:15" x14ac:dyDescent="0.2">
      <c r="A13" s="23" t="s">
        <v>88</v>
      </c>
      <c r="B13" s="23">
        <v>22</v>
      </c>
      <c r="C13" s="23">
        <v>1</v>
      </c>
      <c r="D13" s="23">
        <v>0</v>
      </c>
      <c r="E13" s="23">
        <v>3</v>
      </c>
      <c r="F13" s="23">
        <v>20</v>
      </c>
      <c r="G13" s="23">
        <v>12</v>
      </c>
      <c r="H13" s="23">
        <v>8</v>
      </c>
      <c r="I13" s="23">
        <v>58</v>
      </c>
      <c r="J13" s="23">
        <v>217</v>
      </c>
      <c r="K13" s="23">
        <v>585</v>
      </c>
      <c r="L13" s="23">
        <v>16</v>
      </c>
      <c r="M13" s="23">
        <v>942</v>
      </c>
    </row>
    <row r="14" spans="1:15" x14ac:dyDescent="0.2">
      <c r="A14" s="23" t="s">
        <v>89</v>
      </c>
      <c r="B14" s="23">
        <v>23</v>
      </c>
      <c r="C14" s="23">
        <v>0</v>
      </c>
      <c r="D14" s="23">
        <v>0</v>
      </c>
      <c r="E14" s="23">
        <v>3</v>
      </c>
      <c r="F14" s="23">
        <v>19</v>
      </c>
      <c r="G14" s="23">
        <v>19</v>
      </c>
      <c r="H14" s="23">
        <v>8</v>
      </c>
      <c r="I14" s="23">
        <v>55</v>
      </c>
      <c r="J14" s="23">
        <v>196</v>
      </c>
      <c r="K14" s="23">
        <v>577</v>
      </c>
      <c r="L14" s="23">
        <v>16</v>
      </c>
      <c r="M14" s="23">
        <v>916</v>
      </c>
    </row>
    <row r="15" spans="1:15" x14ac:dyDescent="0.2">
      <c r="A15" s="23" t="s">
        <v>90</v>
      </c>
      <c r="B15" s="23">
        <v>22</v>
      </c>
      <c r="C15" s="23">
        <v>1</v>
      </c>
      <c r="D15" s="23">
        <v>0</v>
      </c>
      <c r="E15" s="23">
        <v>3</v>
      </c>
      <c r="F15" s="23">
        <v>20</v>
      </c>
      <c r="G15" s="23">
        <v>19</v>
      </c>
      <c r="H15" s="23">
        <v>8</v>
      </c>
      <c r="I15" s="23">
        <v>58</v>
      </c>
      <c r="J15" s="23">
        <v>202</v>
      </c>
      <c r="K15" s="23">
        <v>565</v>
      </c>
      <c r="L15" s="23">
        <v>16</v>
      </c>
      <c r="M15" s="23">
        <v>914</v>
      </c>
    </row>
    <row r="16" spans="1:15" x14ac:dyDescent="0.2">
      <c r="A16" s="23" t="s">
        <v>91</v>
      </c>
      <c r="B16" s="23">
        <v>19</v>
      </c>
      <c r="C16" s="23">
        <v>1</v>
      </c>
      <c r="D16" s="23">
        <v>0</v>
      </c>
      <c r="E16" s="23">
        <v>3</v>
      </c>
      <c r="F16" s="23">
        <v>15</v>
      </c>
      <c r="G16" s="23">
        <v>13</v>
      </c>
      <c r="H16" s="23">
        <v>8</v>
      </c>
      <c r="I16" s="23">
        <v>58</v>
      </c>
      <c r="J16" s="23">
        <v>219</v>
      </c>
      <c r="K16" s="23">
        <v>574</v>
      </c>
      <c r="L16" s="23">
        <v>17</v>
      </c>
      <c r="M16" s="23">
        <v>927</v>
      </c>
    </row>
    <row r="17" spans="1:13" x14ac:dyDescent="0.2">
      <c r="A17" s="98" t="s">
        <v>118</v>
      </c>
      <c r="B17" s="99">
        <f>(SUM(B13:B16)/4)</f>
        <v>21.5</v>
      </c>
      <c r="C17" s="99">
        <f t="shared" ref="C17:M17" si="4">(SUM(C13:C16)/4)</f>
        <v>0.75</v>
      </c>
      <c r="D17" s="99">
        <f t="shared" si="4"/>
        <v>0</v>
      </c>
      <c r="E17" s="99">
        <f t="shared" si="4"/>
        <v>3</v>
      </c>
      <c r="F17" s="99">
        <f t="shared" si="4"/>
        <v>18.5</v>
      </c>
      <c r="G17" s="99">
        <f t="shared" si="4"/>
        <v>15.75</v>
      </c>
      <c r="H17" s="99">
        <f t="shared" si="4"/>
        <v>8</v>
      </c>
      <c r="I17" s="99">
        <f t="shared" si="4"/>
        <v>57.25</v>
      </c>
      <c r="J17" s="99">
        <f t="shared" si="4"/>
        <v>208.5</v>
      </c>
      <c r="K17" s="99">
        <f t="shared" si="4"/>
        <v>575.25</v>
      </c>
      <c r="L17" s="99">
        <f t="shared" si="4"/>
        <v>16.25</v>
      </c>
      <c r="M17" s="99">
        <f t="shared" si="4"/>
        <v>924.75</v>
      </c>
    </row>
    <row r="18" spans="1:13" x14ac:dyDescent="0.2">
      <c r="A18" s="23" t="s">
        <v>92</v>
      </c>
      <c r="B18" s="23">
        <v>19</v>
      </c>
      <c r="C18" s="23">
        <v>2</v>
      </c>
      <c r="D18" s="23">
        <v>0</v>
      </c>
      <c r="E18" s="23">
        <v>3</v>
      </c>
      <c r="F18" s="23">
        <v>14</v>
      </c>
      <c r="G18" s="23">
        <v>15</v>
      </c>
      <c r="H18" s="23">
        <v>8</v>
      </c>
      <c r="I18" s="23">
        <v>60</v>
      </c>
      <c r="J18" s="23">
        <v>216</v>
      </c>
      <c r="K18" s="23">
        <v>562</v>
      </c>
      <c r="L18" s="23">
        <v>17</v>
      </c>
      <c r="M18" s="23">
        <v>916</v>
      </c>
    </row>
    <row r="19" spans="1:13" x14ac:dyDescent="0.2">
      <c r="A19" s="23" t="s">
        <v>93</v>
      </c>
      <c r="B19" s="23">
        <v>19</v>
      </c>
      <c r="C19" s="23">
        <v>1</v>
      </c>
      <c r="D19" s="23">
        <v>0</v>
      </c>
      <c r="E19" s="23">
        <v>3</v>
      </c>
      <c r="F19" s="23">
        <v>16</v>
      </c>
      <c r="G19" s="23">
        <v>17</v>
      </c>
      <c r="H19" s="23">
        <v>9</v>
      </c>
      <c r="I19" s="23">
        <v>57</v>
      </c>
      <c r="J19" s="23">
        <v>184</v>
      </c>
      <c r="K19" s="23">
        <v>534</v>
      </c>
      <c r="L19" s="23">
        <v>17</v>
      </c>
      <c r="M19" s="23">
        <v>857</v>
      </c>
    </row>
    <row r="20" spans="1:13" x14ac:dyDescent="0.2">
      <c r="A20" s="23" t="s">
        <v>94</v>
      </c>
      <c r="B20" s="23">
        <v>19</v>
      </c>
      <c r="C20" s="23">
        <v>1</v>
      </c>
      <c r="D20" s="23">
        <v>0</v>
      </c>
      <c r="E20" s="23">
        <v>3</v>
      </c>
      <c r="F20" s="23">
        <v>18</v>
      </c>
      <c r="G20" s="23">
        <v>17</v>
      </c>
      <c r="H20" s="23">
        <v>8</v>
      </c>
      <c r="I20" s="23">
        <v>58</v>
      </c>
      <c r="J20" s="23">
        <v>188</v>
      </c>
      <c r="K20" s="23">
        <v>545</v>
      </c>
      <c r="L20" s="23">
        <v>17</v>
      </c>
      <c r="M20" s="23">
        <v>874</v>
      </c>
    </row>
    <row r="21" spans="1:13" x14ac:dyDescent="0.2">
      <c r="A21" s="23" t="s">
        <v>95</v>
      </c>
      <c r="B21" s="23">
        <v>17</v>
      </c>
      <c r="C21" s="23">
        <v>2</v>
      </c>
      <c r="D21" s="23">
        <v>0</v>
      </c>
      <c r="E21" s="23">
        <v>3</v>
      </c>
      <c r="F21" s="23">
        <v>15</v>
      </c>
      <c r="G21" s="23">
        <v>14</v>
      </c>
      <c r="H21" s="23">
        <v>7</v>
      </c>
      <c r="I21" s="23">
        <v>60</v>
      </c>
      <c r="J21" s="23">
        <v>200</v>
      </c>
      <c r="K21" s="23">
        <v>575</v>
      </c>
      <c r="L21" s="23">
        <v>17</v>
      </c>
      <c r="M21" s="23">
        <v>910</v>
      </c>
    </row>
    <row r="22" spans="1:13" x14ac:dyDescent="0.2">
      <c r="A22" s="98" t="s">
        <v>119</v>
      </c>
      <c r="B22" s="99">
        <f>(SUM(B18:B21)/4)</f>
        <v>18.5</v>
      </c>
      <c r="C22" s="99">
        <f t="shared" ref="C22:M22" si="5">(SUM(C18:C21)/4)</f>
        <v>1.5</v>
      </c>
      <c r="D22" s="99">
        <f t="shared" si="5"/>
        <v>0</v>
      </c>
      <c r="E22" s="99">
        <f t="shared" si="5"/>
        <v>3</v>
      </c>
      <c r="F22" s="99">
        <f t="shared" si="5"/>
        <v>15.75</v>
      </c>
      <c r="G22" s="99">
        <f t="shared" si="5"/>
        <v>15.75</v>
      </c>
      <c r="H22" s="99">
        <f t="shared" si="5"/>
        <v>8</v>
      </c>
      <c r="I22" s="99">
        <f t="shared" si="5"/>
        <v>58.75</v>
      </c>
      <c r="J22" s="99">
        <f t="shared" si="5"/>
        <v>197</v>
      </c>
      <c r="K22" s="99">
        <f t="shared" si="5"/>
        <v>554</v>
      </c>
      <c r="L22" s="99">
        <f t="shared" si="5"/>
        <v>17</v>
      </c>
      <c r="M22" s="99">
        <f t="shared" si="5"/>
        <v>889.25</v>
      </c>
    </row>
    <row r="23" spans="1:13" x14ac:dyDescent="0.2">
      <c r="A23" s="23" t="s">
        <v>96</v>
      </c>
      <c r="B23" s="23">
        <v>18</v>
      </c>
      <c r="C23" s="23">
        <v>2</v>
      </c>
      <c r="D23" s="23">
        <v>0</v>
      </c>
      <c r="E23" s="23">
        <v>4</v>
      </c>
      <c r="F23" s="23">
        <v>16</v>
      </c>
      <c r="G23" s="23">
        <v>14</v>
      </c>
      <c r="H23" s="23">
        <v>7</v>
      </c>
      <c r="I23" s="23">
        <v>63</v>
      </c>
      <c r="J23" s="23">
        <v>200</v>
      </c>
      <c r="K23" s="23">
        <v>566</v>
      </c>
      <c r="L23" s="23">
        <v>17</v>
      </c>
      <c r="M23" s="23">
        <v>907</v>
      </c>
    </row>
    <row r="24" spans="1:13" x14ac:dyDescent="0.2">
      <c r="A24" s="23" t="s">
        <v>97</v>
      </c>
      <c r="B24" s="23">
        <v>20</v>
      </c>
      <c r="C24" s="23">
        <v>2</v>
      </c>
      <c r="D24" s="23">
        <v>0</v>
      </c>
      <c r="E24" s="23">
        <v>3</v>
      </c>
      <c r="F24" s="23">
        <v>15</v>
      </c>
      <c r="G24" s="23">
        <v>18</v>
      </c>
      <c r="H24" s="23">
        <v>7</v>
      </c>
      <c r="I24" s="23">
        <v>62</v>
      </c>
      <c r="J24" s="23">
        <v>184</v>
      </c>
      <c r="K24" s="23">
        <v>560</v>
      </c>
      <c r="L24" s="23">
        <v>17</v>
      </c>
      <c r="M24" s="23">
        <v>888</v>
      </c>
    </row>
    <row r="25" spans="1:13" x14ac:dyDescent="0.2">
      <c r="A25" s="23" t="s">
        <v>98</v>
      </c>
      <c r="B25" s="23">
        <v>20</v>
      </c>
      <c r="C25" s="23">
        <v>3</v>
      </c>
      <c r="D25" s="23">
        <v>0</v>
      </c>
      <c r="E25" s="23">
        <v>3</v>
      </c>
      <c r="F25" s="23">
        <v>14</v>
      </c>
      <c r="G25" s="23">
        <v>17</v>
      </c>
      <c r="H25" s="23">
        <v>7</v>
      </c>
      <c r="I25" s="23">
        <v>62</v>
      </c>
      <c r="J25" s="23">
        <v>194</v>
      </c>
      <c r="K25" s="23">
        <v>580</v>
      </c>
      <c r="L25" s="23">
        <v>17</v>
      </c>
      <c r="M25" s="23">
        <v>917</v>
      </c>
    </row>
    <row r="26" spans="1:13" x14ac:dyDescent="0.2">
      <c r="A26" s="23" t="s">
        <v>99</v>
      </c>
      <c r="B26" s="23">
        <v>17</v>
      </c>
      <c r="C26" s="23">
        <v>3</v>
      </c>
      <c r="D26" s="23">
        <v>0</v>
      </c>
      <c r="E26" s="23">
        <v>3</v>
      </c>
      <c r="F26" s="23">
        <v>14</v>
      </c>
      <c r="G26" s="23">
        <v>14</v>
      </c>
      <c r="H26" s="23">
        <v>7</v>
      </c>
      <c r="I26" s="23">
        <v>60</v>
      </c>
      <c r="J26" s="23">
        <v>203</v>
      </c>
      <c r="K26" s="23">
        <v>590</v>
      </c>
      <c r="L26" s="23">
        <v>16</v>
      </c>
      <c r="M26" s="23">
        <v>927</v>
      </c>
    </row>
    <row r="27" spans="1:13" x14ac:dyDescent="0.2">
      <c r="A27" s="98" t="s">
        <v>120</v>
      </c>
      <c r="B27" s="99">
        <f>(SUM(B23:B26)/4)</f>
        <v>18.75</v>
      </c>
      <c r="C27" s="99">
        <f t="shared" ref="C27:M27" si="6">(SUM(C23:C26)/4)</f>
        <v>2.5</v>
      </c>
      <c r="D27" s="99">
        <f t="shared" si="6"/>
        <v>0</v>
      </c>
      <c r="E27" s="99">
        <f t="shared" si="6"/>
        <v>3.25</v>
      </c>
      <c r="F27" s="99">
        <f t="shared" si="6"/>
        <v>14.75</v>
      </c>
      <c r="G27" s="99">
        <f t="shared" si="6"/>
        <v>15.75</v>
      </c>
      <c r="H27" s="99">
        <f t="shared" si="6"/>
        <v>7</v>
      </c>
      <c r="I27" s="99">
        <f t="shared" si="6"/>
        <v>61.75</v>
      </c>
      <c r="J27" s="99">
        <f t="shared" si="6"/>
        <v>195.25</v>
      </c>
      <c r="K27" s="99">
        <f t="shared" si="6"/>
        <v>574</v>
      </c>
      <c r="L27" s="99">
        <f t="shared" si="6"/>
        <v>16.75</v>
      </c>
      <c r="M27" s="99">
        <f t="shared" si="6"/>
        <v>909.75</v>
      </c>
    </row>
    <row r="28" spans="1:13" x14ac:dyDescent="0.2">
      <c r="A28" s="127" t="s">
        <v>134</v>
      </c>
      <c r="B28" s="127"/>
      <c r="C28" s="127"/>
      <c r="D28" s="127"/>
      <c r="E28" s="127"/>
      <c r="F28" s="127"/>
      <c r="G28" s="127"/>
      <c r="H28" s="127"/>
      <c r="I28" s="127"/>
      <c r="J28" s="127"/>
      <c r="K28" s="127"/>
      <c r="L28" s="127"/>
      <c r="M28" s="127"/>
    </row>
    <row r="29" spans="1:13" x14ac:dyDescent="0.2">
      <c r="A29" s="137"/>
      <c r="B29" s="137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</row>
    <row r="30" spans="1:13" x14ac:dyDescent="0.2">
      <c r="A30" s="1" t="s">
        <v>18</v>
      </c>
      <c r="B30" s="96" t="s">
        <v>19</v>
      </c>
    </row>
    <row r="31" spans="1:13" x14ac:dyDescent="0.2">
      <c r="A31" s="1" t="s">
        <v>20</v>
      </c>
      <c r="B31" s="96" t="s">
        <v>37</v>
      </c>
    </row>
    <row r="32" spans="1:13" x14ac:dyDescent="0.2">
      <c r="A32" s="1" t="s">
        <v>21</v>
      </c>
      <c r="B32" s="96" t="s">
        <v>38</v>
      </c>
    </row>
    <row r="33" spans="1:2" x14ac:dyDescent="0.2">
      <c r="A33" s="1" t="s">
        <v>22</v>
      </c>
      <c r="B33" s="96" t="s">
        <v>23</v>
      </c>
    </row>
    <row r="34" spans="1:2" x14ac:dyDescent="0.2">
      <c r="A34" s="1" t="s">
        <v>24</v>
      </c>
      <c r="B34" s="96" t="s">
        <v>39</v>
      </c>
    </row>
    <row r="35" spans="1:2" x14ac:dyDescent="0.2">
      <c r="A35" s="1" t="s">
        <v>25</v>
      </c>
      <c r="B35" s="96" t="s">
        <v>40</v>
      </c>
    </row>
    <row r="36" spans="1:2" x14ac:dyDescent="0.2">
      <c r="A36" s="1" t="s">
        <v>26</v>
      </c>
      <c r="B36" s="96" t="s">
        <v>41</v>
      </c>
    </row>
    <row r="37" spans="1:2" x14ac:dyDescent="0.2">
      <c r="A37" s="1" t="s">
        <v>66</v>
      </c>
      <c r="B37" s="96" t="s">
        <v>42</v>
      </c>
    </row>
    <row r="38" spans="1:2" x14ac:dyDescent="0.2">
      <c r="A38" s="1" t="s">
        <v>27</v>
      </c>
      <c r="B38" s="97" t="s">
        <v>43</v>
      </c>
    </row>
    <row r="39" spans="1:2" x14ac:dyDescent="0.2">
      <c r="A39" s="1" t="s">
        <v>28</v>
      </c>
      <c r="B39" s="96" t="s">
        <v>44</v>
      </c>
    </row>
    <row r="40" spans="1:2" x14ac:dyDescent="0.2">
      <c r="A40" s="1" t="s">
        <v>123</v>
      </c>
      <c r="B40" s="96" t="s">
        <v>122</v>
      </c>
    </row>
  </sheetData>
  <mergeCells count="2">
    <mergeCell ref="A1:M1"/>
    <mergeCell ref="A28:M2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92D050"/>
  </sheetPr>
  <dimension ref="A1:AMJ29"/>
  <sheetViews>
    <sheetView zoomScaleNormal="100" workbookViewId="0">
      <selection activeCell="D22" sqref="D22"/>
    </sheetView>
  </sheetViews>
  <sheetFormatPr baseColWidth="10" defaultColWidth="11" defaultRowHeight="11.25" x14ac:dyDescent="0.2"/>
  <cols>
    <col min="1" max="1" width="10.5" style="1" customWidth="1"/>
    <col min="2" max="3" width="13.125" style="1" customWidth="1"/>
    <col min="4" max="4" width="9.5" style="1" customWidth="1"/>
    <col min="5" max="5" width="10.125" style="1" customWidth="1"/>
    <col min="6" max="6" width="11" style="1" customWidth="1"/>
    <col min="7" max="7" width="11.875" style="1" customWidth="1"/>
    <col min="8" max="8" width="11.75" style="1" customWidth="1"/>
    <col min="9" max="1024" width="10.875" style="1" customWidth="1"/>
    <col min="1025" max="1025" width="11" style="15" customWidth="1"/>
    <col min="1026" max="16384" width="11" style="15"/>
  </cols>
  <sheetData>
    <row r="1" spans="1:11" x14ac:dyDescent="0.2">
      <c r="A1" s="124" t="s">
        <v>73</v>
      </c>
      <c r="B1" s="124"/>
      <c r="C1" s="124"/>
      <c r="D1" s="124"/>
      <c r="E1" s="124"/>
      <c r="F1" s="124"/>
      <c r="G1" s="124"/>
    </row>
    <row r="2" spans="1:11" ht="85.5" customHeight="1" x14ac:dyDescent="0.2">
      <c r="A2" s="40"/>
      <c r="B2" s="41" t="s">
        <v>69</v>
      </c>
      <c r="C2" s="41" t="s">
        <v>70</v>
      </c>
      <c r="D2" s="41" t="s">
        <v>64</v>
      </c>
      <c r="E2" s="41" t="s">
        <v>0</v>
      </c>
      <c r="F2" s="46" t="s">
        <v>1</v>
      </c>
      <c r="G2" s="46" t="s">
        <v>174</v>
      </c>
      <c r="K2" s="15" t="s">
        <v>2</v>
      </c>
    </row>
    <row r="3" spans="1:11" x14ac:dyDescent="0.2">
      <c r="A3" s="42">
        <v>2010</v>
      </c>
      <c r="B3" s="43">
        <v>214</v>
      </c>
      <c r="C3" s="43">
        <v>545</v>
      </c>
      <c r="D3" s="48" t="s">
        <v>175</v>
      </c>
      <c r="E3" s="48" t="s">
        <v>175</v>
      </c>
      <c r="F3" s="47">
        <v>89562</v>
      </c>
      <c r="G3" s="48" t="s">
        <v>175</v>
      </c>
      <c r="I3" s="17"/>
      <c r="J3" s="17"/>
    </row>
    <row r="4" spans="1:11" x14ac:dyDescent="0.2">
      <c r="A4" s="42">
        <v>2011</v>
      </c>
      <c r="B4" s="43">
        <v>221</v>
      </c>
      <c r="C4" s="43">
        <v>546</v>
      </c>
      <c r="D4" s="48" t="s">
        <v>175</v>
      </c>
      <c r="E4" s="48" t="s">
        <v>175</v>
      </c>
      <c r="F4" s="47">
        <v>87461</v>
      </c>
      <c r="G4" s="48" t="s">
        <v>175</v>
      </c>
    </row>
    <row r="5" spans="1:11" x14ac:dyDescent="0.2">
      <c r="A5" s="42">
        <v>2012</v>
      </c>
      <c r="B5" s="43">
        <v>223</v>
      </c>
      <c r="C5" s="43">
        <v>546</v>
      </c>
      <c r="D5" s="48" t="s">
        <v>175</v>
      </c>
      <c r="E5" s="48" t="s">
        <v>175</v>
      </c>
      <c r="F5" s="47">
        <v>85372</v>
      </c>
      <c r="G5" s="48" t="s">
        <v>175</v>
      </c>
    </row>
    <row r="6" spans="1:11" x14ac:dyDescent="0.2">
      <c r="A6" s="42">
        <v>2013</v>
      </c>
      <c r="B6" s="43">
        <v>234</v>
      </c>
      <c r="C6" s="43">
        <v>546</v>
      </c>
      <c r="D6" s="48" t="s">
        <v>175</v>
      </c>
      <c r="E6" s="48" t="s">
        <v>175</v>
      </c>
      <c r="F6" s="47">
        <v>85044</v>
      </c>
      <c r="G6" s="48" t="s">
        <v>175</v>
      </c>
    </row>
    <row r="7" spans="1:11" x14ac:dyDescent="0.2">
      <c r="A7" s="42">
        <v>2014</v>
      </c>
      <c r="B7" s="43">
        <v>244</v>
      </c>
      <c r="C7" s="43">
        <v>544</v>
      </c>
      <c r="D7" s="48" t="s">
        <v>175</v>
      </c>
      <c r="E7" s="48" t="s">
        <v>175</v>
      </c>
      <c r="F7" s="47">
        <v>84270</v>
      </c>
      <c r="G7" s="48" t="s">
        <v>175</v>
      </c>
    </row>
    <row r="8" spans="1:11" x14ac:dyDescent="0.2">
      <c r="A8" s="42">
        <v>2015</v>
      </c>
      <c r="B8" s="43">
        <v>260</v>
      </c>
      <c r="C8" s="43">
        <v>535</v>
      </c>
      <c r="D8" s="48" t="s">
        <v>175</v>
      </c>
      <c r="E8" s="48" t="s">
        <v>175</v>
      </c>
      <c r="F8" s="47">
        <v>87111</v>
      </c>
      <c r="G8" s="48" t="s">
        <v>175</v>
      </c>
    </row>
    <row r="9" spans="1:11" x14ac:dyDescent="0.2">
      <c r="A9" s="42">
        <v>2016</v>
      </c>
      <c r="B9" s="43">
        <v>263</v>
      </c>
      <c r="C9" s="43">
        <v>520</v>
      </c>
      <c r="D9" s="43">
        <v>987</v>
      </c>
      <c r="E9" s="43">
        <f>SUM(B9:D9)</f>
        <v>1770</v>
      </c>
      <c r="F9" s="47">
        <v>89341</v>
      </c>
      <c r="G9" s="49">
        <v>1.9811732575189402E-2</v>
      </c>
      <c r="H9" s="50"/>
    </row>
    <row r="10" spans="1:11" x14ac:dyDescent="0.2">
      <c r="A10" s="42">
        <v>2017</v>
      </c>
      <c r="B10" s="43">
        <v>273</v>
      </c>
      <c r="C10" s="43">
        <v>508</v>
      </c>
      <c r="D10" s="43">
        <v>1035</v>
      </c>
      <c r="E10" s="43">
        <f>SUM(B10:D10)</f>
        <v>1816</v>
      </c>
      <c r="F10" s="47">
        <v>93067</v>
      </c>
      <c r="G10" s="49">
        <v>1.95128240944696E-2</v>
      </c>
      <c r="H10" s="50"/>
    </row>
    <row r="11" spans="1:11" x14ac:dyDescent="0.2">
      <c r="A11" s="42">
        <v>2018</v>
      </c>
      <c r="B11" s="43">
        <v>274</v>
      </c>
      <c r="C11" s="43">
        <v>482</v>
      </c>
      <c r="D11" s="43">
        <v>1103</v>
      </c>
      <c r="E11" s="43">
        <f>SUM(B11:D11)</f>
        <v>1859</v>
      </c>
      <c r="F11" s="47">
        <v>96638</v>
      </c>
      <c r="G11" s="49">
        <v>1.9236739170926598E-2</v>
      </c>
      <c r="H11" s="50"/>
    </row>
    <row r="12" spans="1:11" x14ac:dyDescent="0.2">
      <c r="A12" s="42">
        <v>2019</v>
      </c>
      <c r="B12" s="43">
        <v>276</v>
      </c>
      <c r="C12" s="43">
        <v>477</v>
      </c>
      <c r="D12" s="43">
        <v>1159</v>
      </c>
      <c r="E12" s="43">
        <f>SUM(B12:D12)</f>
        <v>1912</v>
      </c>
      <c r="F12" s="47">
        <v>98712</v>
      </c>
      <c r="G12" s="49">
        <v>1.936947888807845E-2</v>
      </c>
      <c r="H12" s="50"/>
    </row>
    <row r="13" spans="1:11" x14ac:dyDescent="0.2">
      <c r="A13" s="42">
        <v>2020</v>
      </c>
      <c r="B13" s="43">
        <v>295</v>
      </c>
      <c r="C13" s="43">
        <v>473</v>
      </c>
      <c r="D13" s="43">
        <v>1190</v>
      </c>
      <c r="E13" s="43">
        <v>1958</v>
      </c>
      <c r="F13" s="47">
        <v>100022</v>
      </c>
      <c r="G13" s="49">
        <v>1.957569334746356E-2</v>
      </c>
      <c r="H13" s="50"/>
    </row>
    <row r="14" spans="1:11" x14ac:dyDescent="0.2">
      <c r="A14" s="44">
        <v>2021</v>
      </c>
      <c r="B14" s="45">
        <v>320</v>
      </c>
      <c r="C14" s="45">
        <v>463</v>
      </c>
      <c r="D14" s="45">
        <v>1274</v>
      </c>
      <c r="E14" s="45">
        <f>SUM(B14:D14)</f>
        <v>2057</v>
      </c>
      <c r="F14" s="45">
        <v>98120</v>
      </c>
      <c r="G14" s="77">
        <f>(E14/F14)</f>
        <v>2.0964125560538116E-2</v>
      </c>
      <c r="H14" s="78"/>
      <c r="I14" s="16"/>
      <c r="J14" s="16"/>
    </row>
    <row r="15" spans="1:11" ht="58.5" customHeight="1" x14ac:dyDescent="0.2">
      <c r="A15" s="125" t="s">
        <v>176</v>
      </c>
      <c r="B15" s="125"/>
      <c r="C15" s="125"/>
      <c r="D15" s="125"/>
      <c r="E15" s="125"/>
      <c r="F15" s="125"/>
      <c r="G15" s="125"/>
    </row>
    <row r="16" spans="1:11" ht="25.5" customHeight="1" x14ac:dyDescent="0.2">
      <c r="A16" s="126" t="s">
        <v>71</v>
      </c>
      <c r="B16" s="126"/>
      <c r="C16" s="126"/>
      <c r="D16" s="126"/>
      <c r="E16" s="126"/>
      <c r="F16" s="126"/>
      <c r="G16" s="126"/>
    </row>
    <row r="18" spans="1:12" x14ac:dyDescent="0.2">
      <c r="B18" s="17"/>
      <c r="C18" s="17"/>
    </row>
    <row r="19" spans="1:12" x14ac:dyDescent="0.2">
      <c r="E19" s="22"/>
    </row>
    <row r="20" spans="1:12" x14ac:dyDescent="0.2">
      <c r="A20" s="10"/>
      <c r="B20" s="10"/>
    </row>
    <row r="22" spans="1:12" x14ac:dyDescent="0.2">
      <c r="D22" s="70"/>
    </row>
    <row r="24" spans="1:12" x14ac:dyDescent="0.2">
      <c r="F24" s="15"/>
      <c r="G24" s="15"/>
    </row>
    <row r="25" spans="1:12" x14ac:dyDescent="0.2">
      <c r="F25" s="15"/>
      <c r="G25" s="15"/>
      <c r="L25" s="1" t="s">
        <v>2</v>
      </c>
    </row>
    <row r="29" spans="1:12" x14ac:dyDescent="0.2">
      <c r="C29" s="15"/>
      <c r="D29" s="15"/>
      <c r="E29" s="15"/>
      <c r="F29" s="15"/>
    </row>
  </sheetData>
  <mergeCells count="3">
    <mergeCell ref="A1:G1"/>
    <mergeCell ref="A15:G15"/>
    <mergeCell ref="A16:G16"/>
  </mergeCells>
  <pageMargins left="0.70826771653543308" right="0.70826771653543308" top="1.9291338582677149" bottom="1.9291338582677149" header="1.5354330708661399" footer="1.5354330708661399"/>
  <pageSetup paperSize="9" fitToWidth="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92D050"/>
  </sheetPr>
  <dimension ref="A1:AMJ75"/>
  <sheetViews>
    <sheetView zoomScale="120" zoomScaleNormal="120" workbookViewId="0">
      <selection activeCell="B2" sqref="B2"/>
    </sheetView>
  </sheetViews>
  <sheetFormatPr baseColWidth="10" defaultColWidth="11" defaultRowHeight="11.25" x14ac:dyDescent="0.2"/>
  <cols>
    <col min="1" max="1" width="30.25" style="1" customWidth="1"/>
    <col min="2" max="2" width="12.5" style="1" customWidth="1"/>
    <col min="3" max="4" width="12.375" style="1" customWidth="1"/>
    <col min="5" max="5" width="11.5" style="1" customWidth="1"/>
    <col min="6" max="1024" width="10.875" style="1" customWidth="1"/>
    <col min="1025" max="1025" width="11" style="15" customWidth="1"/>
    <col min="1026" max="16384" width="11" style="15"/>
  </cols>
  <sheetData>
    <row r="1" spans="1:1024" x14ac:dyDescent="0.2">
      <c r="A1" s="68" t="s">
        <v>76</v>
      </c>
      <c r="B1" s="67"/>
    </row>
    <row r="2" spans="1:1024" x14ac:dyDescent="0.2">
      <c r="A2" s="2"/>
      <c r="B2" s="117">
        <v>2021</v>
      </c>
      <c r="H2" s="10"/>
      <c r="I2" s="10"/>
      <c r="J2" s="10"/>
      <c r="K2" s="10"/>
      <c r="AMI2" s="15"/>
      <c r="AMJ2" s="15"/>
    </row>
    <row r="3" spans="1:1024" x14ac:dyDescent="0.2">
      <c r="A3" s="2" t="s">
        <v>63</v>
      </c>
      <c r="B3" s="47">
        <v>105</v>
      </c>
      <c r="C3" s="65"/>
      <c r="AMI3" s="15"/>
      <c r="AMJ3" s="15"/>
    </row>
    <row r="4" spans="1:1024" x14ac:dyDescent="0.2">
      <c r="A4" s="2" t="s">
        <v>3</v>
      </c>
      <c r="B4" s="47">
        <v>16</v>
      </c>
      <c r="C4" s="17"/>
      <c r="AMI4" s="15"/>
      <c r="AMJ4" s="15"/>
    </row>
    <row r="5" spans="1:1024" x14ac:dyDescent="0.2">
      <c r="A5" s="2" t="s">
        <v>57</v>
      </c>
      <c r="B5" s="47">
        <v>41</v>
      </c>
      <c r="C5" s="17"/>
      <c r="AMI5" s="15"/>
      <c r="AMJ5" s="15"/>
    </row>
    <row r="6" spans="1:1024" x14ac:dyDescent="0.2">
      <c r="A6" s="2" t="s">
        <v>72</v>
      </c>
      <c r="B6" s="47">
        <v>8</v>
      </c>
      <c r="C6" s="17"/>
      <c r="AMI6" s="15"/>
      <c r="AMJ6" s="15"/>
    </row>
    <row r="7" spans="1:1024" x14ac:dyDescent="0.2">
      <c r="A7" s="2" t="s">
        <v>4</v>
      </c>
      <c r="B7" s="69"/>
      <c r="C7" s="17"/>
      <c r="G7" s="16"/>
      <c r="AMI7" s="15"/>
      <c r="AMJ7" s="15"/>
    </row>
    <row r="8" spans="1:1024" x14ac:dyDescent="0.2">
      <c r="A8" s="3" t="s">
        <v>177</v>
      </c>
      <c r="B8" s="48" t="s">
        <v>175</v>
      </c>
      <c r="C8" s="17"/>
      <c r="AMI8" s="15"/>
      <c r="AMJ8" s="15"/>
    </row>
    <row r="9" spans="1:1024" x14ac:dyDescent="0.2">
      <c r="A9" s="3" t="s">
        <v>74</v>
      </c>
      <c r="B9" s="47">
        <v>1103</v>
      </c>
      <c r="C9" s="17"/>
      <c r="AMI9" s="15"/>
      <c r="AMJ9" s="15"/>
    </row>
    <row r="10" spans="1:1024" x14ac:dyDescent="0.2">
      <c r="A10" s="3" t="s">
        <v>75</v>
      </c>
      <c r="B10" s="47">
        <v>1</v>
      </c>
      <c r="C10" s="17"/>
      <c r="AMI10" s="15"/>
      <c r="AMJ10" s="15"/>
    </row>
    <row r="11" spans="1:1024" x14ac:dyDescent="0.2">
      <c r="A11" s="5" t="s">
        <v>5</v>
      </c>
      <c r="B11" s="45">
        <f>SUM(B3:B10)</f>
        <v>1274</v>
      </c>
      <c r="C11" s="17"/>
      <c r="AMI11" s="15"/>
      <c r="AMJ11" s="15"/>
    </row>
    <row r="12" spans="1:1024" ht="72" customHeight="1" x14ac:dyDescent="0.2">
      <c r="A12" s="127" t="s">
        <v>178</v>
      </c>
      <c r="B12" s="127"/>
      <c r="C12" s="113"/>
      <c r="D12" s="113"/>
    </row>
    <row r="13" spans="1:1024" ht="60" customHeight="1" x14ac:dyDescent="0.2">
      <c r="A13" s="128" t="s">
        <v>179</v>
      </c>
      <c r="B13" s="128"/>
      <c r="C13" s="114"/>
      <c r="D13" s="114"/>
    </row>
    <row r="14" spans="1:1024" x14ac:dyDescent="0.2">
      <c r="G14" s="10"/>
    </row>
    <row r="16" spans="1:1024" x14ac:dyDescent="0.2">
      <c r="A16" s="10"/>
      <c r="D16" s="16"/>
    </row>
    <row r="17" spans="1:9" x14ac:dyDescent="0.2">
      <c r="D17" s="16"/>
    </row>
    <row r="18" spans="1:9" x14ac:dyDescent="0.2">
      <c r="D18" s="16"/>
    </row>
    <row r="21" spans="1:9" x14ac:dyDescent="0.2">
      <c r="B21" s="37"/>
    </row>
    <row r="22" spans="1:9" x14ac:dyDescent="0.2">
      <c r="B22" s="37"/>
    </row>
    <row r="23" spans="1:9" x14ac:dyDescent="0.2">
      <c r="A23" s="15"/>
      <c r="B23" s="39"/>
      <c r="C23" s="15"/>
    </row>
    <row r="24" spans="1:9" x14ac:dyDescent="0.2">
      <c r="A24" s="15"/>
      <c r="B24" s="39"/>
      <c r="C24" s="15"/>
      <c r="I24" s="16"/>
    </row>
    <row r="25" spans="1:9" x14ac:dyDescent="0.2">
      <c r="A25" s="15"/>
      <c r="B25" s="15"/>
      <c r="C25" s="15"/>
      <c r="I25" s="16"/>
    </row>
    <row r="26" spans="1:9" x14ac:dyDescent="0.2">
      <c r="A26" s="15"/>
      <c r="B26" s="39"/>
      <c r="C26" s="15"/>
      <c r="I26" s="16"/>
    </row>
    <row r="27" spans="1:9" x14ac:dyDescent="0.2">
      <c r="A27" s="15"/>
      <c r="B27" s="15"/>
      <c r="C27" s="15"/>
    </row>
    <row r="28" spans="1:9" x14ac:dyDescent="0.2">
      <c r="A28" s="15"/>
      <c r="B28" s="15"/>
      <c r="C28" s="15"/>
      <c r="E28" s="10"/>
    </row>
    <row r="29" spans="1:9" x14ac:dyDescent="0.2">
      <c r="A29" s="15"/>
      <c r="B29" s="15"/>
      <c r="C29" s="15"/>
    </row>
    <row r="30" spans="1:9" x14ac:dyDescent="0.2">
      <c r="A30" s="15"/>
      <c r="B30" s="15"/>
      <c r="C30" s="15"/>
    </row>
    <row r="31" spans="1:9" x14ac:dyDescent="0.2">
      <c r="A31" s="15"/>
      <c r="B31" s="15"/>
      <c r="C31" s="15"/>
    </row>
    <row r="32" spans="1:9" x14ac:dyDescent="0.2">
      <c r="A32" s="15"/>
      <c r="B32" s="15"/>
      <c r="C32" s="15"/>
    </row>
    <row r="33" spans="1:3" x14ac:dyDescent="0.2">
      <c r="A33" s="15"/>
      <c r="B33" s="15"/>
      <c r="C33" s="15"/>
    </row>
    <row r="34" spans="1:3" x14ac:dyDescent="0.2">
      <c r="A34" s="15"/>
      <c r="B34" s="15"/>
      <c r="C34" s="15"/>
    </row>
    <row r="35" spans="1:3" x14ac:dyDescent="0.2">
      <c r="A35" s="15"/>
      <c r="B35" s="15"/>
      <c r="C35" s="15"/>
    </row>
    <row r="36" spans="1:3" x14ac:dyDescent="0.2">
      <c r="A36" s="15"/>
      <c r="B36" s="15"/>
      <c r="C36" s="15"/>
    </row>
    <row r="37" spans="1:3" x14ac:dyDescent="0.2">
      <c r="A37" s="76"/>
      <c r="B37" s="15"/>
      <c r="C37" s="15"/>
    </row>
    <row r="38" spans="1:3" x14ac:dyDescent="0.2">
      <c r="A38" s="15"/>
      <c r="B38" s="15"/>
      <c r="C38" s="15"/>
    </row>
    <row r="39" spans="1:3" x14ac:dyDescent="0.2">
      <c r="A39" s="15"/>
      <c r="B39" s="15"/>
      <c r="C39" s="15"/>
    </row>
    <row r="40" spans="1:3" x14ac:dyDescent="0.2">
      <c r="A40" s="15"/>
      <c r="B40" s="15"/>
      <c r="C40" s="15"/>
    </row>
    <row r="41" spans="1:3" x14ac:dyDescent="0.2">
      <c r="A41" s="15"/>
      <c r="B41" s="15"/>
      <c r="C41" s="15"/>
    </row>
    <row r="56" spans="1:4" x14ac:dyDescent="0.2">
      <c r="B56" s="71"/>
      <c r="C56" s="71"/>
      <c r="D56" s="71"/>
    </row>
    <row r="58" spans="1:4" x14ac:dyDescent="0.2">
      <c r="A58" s="10"/>
    </row>
    <row r="59" spans="1:4" ht="14.25" x14ac:dyDescent="0.2">
      <c r="A59" s="72"/>
    </row>
    <row r="68" spans="5:7" x14ac:dyDescent="0.2">
      <c r="E68" s="70"/>
      <c r="F68" s="70"/>
    </row>
    <row r="69" spans="5:7" x14ac:dyDescent="0.2">
      <c r="F69" s="70"/>
      <c r="G69" s="70"/>
    </row>
    <row r="70" spans="5:7" x14ac:dyDescent="0.2">
      <c r="E70" s="70"/>
      <c r="F70" s="70"/>
    </row>
    <row r="71" spans="5:7" x14ac:dyDescent="0.2">
      <c r="E71" s="70"/>
      <c r="F71" s="70"/>
      <c r="G71" s="70"/>
    </row>
    <row r="72" spans="5:7" x14ac:dyDescent="0.2">
      <c r="E72" s="70"/>
      <c r="F72" s="70"/>
    </row>
    <row r="73" spans="5:7" x14ac:dyDescent="0.2">
      <c r="E73" s="70"/>
      <c r="F73" s="70"/>
      <c r="G73" s="70"/>
    </row>
    <row r="74" spans="5:7" x14ac:dyDescent="0.2">
      <c r="E74" s="70"/>
      <c r="F74" s="70"/>
      <c r="G74" s="70"/>
    </row>
    <row r="75" spans="5:7" x14ac:dyDescent="0.2">
      <c r="E75" s="70"/>
      <c r="F75" s="70"/>
      <c r="G75" s="70"/>
    </row>
  </sheetData>
  <mergeCells count="2">
    <mergeCell ref="A12:B12"/>
    <mergeCell ref="A13:B13"/>
  </mergeCells>
  <pageMargins left="0.70826771653543308" right="0.70826771653543308" top="1.9291338582677149" bottom="1.9291338582677149" header="1.5354330708661399" footer="1.5354330708661399"/>
  <pageSetup paperSize="9" fitToWidth="0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rgb="FF92D050"/>
  </sheetPr>
  <dimension ref="A1:AMI101"/>
  <sheetViews>
    <sheetView zoomScaleNormal="100" workbookViewId="0">
      <selection activeCell="C29" sqref="C29"/>
    </sheetView>
  </sheetViews>
  <sheetFormatPr baseColWidth="10" defaultColWidth="11" defaultRowHeight="11.25" x14ac:dyDescent="0.2"/>
  <cols>
    <col min="1" max="1" width="14.25" style="1" customWidth="1"/>
    <col min="2" max="2" width="10.875" style="1" customWidth="1"/>
    <col min="3" max="3" width="14.625" style="1" customWidth="1"/>
    <col min="4" max="1023" width="10.875" style="1" customWidth="1"/>
    <col min="1024" max="1024" width="11" style="15" customWidth="1"/>
    <col min="1025" max="16384" width="11" style="15"/>
  </cols>
  <sheetData>
    <row r="1" spans="1:13" x14ac:dyDescent="0.2">
      <c r="A1" s="1" t="s">
        <v>168</v>
      </c>
    </row>
    <row r="2" spans="1:13" x14ac:dyDescent="0.2">
      <c r="A2" s="23"/>
      <c r="B2" s="118" t="s">
        <v>7</v>
      </c>
      <c r="C2" s="118" t="s">
        <v>78</v>
      </c>
      <c r="F2" s="62"/>
    </row>
    <row r="3" spans="1:13" x14ac:dyDescent="0.2">
      <c r="A3" s="23" t="s">
        <v>80</v>
      </c>
      <c r="B3" s="23">
        <v>131</v>
      </c>
      <c r="C3" s="23">
        <v>897</v>
      </c>
      <c r="D3" s="51"/>
      <c r="F3" s="62"/>
    </row>
    <row r="4" spans="1:13" x14ac:dyDescent="0.2">
      <c r="A4" s="23" t="s">
        <v>81</v>
      </c>
      <c r="B4" s="23">
        <v>132</v>
      </c>
      <c r="C4" s="23">
        <v>850</v>
      </c>
      <c r="D4" s="51"/>
      <c r="E4" s="17"/>
      <c r="F4" s="17"/>
      <c r="K4" s="15" t="s">
        <v>2</v>
      </c>
    </row>
    <row r="5" spans="1:13" x14ac:dyDescent="0.2">
      <c r="A5" s="23" t="s">
        <v>82</v>
      </c>
      <c r="B5" s="23">
        <v>135</v>
      </c>
      <c r="C5" s="23">
        <v>888</v>
      </c>
      <c r="D5" s="51"/>
      <c r="E5" s="17"/>
      <c r="F5" s="17"/>
      <c r="J5" s="8"/>
      <c r="K5" s="15"/>
      <c r="L5" s="15"/>
      <c r="M5" s="15"/>
    </row>
    <row r="6" spans="1:13" x14ac:dyDescent="0.2">
      <c r="A6" s="23" t="s">
        <v>83</v>
      </c>
      <c r="B6" s="23">
        <v>132</v>
      </c>
      <c r="C6" s="23">
        <v>912</v>
      </c>
      <c r="D6" s="51"/>
      <c r="E6" s="17"/>
      <c r="F6" s="17"/>
      <c r="I6" s="19"/>
      <c r="J6" s="21"/>
      <c r="M6" s="22"/>
    </row>
    <row r="7" spans="1:13" x14ac:dyDescent="0.2">
      <c r="A7" s="23" t="s">
        <v>84</v>
      </c>
      <c r="B7" s="23">
        <v>133</v>
      </c>
      <c r="C7" s="23">
        <v>928</v>
      </c>
      <c r="D7" s="51"/>
      <c r="E7" s="17"/>
      <c r="F7" s="17"/>
      <c r="I7" s="19"/>
      <c r="J7" s="19"/>
      <c r="M7" s="22"/>
    </row>
    <row r="8" spans="1:13" x14ac:dyDescent="0.2">
      <c r="A8" s="23" t="s">
        <v>85</v>
      </c>
      <c r="B8" s="23">
        <v>133</v>
      </c>
      <c r="C8" s="23">
        <v>898</v>
      </c>
      <c r="D8" s="51"/>
      <c r="E8" s="17"/>
      <c r="F8" s="17"/>
      <c r="I8" s="19"/>
      <c r="J8" s="19"/>
      <c r="M8" s="22"/>
    </row>
    <row r="9" spans="1:13" x14ac:dyDescent="0.2">
      <c r="A9" s="23" t="s">
        <v>86</v>
      </c>
      <c r="B9" s="23">
        <v>134</v>
      </c>
      <c r="C9" s="23">
        <v>905</v>
      </c>
      <c r="D9" s="51"/>
      <c r="E9" s="17"/>
      <c r="F9" s="17"/>
      <c r="I9" s="19"/>
      <c r="J9" s="19"/>
      <c r="M9" s="22"/>
    </row>
    <row r="10" spans="1:13" x14ac:dyDescent="0.2">
      <c r="A10" s="23" t="s">
        <v>87</v>
      </c>
      <c r="B10" s="23">
        <v>131</v>
      </c>
      <c r="C10" s="23">
        <v>927</v>
      </c>
      <c r="D10" s="51"/>
      <c r="E10" s="17"/>
      <c r="F10" s="17"/>
      <c r="I10" s="19"/>
      <c r="J10" s="19"/>
      <c r="M10" s="22"/>
    </row>
    <row r="11" spans="1:13" x14ac:dyDescent="0.2">
      <c r="A11" s="23" t="s">
        <v>88</v>
      </c>
      <c r="B11" s="23">
        <v>128</v>
      </c>
      <c r="C11" s="23">
        <v>942</v>
      </c>
      <c r="D11" s="51"/>
      <c r="E11" s="17"/>
      <c r="F11" s="17"/>
      <c r="I11" s="19"/>
      <c r="J11" s="19"/>
      <c r="M11" s="22"/>
    </row>
    <row r="12" spans="1:13" x14ac:dyDescent="0.2">
      <c r="A12" s="23" t="s">
        <v>89</v>
      </c>
      <c r="B12" s="23">
        <v>126</v>
      </c>
      <c r="C12" s="23">
        <v>916</v>
      </c>
      <c r="D12" s="51"/>
      <c r="E12" s="17"/>
      <c r="F12" s="17"/>
      <c r="I12" s="19"/>
      <c r="J12" s="21"/>
      <c r="M12" s="22"/>
    </row>
    <row r="13" spans="1:13" x14ac:dyDescent="0.2">
      <c r="A13" s="23" t="s">
        <v>90</v>
      </c>
      <c r="B13" s="23">
        <v>123</v>
      </c>
      <c r="C13" s="23">
        <v>914</v>
      </c>
      <c r="D13" s="51"/>
      <c r="E13" s="17"/>
      <c r="F13" s="17"/>
      <c r="I13" s="19"/>
      <c r="J13" s="21"/>
      <c r="M13" s="22"/>
    </row>
    <row r="14" spans="1:13" x14ac:dyDescent="0.2">
      <c r="A14" s="23" t="s">
        <v>91</v>
      </c>
      <c r="B14" s="23">
        <v>121</v>
      </c>
      <c r="C14" s="23">
        <v>927</v>
      </c>
      <c r="D14" s="51"/>
      <c r="E14" s="17"/>
      <c r="F14" s="17"/>
      <c r="I14" s="19"/>
      <c r="J14" s="21"/>
      <c r="M14" s="22"/>
    </row>
    <row r="15" spans="1:13" x14ac:dyDescent="0.2">
      <c r="A15" s="23" t="s">
        <v>92</v>
      </c>
      <c r="B15" s="23">
        <v>120</v>
      </c>
      <c r="C15" s="23">
        <v>916</v>
      </c>
      <c r="D15" s="51"/>
      <c r="E15" s="17"/>
      <c r="F15" s="17"/>
      <c r="I15" s="19"/>
      <c r="J15" s="21"/>
      <c r="M15" s="22"/>
    </row>
    <row r="16" spans="1:13" x14ac:dyDescent="0.2">
      <c r="A16" s="23" t="s">
        <v>93</v>
      </c>
      <c r="B16" s="23">
        <v>116</v>
      </c>
      <c r="C16" s="23">
        <v>857</v>
      </c>
      <c r="D16" s="51"/>
      <c r="E16" s="17"/>
      <c r="F16" s="17"/>
      <c r="I16" s="19"/>
      <c r="J16" s="19"/>
      <c r="M16" s="22"/>
    </row>
    <row r="17" spans="1:18" x14ac:dyDescent="0.2">
      <c r="A17" s="23" t="s">
        <v>94</v>
      </c>
      <c r="B17" s="23">
        <v>118</v>
      </c>
      <c r="C17" s="23">
        <v>874</v>
      </c>
      <c r="D17" s="51"/>
      <c r="E17" s="17"/>
      <c r="F17" s="17"/>
      <c r="I17" s="19"/>
      <c r="J17" s="19"/>
      <c r="M17" s="22"/>
    </row>
    <row r="18" spans="1:18" x14ac:dyDescent="0.2">
      <c r="A18" s="23" t="s">
        <v>95</v>
      </c>
      <c r="B18" s="23">
        <v>121</v>
      </c>
      <c r="C18" s="23">
        <v>910</v>
      </c>
      <c r="D18" s="51"/>
      <c r="E18" s="17"/>
      <c r="F18" s="17"/>
      <c r="I18" s="19"/>
      <c r="J18" s="19"/>
      <c r="M18" s="22"/>
    </row>
    <row r="19" spans="1:18" x14ac:dyDescent="0.2">
      <c r="A19" s="23" t="s">
        <v>96</v>
      </c>
      <c r="B19" s="23">
        <v>122</v>
      </c>
      <c r="C19" s="23">
        <v>907</v>
      </c>
      <c r="D19" s="51"/>
      <c r="E19" s="17"/>
      <c r="F19" s="17"/>
      <c r="I19" s="19"/>
      <c r="J19" s="21"/>
      <c r="M19" s="22"/>
    </row>
    <row r="20" spans="1:18" x14ac:dyDescent="0.2">
      <c r="A20" s="23" t="s">
        <v>97</v>
      </c>
      <c r="B20" s="23">
        <v>125</v>
      </c>
      <c r="C20" s="23">
        <v>888</v>
      </c>
      <c r="D20" s="51"/>
      <c r="E20" s="17"/>
      <c r="F20" s="17"/>
      <c r="I20" s="19"/>
      <c r="J20" s="19"/>
      <c r="M20" s="22"/>
    </row>
    <row r="21" spans="1:18" x14ac:dyDescent="0.2">
      <c r="A21" s="23" t="s">
        <v>98</v>
      </c>
      <c r="B21" s="23">
        <v>124</v>
      </c>
      <c r="C21" s="23">
        <v>917</v>
      </c>
      <c r="D21" s="51"/>
      <c r="E21" s="17"/>
      <c r="I21" s="19"/>
      <c r="J21" s="21"/>
      <c r="M21" s="22"/>
    </row>
    <row r="22" spans="1:18" x14ac:dyDescent="0.2">
      <c r="A22" s="23" t="s">
        <v>99</v>
      </c>
      <c r="B22" s="23">
        <v>127</v>
      </c>
      <c r="C22" s="23">
        <v>927</v>
      </c>
      <c r="I22" s="19"/>
      <c r="J22" s="19"/>
      <c r="M22" s="22"/>
    </row>
    <row r="23" spans="1:18" x14ac:dyDescent="0.2">
      <c r="M23" s="18"/>
    </row>
    <row r="24" spans="1:18" x14ac:dyDescent="0.2">
      <c r="F24" s="129" t="s">
        <v>180</v>
      </c>
      <c r="G24" s="129"/>
      <c r="H24" s="129"/>
      <c r="I24" s="129"/>
      <c r="J24" s="129"/>
      <c r="K24" s="129"/>
      <c r="L24" s="129"/>
      <c r="M24" s="129"/>
    </row>
    <row r="25" spans="1:18" x14ac:dyDescent="0.2">
      <c r="B25" s="1" t="s">
        <v>2</v>
      </c>
      <c r="F25" s="129"/>
      <c r="G25" s="129"/>
      <c r="H25" s="129"/>
      <c r="I25" s="129"/>
      <c r="J25" s="129"/>
      <c r="K25" s="129"/>
      <c r="L25" s="129"/>
      <c r="M25" s="129"/>
    </row>
    <row r="26" spans="1:18" x14ac:dyDescent="0.2">
      <c r="F26" s="129"/>
      <c r="G26" s="129"/>
      <c r="H26" s="129"/>
      <c r="I26" s="129"/>
      <c r="J26" s="129"/>
      <c r="K26" s="129"/>
      <c r="L26" s="129"/>
      <c r="M26" s="129"/>
    </row>
    <row r="27" spans="1:18" x14ac:dyDescent="0.2">
      <c r="F27" s="1" t="s">
        <v>2</v>
      </c>
    </row>
    <row r="29" spans="1:18" x14ac:dyDescent="0.2">
      <c r="K29" s="6"/>
    </row>
    <row r="30" spans="1:18" x14ac:dyDescent="0.2">
      <c r="K30" s="6"/>
    </row>
    <row r="31" spans="1:18" x14ac:dyDescent="0.2">
      <c r="H31" s="52"/>
      <c r="N31" s="6"/>
      <c r="O31" s="6"/>
      <c r="P31" s="6"/>
      <c r="Q31" s="6"/>
      <c r="R31" s="6"/>
    </row>
    <row r="32" spans="1:18" x14ac:dyDescent="0.2">
      <c r="H32" s="52"/>
      <c r="I32" s="17"/>
      <c r="O32" s="6"/>
    </row>
    <row r="33" spans="8:24" x14ac:dyDescent="0.2">
      <c r="H33" s="52"/>
      <c r="I33" s="17"/>
    </row>
    <row r="34" spans="8:24" x14ac:dyDescent="0.2">
      <c r="H34" s="52"/>
      <c r="I34" s="17"/>
      <c r="O34" s="6"/>
      <c r="P34" s="6"/>
      <c r="Q34" s="6"/>
      <c r="R34" s="6"/>
      <c r="S34" s="6"/>
      <c r="U34" s="6"/>
      <c r="V34" s="6"/>
      <c r="W34" s="6"/>
      <c r="X34" s="6"/>
    </row>
    <row r="35" spans="8:24" x14ac:dyDescent="0.2">
      <c r="H35" s="52"/>
      <c r="I35" s="65"/>
      <c r="P35" s="6"/>
      <c r="Q35" s="6"/>
      <c r="R35" s="6"/>
      <c r="S35" s="6"/>
      <c r="T35" s="6"/>
      <c r="V35" s="6"/>
      <c r="W35" s="6"/>
      <c r="X35" s="6"/>
    </row>
    <row r="36" spans="8:24" x14ac:dyDescent="0.2">
      <c r="H36" s="52"/>
      <c r="I36" s="17"/>
      <c r="O36" s="6"/>
      <c r="P36" s="6"/>
      <c r="Q36" s="6"/>
      <c r="R36" s="6"/>
      <c r="S36" s="6"/>
      <c r="W36" s="6"/>
    </row>
    <row r="37" spans="8:24" x14ac:dyDescent="0.2">
      <c r="H37" s="52"/>
      <c r="I37" s="17"/>
      <c r="O37" s="6"/>
      <c r="Q37" s="6"/>
      <c r="R37" s="6"/>
      <c r="S37" s="6"/>
      <c r="W37" s="6"/>
    </row>
    <row r="38" spans="8:24" x14ac:dyDescent="0.2">
      <c r="H38" s="52"/>
      <c r="I38" s="17"/>
      <c r="O38" s="6"/>
      <c r="Q38" s="6"/>
      <c r="R38" s="6"/>
      <c r="S38" s="6"/>
      <c r="W38" s="6"/>
    </row>
    <row r="39" spans="8:24" x14ac:dyDescent="0.2">
      <c r="H39" s="52"/>
      <c r="I39" s="17"/>
      <c r="O39" s="6"/>
      <c r="Q39" s="6"/>
      <c r="R39" s="6"/>
      <c r="S39" s="6"/>
      <c r="W39" s="6"/>
    </row>
    <row r="40" spans="8:24" x14ac:dyDescent="0.2">
      <c r="H40" s="52"/>
      <c r="I40" s="17"/>
      <c r="O40" s="6"/>
      <c r="Q40" s="6"/>
      <c r="R40" s="6"/>
      <c r="S40" s="6"/>
      <c r="W40" s="6"/>
    </row>
    <row r="41" spans="8:24" x14ac:dyDescent="0.2">
      <c r="H41" s="52"/>
      <c r="I41" s="17"/>
      <c r="O41" s="6"/>
      <c r="Q41" s="6"/>
      <c r="R41" s="6"/>
      <c r="S41" s="6"/>
      <c r="W41" s="6"/>
    </row>
    <row r="42" spans="8:24" x14ac:dyDescent="0.2">
      <c r="H42" s="52"/>
      <c r="I42" s="17"/>
      <c r="O42" s="6"/>
      <c r="Q42" s="6"/>
      <c r="R42" s="6"/>
      <c r="S42" s="6"/>
      <c r="W42" s="6"/>
    </row>
    <row r="43" spans="8:24" x14ac:dyDescent="0.2">
      <c r="H43" s="52"/>
      <c r="I43" s="17"/>
      <c r="O43" s="6"/>
      <c r="P43" s="6"/>
      <c r="Q43" s="6"/>
      <c r="R43" s="6"/>
      <c r="S43" s="6"/>
      <c r="W43" s="6"/>
    </row>
    <row r="44" spans="8:24" x14ac:dyDescent="0.2">
      <c r="H44" s="52"/>
      <c r="I44" s="17"/>
      <c r="O44" s="6"/>
      <c r="Q44" s="6"/>
      <c r="R44" s="6"/>
      <c r="S44" s="6"/>
      <c r="W44" s="6"/>
    </row>
    <row r="45" spans="8:24" x14ac:dyDescent="0.2">
      <c r="H45" s="52"/>
      <c r="I45" s="17"/>
      <c r="O45" s="6"/>
      <c r="P45" s="6"/>
      <c r="R45" s="6"/>
      <c r="S45" s="6"/>
    </row>
    <row r="46" spans="8:24" x14ac:dyDescent="0.2">
      <c r="H46" s="52"/>
      <c r="I46" s="17"/>
      <c r="R46" s="6"/>
    </row>
    <row r="47" spans="8:24" x14ac:dyDescent="0.2">
      <c r="H47" s="52"/>
      <c r="I47" s="17"/>
      <c r="Q47" s="6"/>
      <c r="R47" s="6"/>
      <c r="W47" s="6"/>
    </row>
    <row r="48" spans="8:24" x14ac:dyDescent="0.2">
      <c r="H48" s="52"/>
      <c r="I48" s="17"/>
      <c r="O48" s="6"/>
      <c r="P48" s="6"/>
      <c r="Q48" s="6"/>
      <c r="R48" s="6"/>
      <c r="S48" s="6"/>
      <c r="W48" s="6"/>
    </row>
    <row r="49" spans="8:1023" x14ac:dyDescent="0.2">
      <c r="H49" s="17"/>
      <c r="N49" s="6"/>
      <c r="P49" s="6"/>
      <c r="Q49" s="6"/>
      <c r="R49" s="6"/>
      <c r="V49" s="6"/>
      <c r="X49" s="6">
        <v>1401</v>
      </c>
    </row>
    <row r="50" spans="8:1023" x14ac:dyDescent="0.2">
      <c r="N50" s="6"/>
      <c r="Q50" s="6"/>
      <c r="R50" s="6"/>
      <c r="X50" s="1">
        <v>424</v>
      </c>
    </row>
    <row r="51" spans="8:1023" x14ac:dyDescent="0.2">
      <c r="N51" s="6"/>
      <c r="Q51" s="6"/>
      <c r="R51" s="6"/>
      <c r="X51" s="1">
        <v>424</v>
      </c>
    </row>
    <row r="52" spans="8:1023" x14ac:dyDescent="0.2">
      <c r="M52" s="6"/>
      <c r="N52" s="6"/>
      <c r="P52" s="6"/>
      <c r="Q52" s="6"/>
      <c r="R52" s="6"/>
      <c r="V52" s="6"/>
      <c r="X52" s="6">
        <v>1172</v>
      </c>
    </row>
    <row r="53" spans="8:1023" x14ac:dyDescent="0.2">
      <c r="Q53" s="6"/>
      <c r="R53" s="6"/>
      <c r="X53" s="1">
        <v>33</v>
      </c>
      <c r="Y53" s="1">
        <v>597</v>
      </c>
      <c r="AMH53" s="15"/>
      <c r="AMI53" s="15"/>
    </row>
    <row r="54" spans="8:1023" x14ac:dyDescent="0.2">
      <c r="J54" s="6"/>
      <c r="K54" s="6"/>
      <c r="L54" s="6"/>
      <c r="M54" s="6"/>
      <c r="Q54" s="6"/>
      <c r="R54" s="6"/>
      <c r="X54" s="1">
        <v>628</v>
      </c>
      <c r="Y54" s="1">
        <v>53</v>
      </c>
      <c r="Z54" s="1">
        <v>575</v>
      </c>
    </row>
    <row r="55" spans="8:1023" x14ac:dyDescent="0.2">
      <c r="L55" s="6"/>
      <c r="M55" s="6"/>
      <c r="O55" s="6"/>
      <c r="P55" s="6"/>
      <c r="S55" s="6"/>
      <c r="T55" s="6"/>
      <c r="X55" s="1">
        <v>392</v>
      </c>
    </row>
    <row r="56" spans="8:1023" x14ac:dyDescent="0.2">
      <c r="M56" s="6"/>
      <c r="X56" s="1">
        <v>392</v>
      </c>
    </row>
    <row r="57" spans="8:1023" x14ac:dyDescent="0.2">
      <c r="M57" s="6"/>
      <c r="R57" s="6"/>
      <c r="T57" s="6"/>
      <c r="X57" s="6">
        <v>3895</v>
      </c>
      <c r="Y57" s="1">
        <v>765</v>
      </c>
      <c r="Z57" s="6">
        <v>3130</v>
      </c>
    </row>
    <row r="58" spans="8:1023" x14ac:dyDescent="0.2">
      <c r="O58" s="6"/>
      <c r="P58" s="6"/>
      <c r="Q58" s="6"/>
      <c r="R58" s="6"/>
      <c r="S58" s="6"/>
      <c r="T58" s="6"/>
      <c r="V58" s="6"/>
      <c r="X58" s="1">
        <v>771</v>
      </c>
    </row>
    <row r="59" spans="8:1023" x14ac:dyDescent="0.2">
      <c r="L59" s="6"/>
      <c r="M59" s="6"/>
      <c r="Q59" s="6"/>
      <c r="R59" s="6"/>
      <c r="W59" s="6"/>
      <c r="X59" s="1">
        <v>187</v>
      </c>
      <c r="Y59" s="1">
        <v>922</v>
      </c>
    </row>
    <row r="60" spans="8:1023" x14ac:dyDescent="0.2">
      <c r="M60" s="6"/>
      <c r="N60" s="6"/>
      <c r="O60" s="6"/>
      <c r="R60" s="6"/>
      <c r="S60" s="6"/>
      <c r="X60" s="1">
        <v>546</v>
      </c>
    </row>
    <row r="61" spans="8:1023" x14ac:dyDescent="0.2">
      <c r="J61" s="6"/>
      <c r="M61" s="6"/>
      <c r="N61" s="6"/>
      <c r="Q61" s="6"/>
      <c r="R61" s="6"/>
      <c r="X61" s="1">
        <v>103</v>
      </c>
    </row>
    <row r="62" spans="8:1023" x14ac:dyDescent="0.2">
      <c r="V62" s="6"/>
      <c r="X62" s="1">
        <v>788</v>
      </c>
    </row>
    <row r="63" spans="8:1023" x14ac:dyDescent="0.2">
      <c r="M63" s="6"/>
      <c r="Q63" s="6"/>
      <c r="R63" s="6"/>
      <c r="T63" s="6"/>
      <c r="X63" s="6">
        <v>2498</v>
      </c>
      <c r="Y63" s="1">
        <v>309</v>
      </c>
      <c r="Z63" s="6">
        <v>2189</v>
      </c>
    </row>
    <row r="64" spans="8:1023" x14ac:dyDescent="0.2">
      <c r="M64" s="6"/>
      <c r="O64" s="6"/>
      <c r="P64" s="6"/>
      <c r="R64" s="6"/>
      <c r="S64" s="6"/>
      <c r="T64" s="6"/>
      <c r="X64" s="1">
        <v>87</v>
      </c>
    </row>
    <row r="65" spans="10:25" x14ac:dyDescent="0.2">
      <c r="X65" s="1">
        <v>321</v>
      </c>
    </row>
    <row r="66" spans="10:25" x14ac:dyDescent="0.2">
      <c r="L66" s="6"/>
      <c r="M66" s="6"/>
      <c r="N66" s="6"/>
      <c r="Q66" s="6"/>
      <c r="R66" s="6"/>
      <c r="X66" s="1">
        <v>369</v>
      </c>
    </row>
    <row r="67" spans="10:25" x14ac:dyDescent="0.2">
      <c r="X67" s="1">
        <v>154</v>
      </c>
    </row>
    <row r="68" spans="10:25" x14ac:dyDescent="0.2">
      <c r="X68" s="1">
        <v>307</v>
      </c>
    </row>
    <row r="69" spans="10:25" x14ac:dyDescent="0.2">
      <c r="M69" s="6"/>
      <c r="N69" s="6"/>
      <c r="Q69" s="6"/>
      <c r="R69" s="6"/>
      <c r="X69" s="1">
        <v>71</v>
      </c>
    </row>
    <row r="70" spans="10:25" x14ac:dyDescent="0.2">
      <c r="N70" s="6"/>
      <c r="Q70" s="6"/>
      <c r="R70" s="6"/>
      <c r="X70" s="1">
        <v>80</v>
      </c>
    </row>
    <row r="71" spans="10:25" x14ac:dyDescent="0.2">
      <c r="M71" s="6"/>
      <c r="X71" s="1">
        <v>712</v>
      </c>
    </row>
    <row r="72" spans="10:25" x14ac:dyDescent="0.2">
      <c r="N72" s="6"/>
      <c r="Q72" s="6"/>
      <c r="R72" s="6"/>
      <c r="X72" s="1">
        <v>88</v>
      </c>
    </row>
    <row r="73" spans="10:25" x14ac:dyDescent="0.2">
      <c r="J73" s="6"/>
      <c r="M73" s="6"/>
      <c r="P73" s="6"/>
      <c r="Q73" s="6"/>
      <c r="R73" s="6"/>
      <c r="V73" s="6"/>
      <c r="W73" s="6"/>
      <c r="X73" s="6">
        <v>4290</v>
      </c>
    </row>
    <row r="74" spans="10:25" x14ac:dyDescent="0.2">
      <c r="N74" s="6"/>
      <c r="O74" s="6"/>
      <c r="P74" s="6"/>
      <c r="Q74" s="6"/>
      <c r="R74" s="6"/>
      <c r="V74" s="6"/>
      <c r="W74" s="6"/>
      <c r="X74" s="6">
        <v>3302</v>
      </c>
    </row>
    <row r="75" spans="10:25" x14ac:dyDescent="0.2">
      <c r="M75" s="6"/>
      <c r="N75" s="6"/>
      <c r="O75" s="6"/>
      <c r="P75" s="6"/>
      <c r="Q75" s="6"/>
      <c r="R75" s="6"/>
      <c r="X75" s="1">
        <v>681</v>
      </c>
    </row>
    <row r="76" spans="10:25" x14ac:dyDescent="0.2">
      <c r="N76" s="6"/>
      <c r="O76" s="6"/>
      <c r="Q76" s="6"/>
      <c r="R76" s="6"/>
      <c r="X76" s="1">
        <v>136</v>
      </c>
    </row>
    <row r="77" spans="10:25" x14ac:dyDescent="0.2">
      <c r="L77" s="6"/>
      <c r="N77" s="6"/>
      <c r="O77" s="6"/>
      <c r="Q77" s="6"/>
      <c r="R77" s="6"/>
      <c r="X77" s="1">
        <v>171</v>
      </c>
    </row>
    <row r="78" spans="10:25" x14ac:dyDescent="0.2">
      <c r="M78" s="6"/>
      <c r="Q78" s="6"/>
      <c r="R78" s="6"/>
      <c r="S78" s="6"/>
      <c r="W78" s="6"/>
      <c r="X78" s="1">
        <v>850</v>
      </c>
      <c r="Y78" s="6">
        <v>3896</v>
      </c>
    </row>
    <row r="79" spans="10:25" x14ac:dyDescent="0.2">
      <c r="M79" s="6"/>
      <c r="N79" s="6"/>
      <c r="O79" s="6"/>
      <c r="P79" s="6"/>
      <c r="Q79" s="6"/>
      <c r="R79" s="6"/>
      <c r="S79" s="6"/>
      <c r="V79" s="6"/>
      <c r="X79" s="6">
        <v>1122</v>
      </c>
    </row>
    <row r="80" spans="10:25" x14ac:dyDescent="0.2">
      <c r="N80" s="6"/>
      <c r="O80" s="6"/>
      <c r="Q80" s="6"/>
      <c r="R80" s="6"/>
      <c r="X80" s="1">
        <v>462</v>
      </c>
    </row>
    <row r="81" spans="2:25" x14ac:dyDescent="0.2">
      <c r="N81" s="6"/>
      <c r="P81" s="6"/>
      <c r="Q81" s="6"/>
      <c r="R81" s="6"/>
      <c r="V81" s="6"/>
      <c r="X81" s="6">
        <v>2312</v>
      </c>
    </row>
    <row r="82" spans="2:25" x14ac:dyDescent="0.2">
      <c r="N82" s="6"/>
      <c r="O82" s="6"/>
      <c r="P82" s="6"/>
      <c r="Q82" s="6"/>
      <c r="R82" s="6"/>
      <c r="V82" s="6"/>
      <c r="X82" s="6">
        <v>1172</v>
      </c>
    </row>
    <row r="83" spans="2:25" x14ac:dyDescent="0.2">
      <c r="N83" s="6"/>
      <c r="P83" s="6"/>
      <c r="Q83" s="6"/>
      <c r="R83" s="6"/>
      <c r="V83" s="6"/>
      <c r="X83" s="1">
        <v>786</v>
      </c>
    </row>
    <row r="84" spans="2:25" x14ac:dyDescent="0.2">
      <c r="N84" s="6"/>
      <c r="Q84" s="6"/>
      <c r="R84" s="6"/>
      <c r="X84" s="1">
        <v>386</v>
      </c>
    </row>
    <row r="85" spans="2:25" x14ac:dyDescent="0.2">
      <c r="N85" s="6"/>
      <c r="P85" s="6"/>
      <c r="Q85" s="6"/>
      <c r="R85" s="6"/>
      <c r="V85" s="6"/>
      <c r="X85" s="6">
        <v>1973</v>
      </c>
    </row>
    <row r="86" spans="2:25" x14ac:dyDescent="0.2">
      <c r="O86" s="6"/>
      <c r="Q86" s="6"/>
      <c r="R86" s="6"/>
      <c r="X86" s="1">
        <v>171</v>
      </c>
      <c r="Y86" s="1">
        <v>690</v>
      </c>
    </row>
    <row r="87" spans="2:25" x14ac:dyDescent="0.2">
      <c r="N87" s="6"/>
      <c r="O87" s="6"/>
      <c r="R87" s="6"/>
      <c r="S87" s="6"/>
      <c r="X87" s="1">
        <v>296</v>
      </c>
    </row>
    <row r="88" spans="2:25" x14ac:dyDescent="0.2">
      <c r="Q88" s="6"/>
      <c r="X88" s="1">
        <v>251</v>
      </c>
    </row>
    <row r="89" spans="2:25" x14ac:dyDescent="0.2">
      <c r="N89" s="6"/>
      <c r="Q89" s="6"/>
      <c r="R89" s="6"/>
      <c r="X89" s="1">
        <v>736</v>
      </c>
    </row>
    <row r="90" spans="2:25" x14ac:dyDescent="0.2">
      <c r="N90" s="6"/>
      <c r="P90" s="6"/>
      <c r="Q90" s="6"/>
      <c r="R90" s="6"/>
      <c r="S90" s="6"/>
      <c r="V90" s="6"/>
      <c r="W90" s="6"/>
      <c r="X90" s="6">
        <v>5754</v>
      </c>
    </row>
    <row r="91" spans="2:25" x14ac:dyDescent="0.2">
      <c r="N91" s="6"/>
      <c r="O91" s="6"/>
      <c r="P91" s="6"/>
      <c r="Q91" s="6"/>
      <c r="R91" s="6"/>
      <c r="S91" s="6"/>
      <c r="V91" s="6"/>
      <c r="W91" s="6"/>
      <c r="X91" s="6">
        <v>5754</v>
      </c>
    </row>
    <row r="92" spans="2:25" x14ac:dyDescent="0.2">
      <c r="N92" s="6"/>
      <c r="O92" s="6"/>
      <c r="P92" s="6"/>
      <c r="Q92" s="6"/>
      <c r="R92" s="6"/>
      <c r="V92" s="6"/>
      <c r="X92" s="6">
        <v>3556</v>
      </c>
    </row>
    <row r="93" spans="2:25" x14ac:dyDescent="0.2">
      <c r="B93" s="63"/>
      <c r="C93" s="63"/>
      <c r="F93" s="52"/>
      <c r="N93" s="6"/>
      <c r="O93" s="6"/>
      <c r="P93" s="6"/>
      <c r="Q93" s="6"/>
      <c r="R93" s="6"/>
      <c r="V93" s="6"/>
      <c r="X93" s="6">
        <v>3556</v>
      </c>
    </row>
    <row r="94" spans="2:25" x14ac:dyDescent="0.2">
      <c r="N94" s="6"/>
      <c r="O94" s="6"/>
      <c r="P94" s="6"/>
      <c r="Q94" s="6"/>
      <c r="R94" s="6"/>
      <c r="V94" s="6"/>
      <c r="X94" s="6">
        <v>1239</v>
      </c>
    </row>
    <row r="95" spans="2:25" x14ac:dyDescent="0.2">
      <c r="N95" s="6"/>
      <c r="O95" s="6"/>
      <c r="P95" s="6"/>
      <c r="Q95" s="6"/>
      <c r="R95" s="6"/>
      <c r="V95" s="6"/>
      <c r="X95" s="6">
        <v>1239</v>
      </c>
    </row>
    <row r="96" spans="2:25" x14ac:dyDescent="0.2">
      <c r="O96" s="6"/>
      <c r="Q96" s="6"/>
      <c r="R96" s="6"/>
      <c r="S96" s="6"/>
      <c r="W96" s="6"/>
      <c r="X96" s="6">
        <v>2937</v>
      </c>
      <c r="Y96" s="6">
        <v>3948</v>
      </c>
    </row>
    <row r="97" spans="14:25" x14ac:dyDescent="0.2">
      <c r="O97" s="6"/>
      <c r="Q97" s="6"/>
      <c r="R97" s="6"/>
      <c r="S97" s="6"/>
      <c r="W97" s="6"/>
      <c r="X97" s="6"/>
      <c r="Y97" s="6"/>
    </row>
    <row r="98" spans="14:25" x14ac:dyDescent="0.2">
      <c r="N98" s="6"/>
      <c r="O98" s="6"/>
      <c r="P98" s="6"/>
      <c r="Q98" s="6"/>
      <c r="R98" s="6"/>
      <c r="S98" s="6"/>
      <c r="X98" s="1">
        <v>401</v>
      </c>
    </row>
    <row r="99" spans="14:25" x14ac:dyDescent="0.2">
      <c r="N99" s="6"/>
      <c r="O99" s="6"/>
      <c r="P99" s="6"/>
      <c r="Q99" s="6"/>
      <c r="R99" s="6"/>
      <c r="V99" s="6"/>
      <c r="W99" s="6"/>
      <c r="X99" s="6">
        <v>2134</v>
      </c>
    </row>
    <row r="100" spans="14:25" x14ac:dyDescent="0.2">
      <c r="N100" s="6"/>
      <c r="O100" s="6"/>
      <c r="P100" s="6"/>
      <c r="Q100" s="6"/>
      <c r="R100" s="6"/>
      <c r="V100" s="6"/>
      <c r="W100" s="6"/>
      <c r="X100" s="6">
        <v>1413</v>
      </c>
    </row>
    <row r="101" spans="14:25" x14ac:dyDescent="0.2">
      <c r="O101" s="6"/>
      <c r="Q101" s="6"/>
      <c r="R101" s="6"/>
    </row>
  </sheetData>
  <mergeCells count="1">
    <mergeCell ref="F24:M26"/>
  </mergeCells>
  <pageMargins left="0.70000000000000007" right="0.70000000000000007" top="1.931102362204725" bottom="1.931102362204725" header="1.53740157480315" footer="1.53740157480315"/>
  <pageSetup paperSize="9" fitToWidth="0" fitToHeight="0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rgb="FF92D050"/>
  </sheetPr>
  <dimension ref="A1:AMI125"/>
  <sheetViews>
    <sheetView topLeftCell="A8" workbookViewId="0">
      <selection activeCell="H34" sqref="H34"/>
    </sheetView>
  </sheetViews>
  <sheetFormatPr baseColWidth="10" defaultColWidth="11" defaultRowHeight="11.25" x14ac:dyDescent="0.2"/>
  <cols>
    <col min="1" max="2" width="10.875" style="1" customWidth="1"/>
    <col min="3" max="3" width="12.75" style="1" customWidth="1"/>
    <col min="4" max="7" width="10.875" style="1" customWidth="1"/>
    <col min="8" max="8" width="7.875" style="1" bestFit="1" customWidth="1"/>
    <col min="9" max="1023" width="10.875" style="1" customWidth="1"/>
    <col min="1024" max="1024" width="11" style="15" customWidth="1"/>
    <col min="1025" max="16384" width="11" style="15"/>
  </cols>
  <sheetData>
    <row r="1" spans="1:17" x14ac:dyDescent="0.2">
      <c r="A1" s="25" t="s">
        <v>181</v>
      </c>
      <c r="B1" s="26"/>
      <c r="C1" s="23"/>
    </row>
    <row r="2" spans="1:17" x14ac:dyDescent="0.2">
      <c r="A2" s="23"/>
      <c r="B2" s="119" t="s">
        <v>7</v>
      </c>
      <c r="C2" s="120" t="s">
        <v>78</v>
      </c>
      <c r="D2" s="115"/>
      <c r="J2" s="15"/>
      <c r="K2" s="15"/>
    </row>
    <row r="3" spans="1:17" x14ac:dyDescent="0.2">
      <c r="A3" s="23" t="s">
        <v>80</v>
      </c>
      <c r="B3" s="79">
        <v>1543</v>
      </c>
      <c r="C3" s="79">
        <v>11206</v>
      </c>
      <c r="D3" s="6"/>
      <c r="I3" s="15"/>
      <c r="J3" s="18"/>
      <c r="K3" s="18"/>
      <c r="L3" s="9"/>
    </row>
    <row r="4" spans="1:17" x14ac:dyDescent="0.2">
      <c r="A4" s="23" t="s">
        <v>81</v>
      </c>
      <c r="B4" s="79">
        <v>1561</v>
      </c>
      <c r="C4" s="79">
        <v>10670</v>
      </c>
      <c r="I4" s="15"/>
      <c r="J4" s="9"/>
      <c r="K4" s="9"/>
      <c r="L4" s="9"/>
      <c r="Q4" s="6"/>
    </row>
    <row r="5" spans="1:17" x14ac:dyDescent="0.2">
      <c r="A5" s="23" t="s">
        <v>82</v>
      </c>
      <c r="B5" s="79">
        <v>1599</v>
      </c>
      <c r="C5" s="79">
        <v>10852</v>
      </c>
      <c r="I5" s="15"/>
      <c r="J5" s="9"/>
      <c r="K5" s="9"/>
      <c r="L5" s="9"/>
      <c r="Q5" s="16"/>
    </row>
    <row r="6" spans="1:17" x14ac:dyDescent="0.2">
      <c r="A6" s="23" t="s">
        <v>83</v>
      </c>
      <c r="B6" s="79">
        <v>1502</v>
      </c>
      <c r="C6" s="79">
        <v>11749</v>
      </c>
      <c r="D6" s="52"/>
      <c r="G6" s="52"/>
      <c r="I6" s="15"/>
      <c r="J6" s="9"/>
      <c r="K6" s="9"/>
      <c r="L6" s="9"/>
    </row>
    <row r="7" spans="1:17" x14ac:dyDescent="0.2">
      <c r="A7" s="23" t="s">
        <v>84</v>
      </c>
      <c r="B7" s="79">
        <v>1547</v>
      </c>
      <c r="C7" s="79">
        <v>11793</v>
      </c>
      <c r="D7" s="6"/>
      <c r="G7" s="6"/>
      <c r="I7" s="10"/>
      <c r="J7" s="11"/>
      <c r="K7" s="12"/>
      <c r="L7" s="13"/>
    </row>
    <row r="8" spans="1:17" x14ac:dyDescent="0.2">
      <c r="A8" s="23" t="s">
        <v>85</v>
      </c>
      <c r="B8" s="79">
        <v>1565</v>
      </c>
      <c r="C8" s="79">
        <v>11504</v>
      </c>
      <c r="I8" s="19"/>
      <c r="J8" s="20"/>
      <c r="K8" s="18"/>
      <c r="L8" s="9"/>
    </row>
    <row r="9" spans="1:17" x14ac:dyDescent="0.2">
      <c r="A9" s="23" t="s">
        <v>86</v>
      </c>
      <c r="B9" s="79">
        <v>1562</v>
      </c>
      <c r="C9" s="79">
        <v>11235</v>
      </c>
      <c r="I9" s="19"/>
      <c r="J9" s="20"/>
      <c r="K9" s="18"/>
      <c r="L9" s="9"/>
    </row>
    <row r="10" spans="1:17" x14ac:dyDescent="0.2">
      <c r="A10" s="23" t="s">
        <v>87</v>
      </c>
      <c r="B10" s="79">
        <v>1479</v>
      </c>
      <c r="C10" s="79">
        <v>12089</v>
      </c>
      <c r="I10" s="19"/>
      <c r="J10" s="20"/>
      <c r="K10" s="18"/>
      <c r="L10" s="9"/>
    </row>
    <row r="11" spans="1:17" x14ac:dyDescent="0.2">
      <c r="A11" s="23" t="s">
        <v>88</v>
      </c>
      <c r="B11" s="79">
        <v>1562</v>
      </c>
      <c r="C11" s="79">
        <v>12513</v>
      </c>
      <c r="I11" s="19"/>
      <c r="J11" s="20"/>
      <c r="K11" s="18"/>
      <c r="L11" s="9"/>
    </row>
    <row r="12" spans="1:17" x14ac:dyDescent="0.2">
      <c r="A12" s="23" t="s">
        <v>89</v>
      </c>
      <c r="B12" s="79">
        <v>1537</v>
      </c>
      <c r="C12" s="79">
        <v>12111</v>
      </c>
      <c r="I12" s="19"/>
      <c r="J12" s="20"/>
      <c r="K12" s="18"/>
      <c r="L12" s="9"/>
    </row>
    <row r="13" spans="1:17" x14ac:dyDescent="0.2">
      <c r="A13" s="23" t="s">
        <v>90</v>
      </c>
      <c r="B13" s="79">
        <v>1567</v>
      </c>
      <c r="C13" s="79">
        <v>11837</v>
      </c>
      <c r="I13" s="19"/>
      <c r="J13" s="20"/>
      <c r="K13" s="18"/>
      <c r="L13" s="9"/>
    </row>
    <row r="14" spans="1:17" x14ac:dyDescent="0.2">
      <c r="A14" s="23" t="s">
        <v>91</v>
      </c>
      <c r="B14" s="79">
        <v>1549</v>
      </c>
      <c r="C14" s="79">
        <v>12657</v>
      </c>
      <c r="I14" s="19"/>
      <c r="J14" s="20"/>
      <c r="K14" s="18"/>
      <c r="L14" s="9"/>
    </row>
    <row r="15" spans="1:17" x14ac:dyDescent="0.2">
      <c r="A15" s="23" t="s">
        <v>92</v>
      </c>
      <c r="B15" s="79">
        <v>1491</v>
      </c>
      <c r="C15" s="79">
        <v>12574</v>
      </c>
      <c r="I15" s="19"/>
      <c r="J15" s="20"/>
      <c r="K15" s="18"/>
      <c r="L15" s="9"/>
    </row>
    <row r="16" spans="1:17" x14ac:dyDescent="0.2">
      <c r="A16" s="23" t="s">
        <v>93</v>
      </c>
      <c r="B16" s="79">
        <v>1450</v>
      </c>
      <c r="C16" s="79">
        <v>11816</v>
      </c>
      <c r="I16" s="19"/>
      <c r="J16" s="20"/>
      <c r="K16" s="18"/>
      <c r="L16" s="9"/>
    </row>
    <row r="17" spans="1:18" x14ac:dyDescent="0.2">
      <c r="A17" s="23" t="s">
        <v>94</v>
      </c>
      <c r="B17" s="79">
        <v>1528</v>
      </c>
      <c r="C17" s="79">
        <v>11960</v>
      </c>
      <c r="I17" s="19"/>
      <c r="J17" s="20"/>
      <c r="K17" s="18"/>
      <c r="L17" s="9"/>
    </row>
    <row r="18" spans="1:18" x14ac:dyDescent="0.2">
      <c r="A18" s="23" t="s">
        <v>95</v>
      </c>
      <c r="B18" s="79">
        <v>1504</v>
      </c>
      <c r="C18" s="79">
        <v>12582</v>
      </c>
      <c r="D18" s="52"/>
      <c r="G18" s="52"/>
      <c r="I18" s="19"/>
      <c r="J18" s="20"/>
      <c r="K18" s="18"/>
      <c r="L18" s="9"/>
    </row>
    <row r="19" spans="1:18" x14ac:dyDescent="0.2">
      <c r="A19" s="23" t="s">
        <v>96</v>
      </c>
      <c r="B19" s="79">
        <v>1570</v>
      </c>
      <c r="C19" s="79">
        <v>12650</v>
      </c>
      <c r="I19" s="19"/>
      <c r="J19" s="20"/>
      <c r="K19" s="18"/>
      <c r="L19" s="9"/>
    </row>
    <row r="20" spans="1:18" x14ac:dyDescent="0.2">
      <c r="A20" s="23" t="s">
        <v>97</v>
      </c>
      <c r="B20" s="79">
        <v>1587</v>
      </c>
      <c r="C20" s="79">
        <v>12367</v>
      </c>
      <c r="I20" s="19"/>
      <c r="J20" s="20"/>
      <c r="K20" s="18"/>
      <c r="L20" s="9"/>
    </row>
    <row r="21" spans="1:18" x14ac:dyDescent="0.2">
      <c r="A21" s="23" t="s">
        <v>98</v>
      </c>
      <c r="B21" s="79">
        <v>1485</v>
      </c>
      <c r="C21" s="79">
        <v>12668</v>
      </c>
      <c r="G21" s="129" t="s">
        <v>180</v>
      </c>
      <c r="H21" s="129"/>
      <c r="I21" s="129"/>
      <c r="J21" s="129"/>
      <c r="K21" s="129"/>
      <c r="L21" s="129"/>
    </row>
    <row r="22" spans="1:18" x14ac:dyDescent="0.2">
      <c r="A22" s="23" t="s">
        <v>99</v>
      </c>
      <c r="B22" s="79">
        <v>1618</v>
      </c>
      <c r="C22" s="79">
        <v>13526</v>
      </c>
      <c r="D22" s="52"/>
      <c r="E22" s="16"/>
      <c r="F22" s="16"/>
      <c r="G22" s="129"/>
      <c r="H22" s="129"/>
      <c r="I22" s="129"/>
      <c r="J22" s="129"/>
      <c r="K22" s="129"/>
      <c r="L22" s="129"/>
    </row>
    <row r="23" spans="1:18" ht="11.25" customHeight="1" x14ac:dyDescent="0.2">
      <c r="A23" s="37"/>
      <c r="G23" s="129"/>
      <c r="H23" s="129"/>
      <c r="I23" s="129"/>
      <c r="J23" s="129"/>
      <c r="K23" s="129"/>
      <c r="L23" s="129"/>
      <c r="M23" s="105"/>
      <c r="N23" s="15"/>
    </row>
    <row r="24" spans="1:18" x14ac:dyDescent="0.2">
      <c r="B24" s="15"/>
      <c r="F24" s="105"/>
      <c r="G24" s="129"/>
      <c r="H24" s="129"/>
      <c r="I24" s="129"/>
      <c r="J24" s="129"/>
      <c r="K24" s="129"/>
      <c r="L24" s="129"/>
      <c r="M24" s="105"/>
      <c r="N24" s="15"/>
      <c r="R24" s="15"/>
    </row>
    <row r="25" spans="1:18" x14ac:dyDescent="0.2">
      <c r="F25" s="105"/>
      <c r="G25" s="105"/>
      <c r="H25" s="105"/>
      <c r="I25" s="105"/>
      <c r="J25" s="105"/>
      <c r="K25" s="105"/>
      <c r="L25" s="105"/>
      <c r="M25" s="105"/>
      <c r="O25" s="15"/>
      <c r="P25" s="15"/>
      <c r="R25" s="15"/>
    </row>
    <row r="26" spans="1:18" x14ac:dyDescent="0.2">
      <c r="K26" s="11"/>
      <c r="N26" s="15"/>
    </row>
    <row r="27" spans="1:18" x14ac:dyDescent="0.2">
      <c r="B27" s="6"/>
      <c r="D27" s="16"/>
      <c r="I27" s="15"/>
      <c r="K27" s="4"/>
      <c r="N27" s="15"/>
    </row>
    <row r="28" spans="1:18" x14ac:dyDescent="0.2">
      <c r="D28" s="16"/>
      <c r="N28" s="15"/>
    </row>
    <row r="29" spans="1:18" x14ac:dyDescent="0.2">
      <c r="I29" s="15"/>
      <c r="N29" s="15"/>
    </row>
    <row r="30" spans="1:18" x14ac:dyDescent="0.2">
      <c r="R30" s="14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</row>
    <row r="34" spans="1:18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O34" s="52"/>
    </row>
    <row r="35" spans="1:18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L35" s="61"/>
      <c r="M35" s="6"/>
      <c r="N35" s="6"/>
      <c r="O35" s="6"/>
      <c r="P35" s="6"/>
      <c r="Q35" s="17"/>
    </row>
    <row r="36" spans="1:18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L36" s="61"/>
      <c r="M36" s="6"/>
      <c r="N36" s="6"/>
      <c r="O36" s="6"/>
      <c r="P36" s="6"/>
      <c r="Q36" s="17"/>
    </row>
    <row r="37" spans="1:18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L37" s="61"/>
      <c r="M37" s="6"/>
      <c r="N37" s="6"/>
      <c r="O37" s="6"/>
      <c r="P37" s="6"/>
      <c r="Q37" s="17"/>
    </row>
    <row r="38" spans="1:18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L38" s="61"/>
      <c r="M38" s="6"/>
      <c r="N38" s="6"/>
      <c r="O38" s="6"/>
      <c r="P38" s="6"/>
      <c r="Q38" s="17"/>
    </row>
    <row r="39" spans="1:18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L39" s="61"/>
      <c r="M39" s="66"/>
      <c r="N39" s="66"/>
      <c r="O39" s="66"/>
      <c r="P39" s="66"/>
      <c r="Q39" s="17"/>
      <c r="R39" s="6"/>
    </row>
    <row r="40" spans="1:18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L40" s="61"/>
      <c r="M40" s="6"/>
      <c r="N40" s="6"/>
      <c r="O40" s="6"/>
      <c r="P40" s="6"/>
      <c r="Q40" s="17"/>
      <c r="R40" s="16"/>
    </row>
    <row r="41" spans="1:18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L41" s="61"/>
      <c r="M41" s="6"/>
      <c r="N41" s="6"/>
      <c r="O41" s="6"/>
      <c r="P41" s="6"/>
      <c r="Q41" s="17"/>
    </row>
    <row r="42" spans="1:18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L42" s="61"/>
      <c r="M42" s="6"/>
      <c r="N42" s="6"/>
      <c r="O42" s="6"/>
      <c r="P42" s="6"/>
      <c r="Q42" s="17"/>
    </row>
    <row r="43" spans="1:18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L43" s="61"/>
      <c r="M43" s="6"/>
      <c r="N43" s="6"/>
      <c r="O43" s="6"/>
      <c r="P43" s="6"/>
      <c r="Q43" s="17"/>
    </row>
    <row r="44" spans="1:18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L44" s="61"/>
      <c r="M44" s="6"/>
      <c r="N44" s="6"/>
      <c r="O44" s="6"/>
      <c r="P44" s="6"/>
      <c r="Q44" s="17"/>
    </row>
    <row r="45" spans="1:18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L45" s="61"/>
      <c r="M45" s="6"/>
      <c r="N45" s="6"/>
      <c r="O45" s="6"/>
      <c r="P45" s="6"/>
      <c r="Q45" s="17"/>
    </row>
    <row r="46" spans="1:18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L46" s="61"/>
      <c r="M46" s="6"/>
      <c r="N46" s="6"/>
      <c r="O46" s="6"/>
      <c r="P46" s="6"/>
      <c r="Q46" s="17"/>
    </row>
    <row r="47" spans="1:18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L47" s="61"/>
      <c r="M47" s="6"/>
      <c r="N47" s="6"/>
      <c r="O47" s="6"/>
      <c r="P47" s="6"/>
      <c r="Q47" s="17"/>
    </row>
    <row r="48" spans="1:18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L48" s="61"/>
      <c r="M48" s="6"/>
      <c r="N48" s="6"/>
      <c r="O48" s="6"/>
      <c r="P48" s="6"/>
      <c r="Q48" s="17"/>
    </row>
    <row r="49" spans="1:26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L49" s="61"/>
      <c r="M49" s="6"/>
      <c r="N49" s="6"/>
      <c r="O49" s="6"/>
      <c r="P49" s="6"/>
      <c r="Q49" s="17"/>
    </row>
    <row r="50" spans="1:26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L50" s="61"/>
      <c r="M50" s="6"/>
      <c r="N50" s="6"/>
      <c r="O50" s="6"/>
      <c r="P50" s="6"/>
      <c r="Q50" s="17"/>
    </row>
    <row r="51" spans="1:26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L51" s="61"/>
      <c r="M51" s="6"/>
      <c r="N51" s="6"/>
      <c r="O51" s="6"/>
      <c r="P51" s="6"/>
      <c r="Q51" s="17"/>
    </row>
    <row r="52" spans="1:26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L52" s="61"/>
      <c r="M52" s="6"/>
      <c r="N52" s="6"/>
      <c r="O52" s="6"/>
      <c r="P52" s="6"/>
      <c r="Q52" s="17"/>
    </row>
    <row r="53" spans="1:26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L53" s="6"/>
      <c r="M53" s="6"/>
      <c r="N53" s="6"/>
      <c r="O53" s="6"/>
      <c r="P53" s="6"/>
      <c r="Q53" s="17"/>
    </row>
    <row r="54" spans="1:26" x14ac:dyDescent="0.2">
      <c r="A54" s="6"/>
      <c r="B54" s="6"/>
      <c r="C54" s="6"/>
      <c r="D54" s="6"/>
      <c r="E54" s="6"/>
      <c r="F54" s="6"/>
      <c r="G54" s="6"/>
      <c r="H54" s="6"/>
      <c r="I54" s="6"/>
      <c r="J54" s="6"/>
    </row>
    <row r="55" spans="1:26" x14ac:dyDescent="0.2">
      <c r="A55" s="6"/>
      <c r="B55" s="6"/>
      <c r="C55" s="6"/>
      <c r="D55" s="6"/>
      <c r="E55" s="6"/>
      <c r="F55" s="6"/>
      <c r="G55" s="6"/>
      <c r="H55" s="6"/>
      <c r="I55" s="6"/>
      <c r="J55" s="6"/>
    </row>
    <row r="56" spans="1:26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58"/>
      <c r="L56" s="61"/>
      <c r="M56" s="58"/>
      <c r="N56" s="61"/>
    </row>
    <row r="57" spans="1:26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59"/>
      <c r="L57" s="61"/>
      <c r="M57" s="59"/>
      <c r="N57" s="61"/>
      <c r="O57" s="55"/>
      <c r="P57" s="6"/>
      <c r="Q57" s="6"/>
      <c r="R57" s="6"/>
      <c r="S57" s="6"/>
      <c r="U57" s="6"/>
    </row>
    <row r="58" spans="1:26" x14ac:dyDescent="0.2">
      <c r="A58" s="6"/>
      <c r="B58" s="6"/>
      <c r="C58" s="6"/>
      <c r="D58" s="6"/>
      <c r="E58" s="6"/>
      <c r="F58" s="6"/>
      <c r="G58" s="6"/>
      <c r="H58" s="6"/>
      <c r="I58" s="6"/>
      <c r="J58" s="6"/>
      <c r="K58" s="59"/>
      <c r="L58" s="61"/>
      <c r="M58" s="59"/>
      <c r="N58" s="61"/>
      <c r="O58" s="57"/>
    </row>
    <row r="59" spans="1:26" x14ac:dyDescent="0.2">
      <c r="A59" s="6"/>
      <c r="B59" s="6"/>
      <c r="C59" s="6"/>
      <c r="D59" s="6"/>
      <c r="E59" s="6"/>
      <c r="F59" s="6"/>
      <c r="G59" s="6"/>
      <c r="H59" s="6"/>
      <c r="I59" s="6"/>
      <c r="J59" s="6"/>
      <c r="K59" s="59"/>
      <c r="L59" s="61"/>
      <c r="M59" s="59"/>
      <c r="N59" s="61"/>
      <c r="O59" s="56"/>
      <c r="P59" s="6"/>
      <c r="Q59" s="6"/>
      <c r="R59" s="6"/>
      <c r="S59" s="6"/>
      <c r="T59" s="6"/>
      <c r="V59" s="6"/>
      <c r="W59" s="6"/>
      <c r="X59" s="6"/>
      <c r="Y59" s="6"/>
    </row>
    <row r="60" spans="1:26" x14ac:dyDescent="0.2">
      <c r="A60" s="6"/>
      <c r="B60" s="6"/>
      <c r="C60" s="6"/>
      <c r="D60" s="6"/>
      <c r="E60" s="6"/>
      <c r="F60" s="6"/>
      <c r="G60" s="6"/>
      <c r="H60" s="6"/>
      <c r="I60" s="6"/>
      <c r="J60" s="6"/>
      <c r="K60" s="59"/>
      <c r="L60" s="61"/>
      <c r="M60" s="59"/>
      <c r="N60" s="61"/>
      <c r="O60" s="56"/>
      <c r="Q60" s="6"/>
      <c r="R60" s="6"/>
      <c r="S60" s="6"/>
      <c r="T60" s="6"/>
      <c r="U60" s="6"/>
      <c r="W60" s="6"/>
      <c r="X60" s="6"/>
      <c r="Y60" s="6"/>
      <c r="Z60" s="6"/>
    </row>
    <row r="61" spans="1:26" x14ac:dyDescent="0.2">
      <c r="A61" s="6"/>
      <c r="B61" s="6"/>
      <c r="C61" s="6"/>
      <c r="D61" s="6"/>
      <c r="E61" s="6"/>
      <c r="F61" s="6"/>
      <c r="G61" s="6"/>
      <c r="H61" s="6"/>
      <c r="I61" s="6"/>
      <c r="J61" s="6"/>
      <c r="K61" s="59"/>
      <c r="L61" s="61"/>
      <c r="M61" s="59"/>
      <c r="N61" s="61"/>
      <c r="O61" s="56"/>
      <c r="Q61" s="6"/>
      <c r="R61" s="6"/>
      <c r="S61" s="6"/>
      <c r="T61" s="6"/>
      <c r="X61" s="6"/>
      <c r="Z61" s="6"/>
    </row>
    <row r="62" spans="1:26" x14ac:dyDescent="0.2">
      <c r="A62" s="6"/>
      <c r="B62" s="6"/>
      <c r="C62" s="6"/>
      <c r="D62" s="6"/>
      <c r="E62" s="6"/>
      <c r="F62" s="6"/>
      <c r="G62" s="6"/>
      <c r="H62" s="6"/>
      <c r="I62" s="6"/>
      <c r="J62" s="6"/>
      <c r="K62" s="59"/>
      <c r="L62" s="61"/>
      <c r="M62" s="59"/>
      <c r="N62" s="61"/>
      <c r="O62" s="56"/>
      <c r="R62" s="6"/>
      <c r="S62" s="6"/>
      <c r="T62" s="6"/>
      <c r="X62" s="6"/>
      <c r="Z62" s="6"/>
    </row>
    <row r="63" spans="1:26" x14ac:dyDescent="0.2">
      <c r="A63" s="6"/>
      <c r="B63" s="6"/>
      <c r="C63" s="6"/>
      <c r="D63" s="6"/>
      <c r="E63" s="6"/>
      <c r="F63" s="6"/>
      <c r="G63" s="6"/>
      <c r="H63" s="6"/>
      <c r="I63" s="6"/>
      <c r="J63" s="6"/>
      <c r="K63" s="59"/>
      <c r="L63" s="61"/>
      <c r="M63" s="59"/>
      <c r="N63" s="61"/>
      <c r="O63" s="56"/>
    </row>
    <row r="64" spans="1:26" x14ac:dyDescent="0.2">
      <c r="A64" s="6"/>
      <c r="B64" s="6"/>
      <c r="C64" s="6"/>
      <c r="D64" s="6"/>
      <c r="E64" s="6"/>
      <c r="F64" s="6"/>
      <c r="G64" s="6"/>
      <c r="H64" s="6"/>
      <c r="I64" s="6"/>
      <c r="J64" s="6"/>
      <c r="K64" s="59"/>
      <c r="L64" s="61"/>
      <c r="M64" s="59"/>
      <c r="N64" s="61"/>
      <c r="O64" s="56"/>
      <c r="R64" s="6"/>
      <c r="S64" s="6"/>
      <c r="T64" s="6"/>
      <c r="X64" s="6"/>
      <c r="Z64" s="6"/>
    </row>
    <row r="65" spans="1:28" x14ac:dyDescent="0.2">
      <c r="A65" s="6"/>
      <c r="B65" s="6"/>
      <c r="C65" s="6"/>
      <c r="D65" s="6"/>
      <c r="E65" s="6"/>
      <c r="F65" s="6"/>
      <c r="G65" s="6"/>
      <c r="H65" s="6"/>
      <c r="I65" s="6"/>
      <c r="J65" s="6"/>
      <c r="K65" s="59"/>
      <c r="L65" s="61"/>
      <c r="M65" s="59"/>
      <c r="N65" s="61"/>
      <c r="O65" s="56"/>
      <c r="S65" s="6"/>
    </row>
    <row r="66" spans="1:28" x14ac:dyDescent="0.2">
      <c r="A66" s="6"/>
      <c r="B66" s="6"/>
      <c r="C66" s="6"/>
      <c r="D66" s="6"/>
      <c r="E66" s="6"/>
      <c r="F66" s="6"/>
      <c r="G66" s="6"/>
      <c r="H66" s="6"/>
      <c r="I66" s="6"/>
      <c r="J66" s="6"/>
      <c r="K66" s="59"/>
      <c r="L66" s="61"/>
      <c r="M66" s="59"/>
      <c r="N66" s="61"/>
      <c r="O66" s="56"/>
    </row>
    <row r="67" spans="1:28" x14ac:dyDescent="0.2">
      <c r="A67" s="6"/>
      <c r="B67" s="6"/>
      <c r="C67" s="6"/>
      <c r="D67" s="6"/>
      <c r="E67" s="6"/>
      <c r="F67" s="6"/>
      <c r="G67" s="6"/>
      <c r="H67" s="6"/>
      <c r="I67" s="6"/>
      <c r="J67" s="6"/>
      <c r="K67" s="59"/>
      <c r="L67" s="61"/>
      <c r="M67" s="59"/>
      <c r="N67" s="61"/>
      <c r="O67" s="57"/>
      <c r="S67" s="6"/>
      <c r="T67" s="6"/>
      <c r="V67" s="6"/>
      <c r="Z67" s="6"/>
      <c r="AB67" s="6"/>
    </row>
    <row r="68" spans="1:28" x14ac:dyDescent="0.2">
      <c r="A68" s="6"/>
      <c r="B68" s="6"/>
      <c r="C68" s="6"/>
      <c r="D68" s="6"/>
      <c r="E68" s="6"/>
      <c r="F68" s="6"/>
      <c r="G68" s="6"/>
      <c r="H68" s="6"/>
      <c r="I68" s="6"/>
      <c r="J68" s="6"/>
      <c r="K68" s="59"/>
      <c r="L68" s="61"/>
      <c r="M68" s="59"/>
      <c r="N68" s="61"/>
      <c r="O68" s="56"/>
      <c r="R68" s="6"/>
      <c r="S68" s="6"/>
      <c r="T68" s="6"/>
      <c r="X68" s="6"/>
      <c r="Y68" s="6"/>
      <c r="Z68" s="6"/>
    </row>
    <row r="69" spans="1:28" x14ac:dyDescent="0.2">
      <c r="A69" s="6"/>
      <c r="B69" s="6"/>
      <c r="C69" s="6"/>
      <c r="D69" s="6"/>
      <c r="E69" s="6"/>
      <c r="F69" s="6"/>
      <c r="G69" s="6"/>
      <c r="H69" s="6"/>
      <c r="I69" s="6"/>
      <c r="J69" s="6"/>
      <c r="K69" s="59"/>
      <c r="L69" s="61"/>
      <c r="M69" s="59"/>
      <c r="N69" s="61"/>
      <c r="O69" s="56"/>
      <c r="S69" s="6"/>
      <c r="U69" s="6"/>
      <c r="Y69" s="6"/>
      <c r="AA69" s="6"/>
    </row>
    <row r="70" spans="1:28" x14ac:dyDescent="0.2">
      <c r="A70" s="6"/>
      <c r="B70" s="6"/>
      <c r="C70" s="6"/>
      <c r="D70" s="6"/>
      <c r="E70" s="6"/>
      <c r="F70" s="6"/>
      <c r="G70" s="6"/>
      <c r="H70" s="6"/>
      <c r="I70" s="6"/>
      <c r="J70" s="6"/>
      <c r="K70" s="59"/>
      <c r="L70" s="61"/>
      <c r="M70" s="59"/>
      <c r="N70" s="61"/>
      <c r="O70" s="56"/>
      <c r="R70" s="6"/>
      <c r="T70" s="6"/>
      <c r="X70" s="6"/>
      <c r="Z70" s="6"/>
    </row>
    <row r="71" spans="1:28" x14ac:dyDescent="0.2">
      <c r="A71" s="6"/>
      <c r="B71" s="6"/>
      <c r="C71" s="6"/>
      <c r="D71" s="6"/>
      <c r="E71" s="6"/>
      <c r="F71" s="6"/>
      <c r="G71" s="6"/>
      <c r="H71" s="6"/>
      <c r="I71" s="6"/>
      <c r="J71" s="6"/>
      <c r="K71" s="59"/>
      <c r="L71" s="61"/>
      <c r="M71" s="59"/>
      <c r="N71" s="61"/>
      <c r="O71" s="57"/>
      <c r="R71" s="6"/>
      <c r="T71" s="6"/>
      <c r="X71" s="6"/>
      <c r="Z71" s="6"/>
    </row>
    <row r="72" spans="1:28" x14ac:dyDescent="0.2">
      <c r="A72" s="6"/>
      <c r="B72" s="6"/>
      <c r="C72" s="6"/>
      <c r="D72" s="6"/>
      <c r="E72" s="6"/>
      <c r="F72" s="6"/>
      <c r="G72" s="6"/>
      <c r="H72" s="6"/>
      <c r="I72" s="6"/>
      <c r="J72" s="6"/>
      <c r="K72" s="59"/>
      <c r="L72" s="61"/>
      <c r="M72" s="59"/>
      <c r="N72" s="61"/>
      <c r="O72" s="56"/>
      <c r="R72" s="6"/>
      <c r="S72" s="6"/>
      <c r="T72" s="6"/>
      <c r="U72" s="6"/>
      <c r="X72" s="6"/>
      <c r="Y72" s="6"/>
      <c r="Z72" s="6"/>
    </row>
    <row r="73" spans="1:28" x14ac:dyDescent="0.2">
      <c r="A73" s="6"/>
      <c r="B73" s="6"/>
      <c r="C73" s="6"/>
      <c r="D73" s="6"/>
      <c r="E73" s="6"/>
      <c r="F73" s="6"/>
      <c r="G73" s="6"/>
      <c r="H73" s="6"/>
      <c r="I73" s="6"/>
      <c r="J73" s="6"/>
      <c r="K73" s="59"/>
      <c r="L73" s="61"/>
      <c r="M73" s="59"/>
      <c r="N73" s="61"/>
      <c r="O73" s="57"/>
      <c r="R73" s="6"/>
      <c r="T73" s="6"/>
      <c r="X73" s="6"/>
      <c r="Z73" s="6"/>
    </row>
    <row r="74" spans="1:28" x14ac:dyDescent="0.2">
      <c r="A74" s="6"/>
      <c r="B74" s="6"/>
      <c r="C74" s="6"/>
      <c r="D74" s="6"/>
      <c r="E74" s="6"/>
      <c r="F74" s="6"/>
      <c r="G74" s="6"/>
      <c r="H74" s="6"/>
      <c r="I74" s="6"/>
      <c r="J74" s="6"/>
      <c r="O74" s="56"/>
      <c r="R74" s="6"/>
      <c r="T74" s="6"/>
      <c r="X74" s="6"/>
      <c r="Z74" s="6"/>
    </row>
    <row r="75" spans="1:28" x14ac:dyDescent="0.2">
      <c r="A75" s="6"/>
      <c r="B75" s="6"/>
      <c r="C75" s="6"/>
      <c r="D75" s="6"/>
      <c r="E75" s="6"/>
      <c r="F75" s="6"/>
      <c r="G75" s="6"/>
      <c r="H75" s="6"/>
      <c r="I75" s="6"/>
      <c r="J75" s="6"/>
      <c r="K75" s="60"/>
      <c r="L75" s="60"/>
      <c r="M75" s="60"/>
      <c r="N75" s="60"/>
      <c r="O75" s="57"/>
      <c r="S75" s="6"/>
      <c r="T75" s="6"/>
      <c r="U75" s="6"/>
      <c r="Y75" s="6"/>
      <c r="Z75" s="6"/>
      <c r="AA75" s="6"/>
    </row>
    <row r="76" spans="1:28" x14ac:dyDescent="0.2">
      <c r="A76" s="6"/>
      <c r="B76" s="6"/>
      <c r="C76" s="6"/>
      <c r="D76" s="6"/>
      <c r="E76" s="6"/>
      <c r="F76" s="6"/>
      <c r="G76" s="6"/>
      <c r="H76" s="6"/>
      <c r="I76" s="6"/>
      <c r="J76" s="6"/>
      <c r="K76" s="60"/>
      <c r="L76" s="60"/>
      <c r="M76" s="60"/>
      <c r="N76" s="60"/>
      <c r="O76" s="56"/>
    </row>
    <row r="77" spans="1:28" x14ac:dyDescent="0.2">
      <c r="A77" s="6"/>
      <c r="B77" s="6"/>
      <c r="C77" s="6"/>
      <c r="D77" s="6"/>
      <c r="E77" s="6"/>
      <c r="F77" s="6"/>
      <c r="G77" s="6"/>
      <c r="H77" s="6"/>
      <c r="I77" s="6"/>
      <c r="J77" s="6"/>
      <c r="O77" s="56"/>
    </row>
    <row r="78" spans="1:28" x14ac:dyDescent="0.2">
      <c r="A78" s="6"/>
      <c r="B78" s="6"/>
      <c r="C78" s="6"/>
      <c r="D78" s="6"/>
      <c r="E78" s="6"/>
      <c r="F78" s="6"/>
      <c r="G78" s="6"/>
      <c r="H78" s="6"/>
      <c r="I78" s="6"/>
      <c r="J78" s="6"/>
      <c r="K78" s="60"/>
      <c r="L78" s="60"/>
      <c r="M78" s="60"/>
      <c r="N78" s="60"/>
      <c r="O78" s="57"/>
    </row>
    <row r="79" spans="1:28" x14ac:dyDescent="0.2">
      <c r="A79" s="6"/>
      <c r="B79" s="6"/>
      <c r="C79" s="6"/>
      <c r="D79" s="6"/>
      <c r="E79" s="6"/>
      <c r="F79" s="6"/>
      <c r="G79" s="6"/>
      <c r="H79" s="6"/>
      <c r="I79" s="6"/>
      <c r="J79" s="6"/>
      <c r="O79" s="56"/>
    </row>
    <row r="80" spans="1:28" x14ac:dyDescent="0.2">
      <c r="A80" s="6"/>
      <c r="B80" s="6"/>
      <c r="C80" s="6"/>
      <c r="D80" s="6"/>
      <c r="E80" s="6"/>
      <c r="F80" s="6"/>
      <c r="G80" s="6"/>
      <c r="H80" s="6"/>
      <c r="I80" s="6"/>
      <c r="J80" s="6"/>
      <c r="O80" s="57"/>
    </row>
    <row r="81" spans="1:17" x14ac:dyDescent="0.2">
      <c r="A81" s="6"/>
      <c r="B81" s="6"/>
      <c r="C81" s="6"/>
      <c r="D81" s="6"/>
      <c r="E81" s="6"/>
      <c r="F81" s="6"/>
      <c r="G81" s="6"/>
      <c r="H81" s="6"/>
      <c r="I81" s="6"/>
      <c r="J81" s="6"/>
      <c r="O81" s="56"/>
    </row>
    <row r="82" spans="1:17" x14ac:dyDescent="0.2">
      <c r="A82" s="6"/>
      <c r="B82" s="6"/>
      <c r="C82" s="6"/>
      <c r="D82" s="6"/>
      <c r="E82" s="6"/>
      <c r="F82" s="6"/>
      <c r="G82" s="6"/>
      <c r="H82" s="6"/>
      <c r="I82" s="6"/>
      <c r="J82" s="6"/>
      <c r="O82" s="56"/>
    </row>
    <row r="83" spans="1:17" x14ac:dyDescent="0.2">
      <c r="A83" s="6"/>
      <c r="B83" s="6"/>
      <c r="C83" s="6"/>
      <c r="D83" s="6"/>
      <c r="E83" s="6"/>
      <c r="F83" s="6"/>
      <c r="G83" s="6"/>
      <c r="H83" s="6"/>
      <c r="I83" s="6"/>
      <c r="J83" s="6"/>
      <c r="O83" s="56"/>
      <c r="Q83" s="6"/>
    </row>
    <row r="84" spans="1:17" x14ac:dyDescent="0.2">
      <c r="A84" s="6"/>
      <c r="B84" s="6"/>
      <c r="C84" s="6"/>
      <c r="D84" s="6"/>
      <c r="E84" s="6"/>
      <c r="F84" s="6"/>
      <c r="G84" s="6"/>
      <c r="H84" s="6"/>
      <c r="I84" s="6"/>
      <c r="J84" s="6"/>
      <c r="O84" s="56"/>
    </row>
    <row r="85" spans="1:17" x14ac:dyDescent="0.2">
      <c r="A85" s="6"/>
      <c r="B85" s="6"/>
      <c r="C85" s="6"/>
      <c r="D85" s="6"/>
      <c r="E85" s="6"/>
      <c r="F85" s="6"/>
      <c r="G85" s="6"/>
      <c r="H85" s="6"/>
      <c r="I85" s="6"/>
      <c r="J85" s="6"/>
      <c r="O85" s="56"/>
    </row>
    <row r="86" spans="1:17" x14ac:dyDescent="0.2">
      <c r="A86" s="6"/>
      <c r="B86" s="6"/>
      <c r="C86" s="6"/>
      <c r="D86" s="6"/>
      <c r="E86" s="6"/>
      <c r="F86" s="6"/>
      <c r="G86" s="6"/>
      <c r="H86" s="6"/>
      <c r="I86" s="6"/>
      <c r="J86" s="6"/>
      <c r="O86" s="57"/>
    </row>
    <row r="87" spans="1:17" x14ac:dyDescent="0.2">
      <c r="A87" s="6"/>
      <c r="B87" s="6"/>
      <c r="C87" s="6"/>
      <c r="D87" s="6"/>
      <c r="E87" s="6"/>
      <c r="F87" s="6"/>
      <c r="G87" s="6"/>
      <c r="H87" s="6"/>
      <c r="I87" s="6"/>
      <c r="J87" s="6"/>
      <c r="O87" s="56"/>
    </row>
    <row r="88" spans="1:17" x14ac:dyDescent="0.2">
      <c r="A88" s="6"/>
      <c r="B88" s="6"/>
      <c r="C88" s="6"/>
      <c r="D88" s="6"/>
      <c r="E88" s="6"/>
      <c r="F88" s="6"/>
      <c r="G88" s="6"/>
      <c r="H88" s="6"/>
      <c r="I88" s="6"/>
      <c r="J88" s="6"/>
      <c r="O88" s="56"/>
    </row>
    <row r="89" spans="1:17" x14ac:dyDescent="0.2">
      <c r="A89" s="6"/>
      <c r="B89" s="6"/>
      <c r="C89" s="6"/>
      <c r="D89" s="6"/>
      <c r="E89" s="6"/>
      <c r="F89" s="6"/>
      <c r="G89" s="6"/>
      <c r="H89" s="6"/>
      <c r="I89" s="6"/>
      <c r="J89" s="6"/>
      <c r="O89" s="56"/>
      <c r="Q89" s="6"/>
    </row>
    <row r="90" spans="1:17" x14ac:dyDescent="0.2">
      <c r="A90" s="6"/>
      <c r="B90" s="6"/>
      <c r="C90" s="6"/>
      <c r="D90" s="6"/>
      <c r="E90" s="6"/>
      <c r="F90" s="6"/>
      <c r="G90" s="6"/>
      <c r="H90" s="6"/>
      <c r="I90" s="6"/>
      <c r="J90" s="6"/>
      <c r="K90" s="60"/>
      <c r="L90" s="60"/>
      <c r="M90" s="60"/>
      <c r="N90" s="60"/>
      <c r="O90" s="56"/>
    </row>
    <row r="91" spans="1:17" x14ac:dyDescent="0.2">
      <c r="A91" s="6"/>
      <c r="B91" s="6"/>
      <c r="C91" s="6"/>
      <c r="D91" s="6"/>
      <c r="E91" s="6"/>
      <c r="F91" s="6"/>
      <c r="G91" s="6"/>
      <c r="H91" s="6"/>
      <c r="I91" s="6"/>
      <c r="J91" s="6"/>
      <c r="K91" s="60"/>
      <c r="L91" s="60"/>
      <c r="M91" s="60"/>
      <c r="N91" s="60"/>
      <c r="O91" s="56"/>
    </row>
    <row r="92" spans="1:17" x14ac:dyDescent="0.2">
      <c r="A92" s="6"/>
      <c r="B92" s="6"/>
      <c r="C92" s="6"/>
      <c r="D92" s="6"/>
      <c r="E92" s="6"/>
      <c r="F92" s="6"/>
      <c r="G92" s="6"/>
      <c r="H92" s="6"/>
      <c r="I92" s="6"/>
      <c r="J92" s="6"/>
      <c r="K92" s="60"/>
      <c r="L92" s="60"/>
      <c r="M92" s="60"/>
      <c r="N92" s="60"/>
      <c r="O92" s="56"/>
    </row>
    <row r="93" spans="1:17" x14ac:dyDescent="0.2">
      <c r="A93" s="6"/>
      <c r="B93" s="6"/>
      <c r="C93" s="6"/>
      <c r="D93" s="6"/>
      <c r="E93" s="6"/>
      <c r="F93" s="6"/>
      <c r="G93" s="6"/>
      <c r="H93" s="6"/>
      <c r="I93" s="6"/>
      <c r="J93" s="6"/>
      <c r="K93" s="60"/>
      <c r="L93" s="60"/>
      <c r="M93" s="60"/>
      <c r="N93" s="60"/>
      <c r="O93" s="56"/>
    </row>
    <row r="94" spans="1:17" x14ac:dyDescent="0.2">
      <c r="A94" s="6"/>
      <c r="B94" s="6"/>
      <c r="C94" s="6"/>
      <c r="D94" s="6"/>
      <c r="E94" s="6"/>
      <c r="F94" s="6"/>
      <c r="G94" s="6"/>
      <c r="H94" s="6"/>
      <c r="I94" s="6"/>
      <c r="J94" s="6"/>
      <c r="K94" s="60"/>
      <c r="L94" s="60"/>
      <c r="M94" s="60"/>
      <c r="N94" s="60"/>
      <c r="O94" s="56"/>
    </row>
    <row r="95" spans="1:17" x14ac:dyDescent="0.2">
      <c r="A95" s="6"/>
      <c r="B95" s="6"/>
      <c r="C95" s="6"/>
      <c r="D95" s="6"/>
      <c r="E95" s="6"/>
      <c r="F95" s="6"/>
      <c r="G95" s="6"/>
      <c r="H95" s="6"/>
      <c r="I95" s="6"/>
      <c r="J95" s="6"/>
      <c r="O95" s="56"/>
    </row>
    <row r="96" spans="1:17" x14ac:dyDescent="0.2">
      <c r="A96" s="6"/>
      <c r="B96" s="6"/>
      <c r="C96" s="6"/>
      <c r="D96" s="6"/>
      <c r="E96" s="6"/>
      <c r="F96" s="6"/>
      <c r="G96" s="6"/>
      <c r="H96" s="6"/>
      <c r="I96" s="6"/>
      <c r="J96" s="6"/>
      <c r="O96" s="57"/>
    </row>
    <row r="97" spans="1:20" x14ac:dyDescent="0.2">
      <c r="A97" s="6"/>
      <c r="B97" s="6"/>
      <c r="C97" s="6"/>
      <c r="D97" s="6"/>
      <c r="E97" s="6"/>
      <c r="F97" s="6"/>
      <c r="G97" s="6"/>
      <c r="H97" s="6"/>
      <c r="I97" s="6"/>
      <c r="J97" s="6"/>
      <c r="O97" s="56"/>
    </row>
    <row r="98" spans="1:20" x14ac:dyDescent="0.2">
      <c r="A98" s="6"/>
      <c r="B98" s="6"/>
      <c r="C98" s="6"/>
      <c r="D98" s="6"/>
      <c r="E98" s="6"/>
      <c r="F98" s="6"/>
      <c r="G98" s="6"/>
      <c r="H98" s="6"/>
      <c r="I98" s="6"/>
      <c r="J98" s="6"/>
      <c r="O98" s="56"/>
    </row>
    <row r="99" spans="1:20" x14ac:dyDescent="0.2">
      <c r="A99" s="6"/>
      <c r="B99" s="6"/>
      <c r="C99" s="6"/>
      <c r="D99" s="6"/>
      <c r="E99" s="6"/>
      <c r="F99" s="6"/>
      <c r="G99" s="6"/>
      <c r="H99" s="6"/>
      <c r="I99" s="6"/>
      <c r="J99" s="6"/>
      <c r="O99" s="56"/>
      <c r="Q99" s="6"/>
      <c r="S99" s="6"/>
    </row>
    <row r="100" spans="1:20" x14ac:dyDescent="0.2">
      <c r="A100" s="6"/>
      <c r="B100" s="6"/>
      <c r="C100" s="6"/>
      <c r="D100" s="6"/>
      <c r="E100" s="6"/>
      <c r="F100" s="6"/>
      <c r="G100" s="6"/>
      <c r="H100" s="6"/>
      <c r="I100" s="6"/>
      <c r="J100" s="6"/>
      <c r="O100" s="56"/>
      <c r="Q100" s="6"/>
      <c r="S100" s="6"/>
    </row>
    <row r="101" spans="1:20" x14ac:dyDescent="0.2">
      <c r="A101" s="6"/>
      <c r="B101" s="6"/>
      <c r="C101" s="6"/>
      <c r="D101" s="6"/>
      <c r="E101" s="6"/>
      <c r="F101" s="6"/>
      <c r="G101" s="6"/>
      <c r="H101" s="6"/>
      <c r="I101" s="6"/>
      <c r="J101" s="6"/>
      <c r="O101" s="57"/>
      <c r="S101" s="6"/>
    </row>
    <row r="102" spans="1:20" x14ac:dyDescent="0.2">
      <c r="A102" s="6"/>
      <c r="B102" s="6"/>
      <c r="C102" s="6"/>
      <c r="D102" s="6"/>
      <c r="E102" s="6"/>
      <c r="F102" s="6"/>
      <c r="G102" s="6"/>
      <c r="H102" s="6"/>
      <c r="I102" s="6"/>
      <c r="J102" s="6"/>
      <c r="O102" s="56"/>
    </row>
    <row r="103" spans="1:20" x14ac:dyDescent="0.2">
      <c r="A103" s="6"/>
      <c r="B103" s="6"/>
      <c r="C103" s="6"/>
      <c r="D103" s="6"/>
      <c r="E103" s="6"/>
      <c r="F103" s="6"/>
      <c r="G103" s="6"/>
      <c r="H103" s="6"/>
      <c r="I103" s="6"/>
      <c r="J103" s="6"/>
      <c r="O103" s="56"/>
    </row>
    <row r="104" spans="1:20" x14ac:dyDescent="0.2">
      <c r="A104" s="6"/>
      <c r="B104" s="6"/>
      <c r="C104" s="6"/>
      <c r="D104" s="6"/>
      <c r="E104" s="6"/>
      <c r="F104" s="6"/>
      <c r="G104" s="6"/>
      <c r="H104" s="6"/>
      <c r="I104" s="6"/>
      <c r="J104" s="6"/>
      <c r="O104" s="56"/>
      <c r="P104" s="6"/>
      <c r="R104" s="6"/>
      <c r="T104" s="6"/>
    </row>
    <row r="105" spans="1:20" x14ac:dyDescent="0.2">
      <c r="A105" s="6"/>
      <c r="B105" s="6"/>
      <c r="C105" s="6"/>
      <c r="D105" s="6"/>
      <c r="E105" s="6"/>
      <c r="F105" s="6"/>
      <c r="G105" s="6"/>
      <c r="H105" s="6"/>
      <c r="I105" s="6"/>
      <c r="J105" s="6"/>
      <c r="O105" s="57"/>
    </row>
    <row r="106" spans="1:20" x14ac:dyDescent="0.2">
      <c r="A106" s="6"/>
      <c r="B106" s="6"/>
      <c r="C106" s="6"/>
      <c r="D106" s="6"/>
      <c r="E106" s="6"/>
      <c r="F106" s="6"/>
      <c r="G106" s="6"/>
      <c r="H106" s="6"/>
      <c r="I106" s="6"/>
      <c r="J106" s="6"/>
      <c r="O106" s="56"/>
    </row>
    <row r="107" spans="1:20" x14ac:dyDescent="0.2">
      <c r="A107" s="6"/>
      <c r="B107" s="6"/>
      <c r="C107" s="6"/>
      <c r="D107" s="6"/>
      <c r="E107" s="6"/>
      <c r="F107" s="6"/>
      <c r="G107" s="6"/>
      <c r="H107" s="6"/>
      <c r="I107" s="6"/>
      <c r="J107" s="6"/>
      <c r="O107" s="56"/>
      <c r="Q107" s="6"/>
      <c r="S107" s="6"/>
    </row>
    <row r="108" spans="1:20" x14ac:dyDescent="0.2">
      <c r="A108" s="6"/>
      <c r="B108" s="6"/>
      <c r="C108" s="6"/>
      <c r="D108" s="6"/>
      <c r="E108" s="6"/>
      <c r="F108" s="6"/>
      <c r="G108" s="6"/>
      <c r="H108" s="6"/>
      <c r="I108" s="6"/>
      <c r="J108" s="6"/>
      <c r="O108" s="57"/>
    </row>
    <row r="109" spans="1:20" x14ac:dyDescent="0.2">
      <c r="A109" s="6"/>
      <c r="B109" s="6"/>
      <c r="C109" s="6"/>
      <c r="D109" s="6"/>
      <c r="E109" s="6"/>
      <c r="F109" s="6"/>
      <c r="G109" s="6"/>
      <c r="H109" s="6"/>
      <c r="I109" s="6"/>
      <c r="J109" s="6"/>
      <c r="O109" s="56"/>
    </row>
    <row r="110" spans="1:20" x14ac:dyDescent="0.2">
      <c r="A110" s="6"/>
      <c r="B110" s="6"/>
      <c r="C110" s="6"/>
      <c r="D110" s="6"/>
      <c r="E110" s="6"/>
      <c r="F110" s="6"/>
      <c r="G110" s="6"/>
      <c r="H110" s="6"/>
      <c r="I110" s="6"/>
      <c r="J110" s="6"/>
      <c r="O110" s="56"/>
    </row>
    <row r="111" spans="1:20" x14ac:dyDescent="0.2">
      <c r="A111" s="6"/>
      <c r="B111" s="6"/>
      <c r="C111" s="6"/>
      <c r="D111" s="6"/>
      <c r="E111" s="6"/>
      <c r="F111" s="6"/>
      <c r="G111" s="6"/>
      <c r="H111" s="6"/>
      <c r="I111" s="6"/>
      <c r="J111" s="6"/>
      <c r="O111" s="56"/>
      <c r="S111" s="6"/>
    </row>
    <row r="112" spans="1:20" x14ac:dyDescent="0.2">
      <c r="A112" s="6"/>
      <c r="B112" s="6"/>
      <c r="C112" s="6"/>
      <c r="D112" s="6"/>
      <c r="E112" s="6"/>
      <c r="F112" s="6"/>
      <c r="G112" s="6"/>
      <c r="H112" s="6"/>
      <c r="I112" s="6"/>
      <c r="J112" s="6"/>
      <c r="O112" s="56"/>
    </row>
    <row r="113" spans="3:20" x14ac:dyDescent="0.2">
      <c r="O113" s="57"/>
    </row>
    <row r="114" spans="3:20" x14ac:dyDescent="0.2">
      <c r="E114" s="6"/>
      <c r="O114" s="56"/>
    </row>
    <row r="115" spans="3:20" x14ac:dyDescent="0.2">
      <c r="O115" s="57"/>
    </row>
    <row r="116" spans="3:20" x14ac:dyDescent="0.2">
      <c r="O116" s="56"/>
      <c r="S116" s="6"/>
    </row>
    <row r="117" spans="3:20" x14ac:dyDescent="0.2">
      <c r="O117" s="57"/>
      <c r="S117" s="6"/>
    </row>
    <row r="118" spans="3:20" x14ac:dyDescent="0.2">
      <c r="C118" s="6"/>
      <c r="O118" s="56"/>
      <c r="S118" s="6"/>
    </row>
    <row r="119" spans="3:20" x14ac:dyDescent="0.2">
      <c r="C119" s="6"/>
      <c r="O119" s="57"/>
      <c r="S119" s="6"/>
    </row>
    <row r="120" spans="3:20" x14ac:dyDescent="0.2">
      <c r="E120" s="6"/>
      <c r="J120" s="53"/>
      <c r="K120" s="60"/>
      <c r="L120" s="60"/>
      <c r="M120" s="60"/>
      <c r="N120" s="60"/>
      <c r="O120" s="56"/>
      <c r="S120" s="6"/>
    </row>
    <row r="121" spans="3:20" x14ac:dyDescent="0.2">
      <c r="E121" s="6"/>
      <c r="J121" s="53"/>
      <c r="K121" s="60"/>
      <c r="L121" s="60"/>
      <c r="M121" s="60"/>
      <c r="N121" s="60"/>
      <c r="O121" s="56"/>
      <c r="S121" s="6"/>
    </row>
    <row r="122" spans="3:20" x14ac:dyDescent="0.2">
      <c r="F122" s="6"/>
      <c r="O122" s="56"/>
      <c r="R122" s="6"/>
      <c r="T122" s="6"/>
    </row>
    <row r="123" spans="3:20" x14ac:dyDescent="0.2">
      <c r="J123" s="54"/>
      <c r="L123" s="57"/>
      <c r="M123" s="57"/>
      <c r="N123" s="57"/>
      <c r="O123" s="57"/>
      <c r="S123" s="6"/>
    </row>
    <row r="124" spans="3:20" x14ac:dyDescent="0.2">
      <c r="E124" s="6"/>
      <c r="K124" s="6"/>
      <c r="S124" s="6"/>
    </row>
    <row r="125" spans="3:20" x14ac:dyDescent="0.2">
      <c r="E125" s="6"/>
      <c r="K125" s="6"/>
      <c r="S125" s="6"/>
    </row>
  </sheetData>
  <mergeCells count="1">
    <mergeCell ref="G21:L24"/>
  </mergeCells>
  <pageMargins left="0.70000000000000007" right="0.70000000000000007" top="1.931102362204725" bottom="1.931102362204725" header="1.53740157480315" footer="1.53740157480315"/>
  <pageSetup paperSize="0" fitToWidth="0" fitToHeight="0" orientation="portrait" horizontalDpi="0" verticalDpi="0" copies="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6">
    <tabColor rgb="FF92D050"/>
  </sheetPr>
  <dimension ref="A1:ALY58"/>
  <sheetViews>
    <sheetView zoomScaleNormal="100" workbookViewId="0"/>
  </sheetViews>
  <sheetFormatPr baseColWidth="10" defaultColWidth="11" defaultRowHeight="11.25" x14ac:dyDescent="0.2"/>
  <cols>
    <col min="1" max="1" width="45.5" style="1" customWidth="1"/>
    <col min="2" max="2" width="10.875" style="1" customWidth="1"/>
    <col min="3" max="3" width="12.875" style="1" customWidth="1"/>
    <col min="4" max="1013" width="10.875" style="1" customWidth="1"/>
    <col min="1014" max="1014" width="11" style="15" customWidth="1"/>
    <col min="1015" max="16384" width="11" style="15"/>
  </cols>
  <sheetData>
    <row r="1" spans="1:17" x14ac:dyDescent="0.2">
      <c r="A1" s="32" t="s">
        <v>77</v>
      </c>
      <c r="B1" s="30"/>
      <c r="C1" s="30"/>
    </row>
    <row r="2" spans="1:17" x14ac:dyDescent="0.2">
      <c r="A2" s="34"/>
      <c r="B2" s="116" t="s">
        <v>7</v>
      </c>
      <c r="C2" s="116" t="s">
        <v>78</v>
      </c>
    </row>
    <row r="3" spans="1:17" x14ac:dyDescent="0.2">
      <c r="A3" s="35" t="s">
        <v>190</v>
      </c>
      <c r="B3" s="73" t="s">
        <v>68</v>
      </c>
      <c r="C3" s="73">
        <v>2.3237195133857958E-3</v>
      </c>
    </row>
    <row r="4" spans="1:17" x14ac:dyDescent="0.2">
      <c r="A4" s="35" t="s">
        <v>189</v>
      </c>
      <c r="B4" s="73">
        <v>8.9571337172104932E-3</v>
      </c>
      <c r="C4" s="73">
        <v>0.28093573646286929</v>
      </c>
    </row>
    <row r="5" spans="1:17" x14ac:dyDescent="0.2">
      <c r="A5" s="35" t="s">
        <v>188</v>
      </c>
      <c r="B5" s="73">
        <v>0.46305182341650669</v>
      </c>
      <c r="C5" s="73">
        <v>0.54353556853019858</v>
      </c>
    </row>
    <row r="6" spans="1:17" x14ac:dyDescent="0.2">
      <c r="A6" s="35" t="s">
        <v>187</v>
      </c>
      <c r="B6" s="73">
        <v>9.7568777991042868E-3</v>
      </c>
      <c r="C6" s="73">
        <v>0.11354982328015466</v>
      </c>
    </row>
    <row r="7" spans="1:17" x14ac:dyDescent="0.2">
      <c r="A7" s="35" t="s">
        <v>186</v>
      </c>
      <c r="B7" s="73">
        <v>5.5502239283429303E-2</v>
      </c>
      <c r="C7" s="73">
        <v>1.0700825994415263E-2</v>
      </c>
    </row>
    <row r="8" spans="1:17" x14ac:dyDescent="0.2">
      <c r="A8" s="35" t="s">
        <v>185</v>
      </c>
      <c r="B8" s="73">
        <v>4.3026231605886117E-2</v>
      </c>
      <c r="C8" s="73">
        <v>2.606861807033645E-2</v>
      </c>
    </row>
    <row r="9" spans="1:17" x14ac:dyDescent="0.2">
      <c r="A9" s="35" t="s">
        <v>184</v>
      </c>
      <c r="B9" s="73">
        <v>0.25799744081893794</v>
      </c>
      <c r="C9" s="73">
        <v>1.5836441389545215E-2</v>
      </c>
    </row>
    <row r="10" spans="1:17" x14ac:dyDescent="0.2">
      <c r="A10" s="35" t="s">
        <v>110</v>
      </c>
      <c r="B10" s="73">
        <v>1.2955854126679463E-2</v>
      </c>
      <c r="C10" s="73">
        <v>8.2013629884204568E-4</v>
      </c>
    </row>
    <row r="11" spans="1:17" x14ac:dyDescent="0.2">
      <c r="A11" s="35" t="s">
        <v>183</v>
      </c>
      <c r="B11" s="73" t="s">
        <v>68</v>
      </c>
      <c r="C11" s="73" t="s">
        <v>68</v>
      </c>
    </row>
    <row r="12" spans="1:17" x14ac:dyDescent="0.2">
      <c r="A12" s="35" t="s">
        <v>191</v>
      </c>
      <c r="B12" s="73">
        <v>4.7184900831733843E-2</v>
      </c>
      <c r="C12" s="73">
        <v>3.7296674542578742E-3</v>
      </c>
    </row>
    <row r="13" spans="1:17" x14ac:dyDescent="0.2">
      <c r="A13" s="35" t="s">
        <v>105</v>
      </c>
      <c r="B13" s="73">
        <v>0.10156749840051184</v>
      </c>
      <c r="C13" s="73">
        <v>2.4994630059948057E-3</v>
      </c>
    </row>
    <row r="14" spans="1:17" x14ac:dyDescent="0.2">
      <c r="A14" s="37" t="s">
        <v>180</v>
      </c>
    </row>
    <row r="15" spans="1:17" x14ac:dyDescent="0.2">
      <c r="A15" s="37" t="s">
        <v>182</v>
      </c>
    </row>
    <row r="16" spans="1:17" x14ac:dyDescent="0.2">
      <c r="B16" s="16"/>
      <c r="C16" s="16"/>
      <c r="N16" s="51"/>
      <c r="O16" s="51"/>
      <c r="P16" s="17"/>
      <c r="Q16" s="17"/>
    </row>
    <row r="17" spans="1:31" x14ac:dyDescent="0.2">
      <c r="B17" s="16"/>
      <c r="C17" s="16"/>
      <c r="F17" s="15"/>
      <c r="N17" s="51"/>
      <c r="O17" s="51"/>
      <c r="P17" s="17"/>
      <c r="Q17" s="17"/>
    </row>
    <row r="18" spans="1:31" x14ac:dyDescent="0.2">
      <c r="A18" s="70" t="s">
        <v>6</v>
      </c>
      <c r="B18" s="80"/>
      <c r="C18" s="80"/>
      <c r="D18" s="15"/>
      <c r="E18" s="15"/>
      <c r="F18" s="15"/>
      <c r="G18" s="15"/>
      <c r="H18" s="15"/>
      <c r="I18" s="15"/>
      <c r="J18" s="15"/>
      <c r="N18" s="51"/>
      <c r="O18" s="51"/>
      <c r="P18" s="17"/>
      <c r="Q18" s="17"/>
    </row>
    <row r="19" spans="1:31" x14ac:dyDescent="0.2">
      <c r="A19" s="70"/>
      <c r="B19" s="70" t="s">
        <v>100</v>
      </c>
      <c r="C19" s="70" t="s">
        <v>101</v>
      </c>
      <c r="D19" s="1" t="s">
        <v>103</v>
      </c>
      <c r="E19" s="1" t="s">
        <v>104</v>
      </c>
      <c r="N19" s="51"/>
      <c r="O19" s="51"/>
      <c r="P19" s="17"/>
      <c r="Q19" s="17"/>
    </row>
    <row r="20" spans="1:31" x14ac:dyDescent="0.2">
      <c r="A20" s="70" t="s">
        <v>15</v>
      </c>
      <c r="B20" s="70">
        <v>14</v>
      </c>
      <c r="C20" s="70">
        <v>3596.75</v>
      </c>
      <c r="D20" s="16">
        <f>B20/$B$31</f>
        <v>8.9571337172104932E-3</v>
      </c>
      <c r="E20" s="16">
        <f>C20/$C$31</f>
        <v>0.28093573646286929</v>
      </c>
      <c r="N20" s="51"/>
      <c r="O20" s="51"/>
      <c r="P20" s="17"/>
      <c r="Q20" s="17"/>
    </row>
    <row r="21" spans="1:31" x14ac:dyDescent="0.2">
      <c r="A21" s="70" t="s">
        <v>13</v>
      </c>
      <c r="B21" s="70">
        <v>86.75</v>
      </c>
      <c r="C21" s="70">
        <v>137</v>
      </c>
      <c r="D21" s="16">
        <f t="shared" ref="D21:D31" si="0">B21/$B$31</f>
        <v>5.5502239283429303E-2</v>
      </c>
      <c r="E21" s="16">
        <f t="shared" ref="E21:E31" si="1">C21/$C$31</f>
        <v>1.0700825994415263E-2</v>
      </c>
      <c r="N21" s="51"/>
      <c r="O21" s="51"/>
      <c r="P21" s="17"/>
      <c r="Q21" s="17"/>
    </row>
    <row r="22" spans="1:31" x14ac:dyDescent="0.2">
      <c r="A22" s="70" t="s">
        <v>59</v>
      </c>
      <c r="B22" s="70">
        <v>15.25</v>
      </c>
      <c r="C22" s="70">
        <v>1453.75</v>
      </c>
      <c r="D22" s="16">
        <f t="shared" si="0"/>
        <v>9.7568777991042868E-3</v>
      </c>
      <c r="E22" s="16">
        <f t="shared" si="1"/>
        <v>0.11354982328015466</v>
      </c>
      <c r="N22" s="51"/>
      <c r="O22" s="51"/>
      <c r="P22" s="17"/>
      <c r="Q22" s="17"/>
    </row>
    <row r="23" spans="1:31" x14ac:dyDescent="0.2">
      <c r="A23" s="70" t="s">
        <v>102</v>
      </c>
      <c r="B23" s="70" t="s">
        <v>68</v>
      </c>
      <c r="C23" s="70">
        <v>29.75</v>
      </c>
      <c r="D23" s="16" t="e">
        <f t="shared" si="0"/>
        <v>#VALUE!</v>
      </c>
      <c r="E23" s="16">
        <f t="shared" si="1"/>
        <v>2.3237195133857958E-3</v>
      </c>
      <c r="N23" s="51"/>
      <c r="O23" s="51"/>
      <c r="P23" s="17"/>
      <c r="Q23" s="17"/>
      <c r="R23" s="6"/>
      <c r="S23" s="6"/>
      <c r="T23" s="6"/>
      <c r="U23" s="6"/>
      <c r="W23" s="6"/>
      <c r="Z23" s="6"/>
      <c r="AA23" s="6"/>
      <c r="AC23" s="6"/>
      <c r="AE23" s="6"/>
    </row>
    <row r="24" spans="1:31" x14ac:dyDescent="0.2">
      <c r="A24" s="70" t="s">
        <v>12</v>
      </c>
      <c r="B24" s="70">
        <v>403.25</v>
      </c>
      <c r="C24" s="70">
        <v>202.75</v>
      </c>
      <c r="D24" s="16">
        <f t="shared" si="0"/>
        <v>0.25799744081893794</v>
      </c>
      <c r="E24" s="16">
        <f t="shared" si="1"/>
        <v>1.5836441389545215E-2</v>
      </c>
      <c r="N24" s="51"/>
      <c r="O24" s="51"/>
      <c r="P24" s="17"/>
      <c r="Q24" s="17"/>
    </row>
    <row r="25" spans="1:31" x14ac:dyDescent="0.2">
      <c r="A25" s="70" t="s">
        <v>11</v>
      </c>
      <c r="B25" s="70">
        <v>20.25</v>
      </c>
      <c r="C25" s="70">
        <v>10.5</v>
      </c>
      <c r="D25" s="16">
        <f t="shared" si="0"/>
        <v>1.2955854126679463E-2</v>
      </c>
      <c r="E25" s="16">
        <f t="shared" si="1"/>
        <v>8.2013629884204568E-4</v>
      </c>
      <c r="N25" s="52"/>
      <c r="O25" s="52"/>
      <c r="P25" s="17"/>
      <c r="Q25" s="17"/>
    </row>
    <row r="26" spans="1:31" x14ac:dyDescent="0.2">
      <c r="A26" s="70" t="s">
        <v>14</v>
      </c>
      <c r="B26" s="70">
        <v>723.75</v>
      </c>
      <c r="C26" s="70">
        <v>6958.75</v>
      </c>
      <c r="D26" s="16">
        <f t="shared" si="0"/>
        <v>0.46305182341650669</v>
      </c>
      <c r="E26" s="16">
        <f t="shared" si="1"/>
        <v>0.54353556853019858</v>
      </c>
    </row>
    <row r="27" spans="1:31" x14ac:dyDescent="0.2">
      <c r="A27" s="70" t="s">
        <v>58</v>
      </c>
      <c r="B27" s="70" t="s">
        <v>68</v>
      </c>
      <c r="C27" s="70" t="s">
        <v>68</v>
      </c>
      <c r="D27" s="16" t="e">
        <f t="shared" si="0"/>
        <v>#VALUE!</v>
      </c>
      <c r="E27" s="16" t="e">
        <f t="shared" si="1"/>
        <v>#VALUE!</v>
      </c>
    </row>
    <row r="28" spans="1:31" x14ac:dyDescent="0.2">
      <c r="A28" s="70" t="s">
        <v>10</v>
      </c>
      <c r="B28" s="70">
        <v>73.75</v>
      </c>
      <c r="C28" s="70">
        <v>47.75</v>
      </c>
      <c r="D28" s="16">
        <f t="shared" si="0"/>
        <v>4.7184900831733843E-2</v>
      </c>
      <c r="E28" s="16">
        <f t="shared" si="1"/>
        <v>3.7296674542578742E-3</v>
      </c>
    </row>
    <row r="29" spans="1:31" x14ac:dyDescent="0.2">
      <c r="A29" s="70" t="s">
        <v>9</v>
      </c>
      <c r="B29" s="70">
        <v>158.75</v>
      </c>
      <c r="C29" s="70">
        <v>32</v>
      </c>
      <c r="D29" s="16">
        <f t="shared" si="0"/>
        <v>0.10156749840051184</v>
      </c>
      <c r="E29" s="16">
        <f t="shared" si="1"/>
        <v>2.4994630059948057E-3</v>
      </c>
      <c r="P29" s="6"/>
      <c r="Q29" s="6"/>
      <c r="R29" s="6" t="s">
        <v>2</v>
      </c>
      <c r="S29" s="6"/>
      <c r="U29" s="6"/>
      <c r="X29" s="6"/>
      <c r="Y29" s="6"/>
      <c r="AA29" s="6"/>
      <c r="AC29" s="6"/>
    </row>
    <row r="30" spans="1:31" x14ac:dyDescent="0.2">
      <c r="A30" s="70" t="s">
        <v>45</v>
      </c>
      <c r="B30" s="70">
        <v>67.25</v>
      </c>
      <c r="C30" s="70">
        <v>333.75</v>
      </c>
      <c r="D30" s="16">
        <f t="shared" si="0"/>
        <v>4.3026231605886117E-2</v>
      </c>
      <c r="E30" s="16">
        <f t="shared" si="1"/>
        <v>2.606861807033645E-2</v>
      </c>
      <c r="N30" s="51"/>
      <c r="O30" s="51"/>
    </row>
    <row r="31" spans="1:31" x14ac:dyDescent="0.2">
      <c r="B31" s="81">
        <f>SUM(B20:B30)</f>
        <v>1563</v>
      </c>
      <c r="C31" s="81">
        <f>SUM(C20:C30)</f>
        <v>12802.75</v>
      </c>
      <c r="D31" s="16">
        <f t="shared" si="0"/>
        <v>1</v>
      </c>
      <c r="E31" s="16">
        <f t="shared" si="1"/>
        <v>1</v>
      </c>
      <c r="G31" s="128" t="s">
        <v>192</v>
      </c>
      <c r="H31" s="128"/>
      <c r="I31" s="128"/>
      <c r="J31" s="128"/>
      <c r="K31" s="128"/>
      <c r="L31" s="128"/>
      <c r="M31" s="128"/>
      <c r="N31" s="51"/>
      <c r="O31" s="51"/>
    </row>
    <row r="32" spans="1:31" x14ac:dyDescent="0.2">
      <c r="G32" s="128"/>
      <c r="H32" s="128"/>
      <c r="I32" s="128"/>
      <c r="J32" s="128"/>
      <c r="K32" s="128"/>
      <c r="L32" s="128"/>
      <c r="M32" s="128"/>
      <c r="N32" s="51"/>
      <c r="O32" s="51"/>
    </row>
    <row r="33" spans="1:16" x14ac:dyDescent="0.2">
      <c r="B33" s="1" t="s">
        <v>103</v>
      </c>
      <c r="C33" s="1" t="s">
        <v>104</v>
      </c>
      <c r="G33" s="128"/>
      <c r="H33" s="128"/>
      <c r="I33" s="128"/>
      <c r="J33" s="128"/>
      <c r="K33" s="128"/>
      <c r="L33" s="128"/>
      <c r="M33" s="128"/>
      <c r="N33" s="51"/>
      <c r="O33" s="51"/>
    </row>
    <row r="34" spans="1:16" x14ac:dyDescent="0.2">
      <c r="A34" s="70" t="s">
        <v>105</v>
      </c>
      <c r="B34" s="16">
        <v>0.10156749840051184</v>
      </c>
      <c r="C34" s="16">
        <v>2.4994630059948057E-3</v>
      </c>
      <c r="N34" s="51"/>
      <c r="O34" s="51"/>
    </row>
    <row r="35" spans="1:16" x14ac:dyDescent="0.2">
      <c r="A35" s="70" t="s">
        <v>106</v>
      </c>
      <c r="B35" s="16">
        <v>4.7184900831733843E-2</v>
      </c>
      <c r="C35" s="16">
        <v>3.7296674542578742E-3</v>
      </c>
      <c r="N35" s="51"/>
      <c r="O35" s="51"/>
    </row>
    <row r="36" spans="1:16" x14ac:dyDescent="0.2">
      <c r="A36" s="70" t="s">
        <v>107</v>
      </c>
      <c r="B36" s="82" t="s">
        <v>68</v>
      </c>
      <c r="C36" s="82" t="s">
        <v>68</v>
      </c>
      <c r="N36" s="51"/>
      <c r="O36" s="51"/>
    </row>
    <row r="37" spans="1:16" x14ac:dyDescent="0.2">
      <c r="A37" s="70" t="s">
        <v>110</v>
      </c>
      <c r="B37" s="16">
        <v>1.2955854126679463E-2</v>
      </c>
      <c r="C37" s="16">
        <v>8.2013629884204568E-4</v>
      </c>
      <c r="N37" s="51"/>
      <c r="O37" s="51"/>
    </row>
    <row r="38" spans="1:16" x14ac:dyDescent="0.2">
      <c r="A38" s="70" t="s">
        <v>111</v>
      </c>
      <c r="B38" s="16">
        <v>0.25799744081893794</v>
      </c>
      <c r="C38" s="16">
        <v>1.5836441389545215E-2</v>
      </c>
      <c r="N38" s="51"/>
      <c r="O38" s="51"/>
    </row>
    <row r="39" spans="1:16" x14ac:dyDescent="0.2">
      <c r="A39" s="70" t="s">
        <v>108</v>
      </c>
      <c r="B39" s="16">
        <v>4.3026231605886117E-2</v>
      </c>
      <c r="C39" s="16">
        <v>2.606861807033645E-2</v>
      </c>
      <c r="N39" s="51"/>
      <c r="O39" s="51"/>
      <c r="P39" s="51"/>
    </row>
    <row r="40" spans="1:16" x14ac:dyDescent="0.2">
      <c r="A40" s="70" t="s">
        <v>114</v>
      </c>
      <c r="B40" s="16">
        <v>5.5502239283429303E-2</v>
      </c>
      <c r="C40" s="16">
        <v>1.0700825994415263E-2</v>
      </c>
      <c r="N40" s="51"/>
      <c r="O40" s="51"/>
      <c r="P40" s="51"/>
    </row>
    <row r="41" spans="1:16" x14ac:dyDescent="0.2">
      <c r="A41" s="70" t="s">
        <v>113</v>
      </c>
      <c r="B41" s="16">
        <v>9.7568777991042868E-3</v>
      </c>
      <c r="C41" s="16">
        <v>0.11354982328015466</v>
      </c>
      <c r="N41" s="51"/>
      <c r="O41" s="51"/>
      <c r="P41" s="51"/>
    </row>
    <row r="42" spans="1:16" x14ac:dyDescent="0.2">
      <c r="A42" s="70" t="s">
        <v>109</v>
      </c>
      <c r="B42" s="16">
        <v>0.46305182341650669</v>
      </c>
      <c r="C42" s="16">
        <v>0.54353556853019858</v>
      </c>
      <c r="N42" s="51"/>
      <c r="O42" s="51"/>
      <c r="P42" s="51"/>
    </row>
    <row r="43" spans="1:16" x14ac:dyDescent="0.2">
      <c r="A43" s="70" t="s">
        <v>115</v>
      </c>
      <c r="B43" s="16">
        <v>8.9571337172104932E-3</v>
      </c>
      <c r="C43" s="16">
        <v>0.28093573646286929</v>
      </c>
      <c r="N43" s="51"/>
      <c r="O43" s="51"/>
      <c r="P43" s="51"/>
    </row>
    <row r="44" spans="1:16" x14ac:dyDescent="0.2">
      <c r="A44" s="70" t="s">
        <v>112</v>
      </c>
      <c r="B44" s="82" t="s">
        <v>68</v>
      </c>
      <c r="C44" s="16">
        <v>2.3237195133857958E-3</v>
      </c>
      <c r="N44" s="51"/>
      <c r="O44" s="51"/>
      <c r="P44" s="51"/>
    </row>
    <row r="45" spans="1:16" x14ac:dyDescent="0.2">
      <c r="B45" s="16">
        <v>1</v>
      </c>
      <c r="C45" s="16">
        <v>1</v>
      </c>
      <c r="N45" s="51"/>
      <c r="O45" s="51"/>
      <c r="P45" s="51"/>
    </row>
    <row r="46" spans="1:16" x14ac:dyDescent="0.2">
      <c r="N46" s="51"/>
      <c r="O46" s="51"/>
      <c r="P46" s="51"/>
    </row>
    <row r="47" spans="1:16" x14ac:dyDescent="0.2">
      <c r="N47" s="51"/>
      <c r="O47" s="51"/>
      <c r="P47" s="51"/>
    </row>
    <row r="48" spans="1:16" x14ac:dyDescent="0.2">
      <c r="N48" s="51"/>
      <c r="O48" s="51"/>
      <c r="P48" s="51"/>
    </row>
    <row r="49" spans="14:16" x14ac:dyDescent="0.2">
      <c r="N49" s="51"/>
      <c r="O49" s="51"/>
      <c r="P49" s="51"/>
    </row>
    <row r="50" spans="14:16" x14ac:dyDescent="0.2">
      <c r="N50" s="51"/>
      <c r="O50" s="51"/>
      <c r="P50" s="51"/>
    </row>
    <row r="51" spans="14:16" x14ac:dyDescent="0.2">
      <c r="N51" s="51"/>
      <c r="O51" s="51"/>
      <c r="P51" s="51"/>
    </row>
    <row r="52" spans="14:16" x14ac:dyDescent="0.2">
      <c r="N52" s="51"/>
      <c r="O52" s="51"/>
      <c r="P52" s="51"/>
    </row>
    <row r="53" spans="14:16" x14ac:dyDescent="0.2">
      <c r="N53" s="51"/>
      <c r="O53" s="51"/>
      <c r="P53" s="51"/>
    </row>
    <row r="54" spans="14:16" x14ac:dyDescent="0.2">
      <c r="N54" s="51"/>
      <c r="O54" s="51"/>
      <c r="P54" s="51"/>
    </row>
    <row r="55" spans="14:16" x14ac:dyDescent="0.2">
      <c r="N55" s="51"/>
      <c r="O55" s="51"/>
      <c r="P55" s="51"/>
    </row>
    <row r="56" spans="14:16" x14ac:dyDescent="0.2">
      <c r="N56" s="51"/>
      <c r="O56" s="51"/>
      <c r="P56" s="51"/>
    </row>
    <row r="57" spans="14:16" x14ac:dyDescent="0.2">
      <c r="N57" s="51"/>
      <c r="O57" s="51"/>
      <c r="P57" s="51"/>
    </row>
    <row r="58" spans="14:16" ht="12" customHeight="1" x14ac:dyDescent="0.2">
      <c r="N58" s="51"/>
      <c r="O58" s="51"/>
      <c r="P58" s="51"/>
    </row>
  </sheetData>
  <sortState xmlns:xlrd2="http://schemas.microsoft.com/office/spreadsheetml/2017/richdata2" ref="A3:C13">
    <sortCondition descending="1" ref="A3:A13"/>
  </sortState>
  <mergeCells count="1">
    <mergeCell ref="G31:M33"/>
  </mergeCells>
  <pageMargins left="0.70000000000000007" right="0.70000000000000007" top="1.931102362204725" bottom="1.931102362204725" header="1.53740157480315" footer="1.53740157480315"/>
  <pageSetup paperSize="9" fitToWidth="0" fitToHeight="0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>
    <tabColor rgb="FF92D050"/>
  </sheetPr>
  <dimension ref="A1:ALZ96"/>
  <sheetViews>
    <sheetView workbookViewId="0"/>
  </sheetViews>
  <sheetFormatPr baseColWidth="10" defaultColWidth="11" defaultRowHeight="11.25" x14ac:dyDescent="0.2"/>
  <cols>
    <col min="1" max="1" width="26.25" style="1" customWidth="1"/>
    <col min="2" max="1014" width="10.875" style="1" customWidth="1"/>
    <col min="1015" max="1015" width="11" style="15" customWidth="1"/>
    <col min="1016" max="16384" width="11" style="15"/>
  </cols>
  <sheetData>
    <row r="1" spans="1:5" x14ac:dyDescent="0.2">
      <c r="A1" s="29" t="s">
        <v>128</v>
      </c>
      <c r="B1" s="27"/>
      <c r="C1" s="27"/>
    </row>
    <row r="2" spans="1:5" x14ac:dyDescent="0.2">
      <c r="A2" s="34"/>
      <c r="B2" s="33" t="s">
        <v>7</v>
      </c>
      <c r="C2" s="33" t="s">
        <v>78</v>
      </c>
    </row>
    <row r="3" spans="1:5" x14ac:dyDescent="0.2">
      <c r="A3" s="35" t="s">
        <v>190</v>
      </c>
      <c r="B3" s="73">
        <v>0</v>
      </c>
      <c r="C3" s="73">
        <v>1.8411651552624347E-2</v>
      </c>
    </row>
    <row r="4" spans="1:5" x14ac:dyDescent="0.2">
      <c r="A4" s="35" t="s">
        <v>189</v>
      </c>
      <c r="B4" s="73">
        <v>2.4096385542168676E-2</v>
      </c>
      <c r="C4" s="73">
        <v>0.63094256663918658</v>
      </c>
    </row>
    <row r="5" spans="1:5" x14ac:dyDescent="0.2">
      <c r="A5" s="35" t="s">
        <v>188</v>
      </c>
      <c r="B5" s="73">
        <v>0.30321285140562249</v>
      </c>
      <c r="C5" s="73">
        <v>0.21461940093432261</v>
      </c>
    </row>
    <row r="6" spans="1:5" x14ac:dyDescent="0.2">
      <c r="A6" s="35" t="s">
        <v>187</v>
      </c>
      <c r="B6" s="73">
        <v>4.4176706827309238E-2</v>
      </c>
      <c r="C6" s="73">
        <v>6.7875790052212143E-2</v>
      </c>
    </row>
    <row r="7" spans="1:5" x14ac:dyDescent="0.2">
      <c r="A7" s="35" t="s">
        <v>186</v>
      </c>
      <c r="B7" s="73">
        <v>1.6064257028112448E-2</v>
      </c>
      <c r="C7" s="73">
        <v>7.6944215443803246E-3</v>
      </c>
      <c r="E7" s="7"/>
    </row>
    <row r="8" spans="1:5" x14ac:dyDescent="0.2">
      <c r="A8" s="35" t="s">
        <v>185</v>
      </c>
      <c r="B8" s="73">
        <v>9.036144578313253E-2</v>
      </c>
      <c r="C8" s="73">
        <v>1.7312448474855729E-2</v>
      </c>
    </row>
    <row r="9" spans="1:5" x14ac:dyDescent="0.2">
      <c r="A9" s="35" t="s">
        <v>184</v>
      </c>
      <c r="B9" s="73">
        <v>0.32329317269076308</v>
      </c>
      <c r="C9" s="73">
        <v>1.6213245397087111E-2</v>
      </c>
    </row>
    <row r="10" spans="1:5" x14ac:dyDescent="0.2">
      <c r="A10" s="35" t="s">
        <v>110</v>
      </c>
      <c r="B10" s="73">
        <v>6.4257028112449793E-2</v>
      </c>
      <c r="C10" s="73">
        <v>3.5724100027480078E-3</v>
      </c>
    </row>
    <row r="11" spans="1:5" x14ac:dyDescent="0.2">
      <c r="A11" s="35" t="s">
        <v>183</v>
      </c>
      <c r="B11" s="73">
        <v>8.0321285140562242E-3</v>
      </c>
      <c r="C11" s="73">
        <v>0</v>
      </c>
    </row>
    <row r="12" spans="1:5" x14ac:dyDescent="0.2">
      <c r="A12" s="35" t="s">
        <v>191</v>
      </c>
      <c r="B12" s="73">
        <v>6.4257028112449793E-2</v>
      </c>
      <c r="C12" s="73">
        <v>2.7480076944215444E-3</v>
      </c>
    </row>
    <row r="13" spans="1:5" x14ac:dyDescent="0.2">
      <c r="A13" s="35" t="s">
        <v>105</v>
      </c>
      <c r="B13" s="73">
        <v>6.224899598393574E-2</v>
      </c>
      <c r="C13" s="73">
        <v>2.0610057708161583E-2</v>
      </c>
      <c r="D13" s="7"/>
    </row>
    <row r="14" spans="1:5" x14ac:dyDescent="0.2">
      <c r="A14" s="38" t="s">
        <v>193</v>
      </c>
    </row>
    <row r="16" spans="1:5" x14ac:dyDescent="0.2">
      <c r="A16" s="51"/>
      <c r="B16" s="51"/>
      <c r="C16" s="51"/>
    </row>
    <row r="17" spans="1:16" x14ac:dyDescent="0.2">
      <c r="A17" s="51"/>
      <c r="B17" s="51"/>
      <c r="C17" s="51"/>
      <c r="D17" s="15"/>
      <c r="E17" s="15"/>
    </row>
    <row r="18" spans="1:16" x14ac:dyDescent="0.2">
      <c r="A18" s="51"/>
      <c r="B18" s="51"/>
      <c r="C18" s="51"/>
      <c r="D18" s="15"/>
      <c r="E18" s="15"/>
      <c r="M18" s="51"/>
      <c r="N18" s="51"/>
      <c r="O18" s="17"/>
      <c r="P18" s="17"/>
    </row>
    <row r="19" spans="1:16" x14ac:dyDescent="0.2">
      <c r="A19" s="51"/>
      <c r="B19" s="51"/>
      <c r="C19" s="51"/>
      <c r="M19" s="51"/>
      <c r="N19" s="51"/>
      <c r="O19" s="17"/>
      <c r="P19" s="17"/>
    </row>
    <row r="20" spans="1:16" x14ac:dyDescent="0.2">
      <c r="A20" s="51"/>
      <c r="B20" s="51"/>
      <c r="C20" s="51"/>
      <c r="M20" s="51"/>
      <c r="N20" s="51"/>
      <c r="O20" s="17"/>
      <c r="P20" s="17"/>
    </row>
    <row r="21" spans="1:16" x14ac:dyDescent="0.2">
      <c r="B21" s="51"/>
      <c r="C21" s="51"/>
      <c r="M21" s="51"/>
      <c r="N21" s="51"/>
      <c r="O21" s="17"/>
      <c r="P21" s="17"/>
    </row>
    <row r="22" spans="1:16" x14ac:dyDescent="0.2">
      <c r="A22" s="51"/>
      <c r="B22" s="51"/>
      <c r="C22" s="51"/>
      <c r="M22" s="51"/>
      <c r="N22" s="51"/>
      <c r="O22" s="17"/>
      <c r="P22" s="17"/>
    </row>
    <row r="23" spans="1:16" x14ac:dyDescent="0.2">
      <c r="A23" s="51"/>
      <c r="B23" s="51"/>
      <c r="C23" s="51"/>
      <c r="M23" s="51"/>
      <c r="N23" s="51"/>
      <c r="O23" s="17"/>
      <c r="P23" s="17"/>
    </row>
    <row r="24" spans="1:16" x14ac:dyDescent="0.2">
      <c r="A24" s="51"/>
      <c r="B24" s="51"/>
      <c r="C24" s="51"/>
      <c r="M24" s="51"/>
      <c r="N24" s="51"/>
      <c r="O24" s="17"/>
      <c r="P24" s="17"/>
    </row>
    <row r="25" spans="1:16" x14ac:dyDescent="0.2">
      <c r="A25" s="51"/>
      <c r="B25" s="51"/>
      <c r="C25" s="51"/>
      <c r="M25" s="51"/>
      <c r="N25" s="51"/>
      <c r="O25" s="17"/>
      <c r="P25" s="17"/>
    </row>
    <row r="26" spans="1:16" x14ac:dyDescent="0.2">
      <c r="A26" s="51"/>
      <c r="B26" s="51"/>
      <c r="C26" s="51"/>
      <c r="M26" s="51"/>
      <c r="N26" s="51"/>
      <c r="O26" s="17"/>
      <c r="P26" s="17"/>
    </row>
    <row r="27" spans="1:16" x14ac:dyDescent="0.2">
      <c r="A27" s="51"/>
      <c r="B27" s="51"/>
      <c r="C27" s="51"/>
      <c r="M27" s="51"/>
      <c r="N27" s="51"/>
      <c r="O27" s="17"/>
      <c r="P27" s="17"/>
    </row>
    <row r="28" spans="1:16" x14ac:dyDescent="0.2">
      <c r="A28" s="51"/>
      <c r="B28" s="51"/>
      <c r="C28" s="51"/>
      <c r="M28" s="52"/>
      <c r="N28" s="52"/>
      <c r="O28" s="17"/>
      <c r="P28" s="17"/>
    </row>
    <row r="29" spans="1:16" x14ac:dyDescent="0.2">
      <c r="A29" s="51"/>
      <c r="B29" s="51"/>
      <c r="C29" s="51"/>
      <c r="M29" s="52"/>
      <c r="N29" s="52"/>
      <c r="O29" s="17"/>
      <c r="P29" s="17"/>
    </row>
    <row r="30" spans="1:16" ht="14.25" customHeight="1" x14ac:dyDescent="0.2">
      <c r="A30" s="51"/>
      <c r="B30" s="51"/>
      <c r="C30" s="51"/>
      <c r="D30" s="130" t="s">
        <v>194</v>
      </c>
      <c r="E30" s="130"/>
      <c r="F30" s="130"/>
      <c r="G30" s="130"/>
      <c r="H30" s="130"/>
      <c r="I30" s="130"/>
      <c r="J30" s="130"/>
      <c r="M30" s="52"/>
      <c r="N30" s="52"/>
      <c r="O30" s="17"/>
      <c r="P30" s="17"/>
    </row>
    <row r="31" spans="1:16" x14ac:dyDescent="0.2">
      <c r="A31" s="51"/>
      <c r="B31" s="51"/>
      <c r="C31" s="51"/>
      <c r="D31" s="130"/>
      <c r="E31" s="130"/>
      <c r="F31" s="130"/>
      <c r="G31" s="130"/>
      <c r="H31" s="130"/>
      <c r="I31" s="130"/>
      <c r="J31" s="130"/>
      <c r="M31" s="52"/>
      <c r="N31" s="52"/>
      <c r="O31" s="17"/>
      <c r="P31" s="17"/>
    </row>
    <row r="32" spans="1:16" ht="6" customHeight="1" x14ac:dyDescent="0.2">
      <c r="A32" s="51"/>
      <c r="B32" s="51"/>
      <c r="C32" s="51"/>
      <c r="D32" s="130"/>
      <c r="E32" s="130"/>
      <c r="F32" s="130"/>
      <c r="G32" s="130"/>
      <c r="H32" s="130"/>
      <c r="I32" s="130"/>
      <c r="J32" s="130"/>
      <c r="M32" s="52"/>
      <c r="N32" s="52"/>
      <c r="O32" s="17"/>
      <c r="P32" s="17"/>
    </row>
    <row r="33" spans="1:28" x14ac:dyDescent="0.2">
      <c r="A33" s="51"/>
      <c r="B33" s="51"/>
      <c r="C33" s="51"/>
      <c r="M33" s="52"/>
      <c r="N33" s="52"/>
      <c r="O33" s="17"/>
      <c r="P33" s="17"/>
    </row>
    <row r="34" spans="1:28" x14ac:dyDescent="0.2">
      <c r="A34" s="51"/>
      <c r="B34" s="51"/>
      <c r="C34" s="51"/>
      <c r="M34" s="52"/>
      <c r="N34" s="52"/>
      <c r="O34" s="17"/>
      <c r="P34" s="17"/>
    </row>
    <row r="35" spans="1:28" x14ac:dyDescent="0.2">
      <c r="A35" s="51"/>
      <c r="B35" s="51"/>
      <c r="C35" s="51"/>
      <c r="M35" s="52"/>
      <c r="N35" s="52"/>
      <c r="O35" s="17"/>
      <c r="P35" s="17"/>
    </row>
    <row r="36" spans="1:28" x14ac:dyDescent="0.2">
      <c r="A36" s="51"/>
      <c r="B36" s="51"/>
      <c r="C36" s="51"/>
      <c r="M36" s="52"/>
      <c r="N36" s="52"/>
      <c r="O36" s="17"/>
      <c r="P36" s="17"/>
    </row>
    <row r="37" spans="1:28" x14ac:dyDescent="0.2">
      <c r="A37" s="51"/>
      <c r="B37" s="51"/>
      <c r="C37" s="51"/>
      <c r="M37" s="52"/>
      <c r="N37" s="52"/>
      <c r="O37" s="17"/>
      <c r="P37" s="17"/>
    </row>
    <row r="38" spans="1:28" x14ac:dyDescent="0.2">
      <c r="A38" s="51"/>
      <c r="B38" s="51"/>
      <c r="C38" s="51"/>
      <c r="O38" s="62"/>
      <c r="P38" s="62"/>
    </row>
    <row r="39" spans="1:28" x14ac:dyDescent="0.2">
      <c r="A39" s="51">
        <v>2021</v>
      </c>
      <c r="B39" s="51" t="s">
        <v>100</v>
      </c>
      <c r="C39" s="51" t="s">
        <v>101</v>
      </c>
    </row>
    <row r="40" spans="1:28" x14ac:dyDescent="0.2">
      <c r="A40" s="70" t="s">
        <v>195</v>
      </c>
      <c r="B40" s="51">
        <v>0</v>
      </c>
      <c r="C40" s="51">
        <v>16.75</v>
      </c>
      <c r="D40" s="16">
        <f t="shared" ref="D40:D50" si="0">B40/$B$51</f>
        <v>0</v>
      </c>
      <c r="E40" s="16">
        <f t="shared" ref="E40:E50" si="1">C40/$C$51</f>
        <v>1.8411651552624347E-2</v>
      </c>
    </row>
    <row r="41" spans="1:28" x14ac:dyDescent="0.2">
      <c r="A41" s="70" t="s">
        <v>189</v>
      </c>
      <c r="B41" s="51">
        <v>3</v>
      </c>
      <c r="C41" s="51">
        <v>574</v>
      </c>
      <c r="D41" s="16">
        <f t="shared" si="0"/>
        <v>2.4096385542168676E-2</v>
      </c>
      <c r="E41" s="16">
        <f t="shared" si="1"/>
        <v>0.63094256663918658</v>
      </c>
      <c r="H41" s="16"/>
      <c r="K41" s="52"/>
      <c r="M41" s="51"/>
      <c r="N41" s="51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B41" s="6"/>
    </row>
    <row r="42" spans="1:28" x14ac:dyDescent="0.2">
      <c r="A42" s="70" t="s">
        <v>188</v>
      </c>
      <c r="B42" s="51">
        <v>37.75</v>
      </c>
      <c r="C42" s="51">
        <v>195.25</v>
      </c>
      <c r="D42" s="16">
        <f t="shared" si="0"/>
        <v>0.30321285140562249</v>
      </c>
      <c r="E42" s="16">
        <f t="shared" si="1"/>
        <v>0.21461940093432261</v>
      </c>
      <c r="F42" s="51"/>
      <c r="H42" s="16"/>
      <c r="I42" s="51"/>
      <c r="J42" s="52"/>
      <c r="K42" s="52"/>
      <c r="M42" s="51"/>
      <c r="N42" s="51"/>
    </row>
    <row r="43" spans="1:28" x14ac:dyDescent="0.2">
      <c r="A43" s="70" t="s">
        <v>187</v>
      </c>
      <c r="B43" s="51">
        <v>5.5</v>
      </c>
      <c r="C43" s="51">
        <v>61.75</v>
      </c>
      <c r="D43" s="16">
        <f t="shared" si="0"/>
        <v>4.4176706827309238E-2</v>
      </c>
      <c r="E43" s="16">
        <f t="shared" si="1"/>
        <v>6.7875790052212143E-2</v>
      </c>
      <c r="F43" s="51"/>
      <c r="H43" s="16"/>
      <c r="I43" s="51"/>
      <c r="J43" s="52"/>
      <c r="K43" s="52"/>
      <c r="M43" s="51"/>
      <c r="N43" s="51"/>
    </row>
    <row r="44" spans="1:28" x14ac:dyDescent="0.2">
      <c r="A44" s="70" t="s">
        <v>186</v>
      </c>
      <c r="B44" s="51">
        <v>2</v>
      </c>
      <c r="C44" s="51">
        <v>7</v>
      </c>
      <c r="D44" s="16">
        <f t="shared" si="0"/>
        <v>1.6064257028112448E-2</v>
      </c>
      <c r="E44" s="16">
        <f t="shared" si="1"/>
        <v>7.6944215443803246E-3</v>
      </c>
      <c r="F44" s="51"/>
      <c r="H44" s="16"/>
      <c r="I44" s="51"/>
      <c r="J44" s="52"/>
      <c r="K44" s="52"/>
      <c r="M44" s="51"/>
      <c r="N44" s="51"/>
    </row>
    <row r="45" spans="1:28" x14ac:dyDescent="0.2">
      <c r="A45" s="70" t="s">
        <v>185</v>
      </c>
      <c r="B45" s="51">
        <v>11.25</v>
      </c>
      <c r="C45" s="51">
        <v>15.75</v>
      </c>
      <c r="D45" s="16">
        <f t="shared" si="0"/>
        <v>9.036144578313253E-2</v>
      </c>
      <c r="E45" s="16">
        <f t="shared" si="1"/>
        <v>1.7312448474855729E-2</v>
      </c>
      <c r="F45" s="51"/>
      <c r="H45" s="16"/>
      <c r="I45" s="51"/>
      <c r="J45" s="52"/>
      <c r="K45" s="52"/>
      <c r="M45" s="51"/>
      <c r="N45" s="51"/>
    </row>
    <row r="46" spans="1:28" x14ac:dyDescent="0.2">
      <c r="A46" s="70" t="s">
        <v>184</v>
      </c>
      <c r="B46" s="51">
        <v>40.25</v>
      </c>
      <c r="C46" s="51">
        <v>14.75</v>
      </c>
      <c r="D46" s="16">
        <f t="shared" si="0"/>
        <v>0.32329317269076308</v>
      </c>
      <c r="E46" s="16">
        <f t="shared" si="1"/>
        <v>1.6213245397087111E-2</v>
      </c>
      <c r="F46" s="51"/>
      <c r="H46" s="16"/>
      <c r="I46" s="51"/>
      <c r="J46" s="52"/>
      <c r="K46" s="52"/>
      <c r="M46" s="51"/>
      <c r="N46" s="51"/>
    </row>
    <row r="47" spans="1:28" x14ac:dyDescent="0.2">
      <c r="A47" s="70" t="s">
        <v>110</v>
      </c>
      <c r="B47" s="51">
        <v>8</v>
      </c>
      <c r="C47" s="51">
        <v>3.25</v>
      </c>
      <c r="D47" s="16">
        <f t="shared" si="0"/>
        <v>6.4257028112449793E-2</v>
      </c>
      <c r="E47" s="16">
        <f t="shared" si="1"/>
        <v>3.5724100027480078E-3</v>
      </c>
      <c r="F47" s="51"/>
      <c r="H47" s="16"/>
      <c r="I47" s="51"/>
      <c r="J47" s="52"/>
      <c r="K47" s="52"/>
      <c r="M47" s="51"/>
      <c r="N47" s="51"/>
    </row>
    <row r="48" spans="1:28" x14ac:dyDescent="0.2">
      <c r="A48" s="70" t="s">
        <v>196</v>
      </c>
      <c r="B48" s="51">
        <v>1</v>
      </c>
      <c r="C48" s="51">
        <v>0</v>
      </c>
      <c r="D48" s="16">
        <f t="shared" si="0"/>
        <v>8.0321285140562242E-3</v>
      </c>
      <c r="E48" s="16">
        <f t="shared" si="1"/>
        <v>0</v>
      </c>
      <c r="F48" s="51"/>
      <c r="H48" s="16"/>
      <c r="I48" s="51"/>
      <c r="J48" s="52"/>
      <c r="K48" s="52"/>
      <c r="M48" s="51"/>
      <c r="N48" s="51"/>
    </row>
    <row r="49" spans="1:14" x14ac:dyDescent="0.2">
      <c r="A49" s="70" t="s">
        <v>191</v>
      </c>
      <c r="B49" s="51">
        <v>8</v>
      </c>
      <c r="C49" s="51">
        <v>2.5</v>
      </c>
      <c r="D49" s="16">
        <f t="shared" si="0"/>
        <v>6.4257028112449793E-2</v>
      </c>
      <c r="E49" s="16">
        <f t="shared" si="1"/>
        <v>2.7480076944215444E-3</v>
      </c>
      <c r="F49" s="51"/>
      <c r="H49" s="16"/>
      <c r="I49" s="51"/>
      <c r="J49" s="52"/>
      <c r="K49" s="52"/>
      <c r="M49" s="51"/>
      <c r="N49" s="51"/>
    </row>
    <row r="50" spans="1:14" x14ac:dyDescent="0.2">
      <c r="A50" s="70" t="s">
        <v>105</v>
      </c>
      <c r="B50" s="51">
        <v>7.75</v>
      </c>
      <c r="C50" s="51">
        <v>18.75</v>
      </c>
      <c r="D50" s="16">
        <f t="shared" si="0"/>
        <v>6.224899598393574E-2</v>
      </c>
      <c r="E50" s="16">
        <f t="shared" si="1"/>
        <v>2.0610057708161583E-2</v>
      </c>
      <c r="F50" s="51"/>
      <c r="H50" s="16"/>
      <c r="I50" s="51"/>
      <c r="J50" s="52"/>
      <c r="K50" s="52"/>
      <c r="M50" s="51"/>
      <c r="N50" s="51"/>
    </row>
    <row r="51" spans="1:14" x14ac:dyDescent="0.2">
      <c r="A51" s="51"/>
      <c r="B51" s="51">
        <v>124.5</v>
      </c>
      <c r="C51" s="51">
        <v>909.75</v>
      </c>
      <c r="D51" s="16">
        <f t="shared" ref="D51" si="2">B51/$B$51</f>
        <v>1</v>
      </c>
      <c r="E51" s="16">
        <f t="shared" ref="E51" si="3">C51/$C$51</f>
        <v>1</v>
      </c>
      <c r="F51" s="51"/>
      <c r="G51" s="52"/>
      <c r="H51" s="16"/>
      <c r="I51" s="51"/>
      <c r="J51" s="52"/>
      <c r="K51" s="52"/>
      <c r="M51" s="51"/>
      <c r="N51" s="51"/>
    </row>
    <row r="52" spans="1:14" x14ac:dyDescent="0.2">
      <c r="A52" s="51"/>
      <c r="B52" s="51"/>
      <c r="C52" s="51"/>
      <c r="D52" s="51"/>
      <c r="E52" s="51"/>
      <c r="F52" s="51"/>
      <c r="G52" s="52"/>
      <c r="H52" s="16"/>
      <c r="I52" s="51"/>
      <c r="J52" s="51"/>
      <c r="K52" s="51"/>
      <c r="L52" s="51"/>
      <c r="M52" s="51"/>
      <c r="N52" s="51"/>
    </row>
    <row r="53" spans="1:14" x14ac:dyDescent="0.2">
      <c r="A53" s="51"/>
      <c r="B53" s="51"/>
      <c r="C53" s="51"/>
      <c r="G53" s="1" t="s">
        <v>2</v>
      </c>
      <c r="J53" s="51"/>
      <c r="K53" s="51"/>
      <c r="L53" s="51"/>
      <c r="M53" s="51"/>
      <c r="N53" s="51"/>
    </row>
    <row r="54" spans="1:14" x14ac:dyDescent="0.2">
      <c r="A54" s="51"/>
      <c r="B54" s="51"/>
      <c r="C54" s="51"/>
      <c r="H54" s="16"/>
      <c r="K54" s="52"/>
      <c r="L54" s="16"/>
      <c r="M54" s="51"/>
      <c r="N54" s="51"/>
    </row>
    <row r="55" spans="1:14" x14ac:dyDescent="0.2">
      <c r="A55" s="51"/>
      <c r="B55" s="51"/>
      <c r="C55" s="51"/>
      <c r="E55" s="51"/>
      <c r="F55" s="51"/>
      <c r="G55" s="52"/>
      <c r="H55" s="16"/>
      <c r="I55" s="51"/>
      <c r="J55" s="52"/>
      <c r="K55" s="52"/>
      <c r="L55" s="16"/>
      <c r="M55" s="51"/>
      <c r="N55" s="51"/>
    </row>
    <row r="56" spans="1:14" x14ac:dyDescent="0.2">
      <c r="A56" s="51"/>
      <c r="B56" s="51"/>
      <c r="C56" s="51"/>
      <c r="E56" s="51"/>
      <c r="F56" s="51"/>
      <c r="G56" s="52"/>
      <c r="H56" s="16"/>
      <c r="I56" s="51"/>
      <c r="J56" s="52"/>
      <c r="K56" s="52"/>
      <c r="L56" s="16"/>
      <c r="M56" s="51"/>
      <c r="N56" s="51"/>
    </row>
    <row r="57" spans="1:14" x14ac:dyDescent="0.2">
      <c r="A57" s="51"/>
      <c r="B57" s="51"/>
      <c r="C57" s="51"/>
      <c r="E57" s="51"/>
      <c r="F57" s="51"/>
      <c r="G57" s="52"/>
      <c r="H57" s="16"/>
      <c r="I57" s="51"/>
      <c r="J57" s="52"/>
      <c r="K57" s="52"/>
      <c r="L57" s="16"/>
      <c r="M57" s="51"/>
      <c r="N57" s="51"/>
    </row>
    <row r="58" spans="1:14" x14ac:dyDescent="0.2">
      <c r="A58" s="51"/>
      <c r="B58" s="51"/>
      <c r="C58" s="51"/>
      <c r="E58" s="51"/>
      <c r="F58" s="51"/>
      <c r="G58" s="52"/>
      <c r="H58" s="16"/>
      <c r="I58" s="51"/>
      <c r="J58" s="52"/>
      <c r="K58" s="52"/>
      <c r="L58" s="16"/>
      <c r="M58" s="51"/>
      <c r="N58" s="51"/>
    </row>
    <row r="59" spans="1:14" x14ac:dyDescent="0.2">
      <c r="A59" s="51"/>
      <c r="B59" s="51"/>
      <c r="C59" s="51"/>
      <c r="E59" s="51"/>
      <c r="F59" s="51"/>
      <c r="G59" s="52"/>
      <c r="H59" s="16"/>
      <c r="I59" s="51"/>
      <c r="J59" s="52"/>
      <c r="K59" s="52"/>
      <c r="L59" s="16"/>
      <c r="M59" s="51"/>
      <c r="N59" s="51"/>
    </row>
    <row r="60" spans="1:14" x14ac:dyDescent="0.2">
      <c r="A60" s="51"/>
      <c r="B60" s="51"/>
      <c r="C60" s="51"/>
      <c r="E60" s="51"/>
      <c r="F60" s="51"/>
      <c r="G60" s="52"/>
      <c r="H60" s="16"/>
      <c r="I60" s="51"/>
      <c r="J60" s="52"/>
      <c r="K60" s="52"/>
      <c r="L60" s="16"/>
      <c r="M60" s="51"/>
      <c r="N60" s="51"/>
    </row>
    <row r="61" spans="1:14" x14ac:dyDescent="0.2">
      <c r="A61" s="51"/>
      <c r="B61" s="51"/>
      <c r="C61" s="51"/>
      <c r="E61" s="51"/>
      <c r="F61" s="51"/>
      <c r="G61" s="52"/>
      <c r="H61" s="16"/>
      <c r="I61" s="51"/>
      <c r="J61" s="52"/>
      <c r="K61" s="52"/>
      <c r="L61" s="16"/>
      <c r="M61" s="51"/>
      <c r="N61" s="51"/>
    </row>
    <row r="62" spans="1:14" x14ac:dyDescent="0.2">
      <c r="A62" s="51"/>
      <c r="B62" s="51"/>
      <c r="C62" s="51"/>
      <c r="E62" s="51"/>
      <c r="F62" s="51"/>
      <c r="G62" s="52"/>
      <c r="H62" s="16"/>
      <c r="I62" s="51"/>
      <c r="J62" s="52"/>
      <c r="K62" s="52"/>
      <c r="L62" s="16"/>
      <c r="M62" s="51"/>
      <c r="N62" s="51"/>
    </row>
    <row r="63" spans="1:14" x14ac:dyDescent="0.2">
      <c r="A63" s="51"/>
      <c r="B63" s="51"/>
      <c r="C63" s="51"/>
      <c r="E63" s="51"/>
      <c r="F63" s="51"/>
      <c r="G63" s="52"/>
      <c r="H63" s="16"/>
      <c r="I63" s="51"/>
      <c r="J63" s="52"/>
      <c r="K63" s="52"/>
      <c r="L63" s="16"/>
      <c r="M63" s="51"/>
      <c r="N63" s="51"/>
    </row>
    <row r="64" spans="1:14" x14ac:dyDescent="0.2">
      <c r="A64" s="51"/>
      <c r="B64" s="51"/>
      <c r="C64" s="51"/>
      <c r="D64" s="51"/>
      <c r="E64" s="51"/>
      <c r="F64" s="51"/>
      <c r="G64" s="52"/>
      <c r="H64" s="16"/>
      <c r="I64" s="51"/>
      <c r="J64" s="52"/>
      <c r="K64" s="52"/>
      <c r="L64" s="16"/>
      <c r="M64" s="51"/>
      <c r="N64" s="51"/>
    </row>
    <row r="65" spans="1:14" x14ac:dyDescent="0.2">
      <c r="A65" s="51"/>
      <c r="B65" s="51"/>
      <c r="C65" s="51"/>
      <c r="G65" s="52"/>
      <c r="H65" s="16"/>
      <c r="K65" s="6"/>
      <c r="L65" s="6"/>
      <c r="M65" s="51"/>
      <c r="N65" s="51"/>
    </row>
    <row r="66" spans="1:14" x14ac:dyDescent="0.2">
      <c r="A66" s="51"/>
      <c r="B66" s="51"/>
      <c r="C66" s="51"/>
      <c r="K66" s="6"/>
      <c r="L66" s="6"/>
      <c r="M66" s="51"/>
      <c r="N66" s="51"/>
    </row>
    <row r="67" spans="1:14" x14ac:dyDescent="0.2">
      <c r="A67" s="51"/>
      <c r="B67" s="51"/>
      <c r="C67" s="51"/>
      <c r="K67" s="6"/>
      <c r="L67" s="6"/>
      <c r="M67" s="51"/>
      <c r="N67" s="51"/>
    </row>
    <row r="68" spans="1:14" x14ac:dyDescent="0.2">
      <c r="A68" s="51"/>
      <c r="B68" s="51"/>
      <c r="C68" s="51"/>
      <c r="M68" s="51"/>
      <c r="N68" s="51"/>
    </row>
    <row r="69" spans="1:14" x14ac:dyDescent="0.2">
      <c r="A69" s="51"/>
      <c r="B69" s="51"/>
      <c r="C69" s="51"/>
      <c r="K69" s="52"/>
      <c r="L69" s="16"/>
      <c r="M69" s="51"/>
      <c r="N69" s="51"/>
    </row>
    <row r="70" spans="1:14" x14ac:dyDescent="0.2">
      <c r="A70" s="51"/>
      <c r="B70" s="51"/>
      <c r="C70" s="51"/>
      <c r="E70" s="51"/>
      <c r="F70" s="51"/>
      <c r="G70" s="52"/>
      <c r="H70" s="51"/>
      <c r="I70" s="51"/>
      <c r="J70" s="52"/>
      <c r="K70" s="52"/>
      <c r="L70" s="16"/>
    </row>
    <row r="71" spans="1:14" x14ac:dyDescent="0.2">
      <c r="A71" s="51"/>
      <c r="B71" s="51"/>
      <c r="C71" s="51"/>
      <c r="E71" s="51"/>
      <c r="F71" s="51"/>
      <c r="G71" s="52"/>
      <c r="H71" s="51"/>
      <c r="I71" s="51"/>
      <c r="J71" s="52"/>
      <c r="K71" s="52"/>
      <c r="L71" s="16"/>
    </row>
    <row r="72" spans="1:14" x14ac:dyDescent="0.2">
      <c r="A72" s="51"/>
      <c r="B72" s="51"/>
      <c r="C72" s="51"/>
      <c r="E72" s="51"/>
      <c r="F72" s="51"/>
      <c r="G72" s="52"/>
      <c r="H72" s="51"/>
      <c r="I72" s="51"/>
      <c r="J72" s="52"/>
      <c r="K72" s="52"/>
      <c r="L72" s="16"/>
    </row>
    <row r="73" spans="1:14" x14ac:dyDescent="0.2">
      <c r="A73" s="51"/>
      <c r="B73" s="51"/>
      <c r="C73" s="51"/>
      <c r="E73" s="51"/>
      <c r="F73" s="51"/>
      <c r="G73" s="52"/>
      <c r="H73" s="51"/>
      <c r="I73" s="51"/>
      <c r="J73" s="52"/>
      <c r="K73" s="52"/>
      <c r="L73" s="16"/>
    </row>
    <row r="74" spans="1:14" x14ac:dyDescent="0.2">
      <c r="A74" s="51"/>
      <c r="B74" s="51"/>
      <c r="C74" s="51"/>
      <c r="E74" s="51"/>
      <c r="F74" s="51"/>
      <c r="G74" s="52"/>
      <c r="H74" s="51"/>
      <c r="I74" s="51"/>
      <c r="J74" s="52"/>
      <c r="K74" s="52"/>
      <c r="L74" s="16"/>
    </row>
    <row r="75" spans="1:14" x14ac:dyDescent="0.2">
      <c r="A75" s="51"/>
      <c r="B75" s="51"/>
      <c r="C75" s="51"/>
      <c r="E75" s="51"/>
      <c r="F75" s="51"/>
      <c r="G75" s="52"/>
      <c r="H75" s="51"/>
      <c r="I75" s="51"/>
      <c r="J75" s="52"/>
      <c r="K75" s="52"/>
      <c r="L75" s="16"/>
    </row>
    <row r="76" spans="1:14" x14ac:dyDescent="0.2">
      <c r="A76" s="51"/>
      <c r="B76" s="51"/>
      <c r="C76" s="51"/>
      <c r="E76" s="51"/>
      <c r="F76" s="51"/>
      <c r="G76" s="52"/>
      <c r="H76" s="51"/>
      <c r="I76" s="51"/>
      <c r="J76" s="52"/>
      <c r="K76" s="52"/>
      <c r="L76" s="16"/>
    </row>
    <row r="77" spans="1:14" x14ac:dyDescent="0.2">
      <c r="A77" s="51"/>
      <c r="B77" s="51"/>
      <c r="C77" s="51"/>
      <c r="E77" s="51"/>
      <c r="F77" s="51"/>
      <c r="G77" s="52"/>
      <c r="H77" s="51"/>
      <c r="I77" s="51"/>
      <c r="J77" s="52"/>
      <c r="K77" s="52"/>
      <c r="L77" s="16"/>
    </row>
    <row r="78" spans="1:14" x14ac:dyDescent="0.2">
      <c r="A78" s="51"/>
      <c r="B78" s="51"/>
      <c r="C78" s="51"/>
      <c r="E78" s="51"/>
      <c r="F78" s="51"/>
      <c r="G78" s="52"/>
      <c r="H78" s="51"/>
      <c r="I78" s="51"/>
      <c r="J78" s="52"/>
      <c r="K78" s="52"/>
      <c r="L78" s="16"/>
    </row>
    <row r="79" spans="1:14" x14ac:dyDescent="0.2">
      <c r="A79" s="51"/>
      <c r="B79" s="51"/>
      <c r="C79" s="51"/>
      <c r="D79" s="51"/>
      <c r="E79" s="51"/>
      <c r="F79" s="51"/>
      <c r="G79" s="52"/>
      <c r="H79" s="51"/>
      <c r="I79" s="51"/>
      <c r="J79" s="52"/>
      <c r="K79" s="52"/>
      <c r="L79" s="16"/>
    </row>
    <row r="80" spans="1:14" x14ac:dyDescent="0.2">
      <c r="A80" s="51"/>
      <c r="B80" s="51"/>
      <c r="C80" s="51"/>
      <c r="D80" s="51"/>
      <c r="E80" s="51"/>
      <c r="F80" s="51"/>
      <c r="H80" s="51"/>
      <c r="I80" s="51"/>
      <c r="J80" s="51"/>
      <c r="K80" s="51"/>
      <c r="L80" s="51"/>
    </row>
    <row r="81" spans="1:12" x14ac:dyDescent="0.2">
      <c r="A81" s="51"/>
      <c r="B81" s="51"/>
      <c r="C81" s="51"/>
      <c r="J81" s="51"/>
      <c r="K81" s="51"/>
      <c r="L81" s="51"/>
    </row>
    <row r="82" spans="1:12" x14ac:dyDescent="0.2">
      <c r="A82" s="51"/>
      <c r="B82" s="51"/>
      <c r="C82" s="51"/>
      <c r="K82" s="52"/>
      <c r="L82" s="16"/>
    </row>
    <row r="83" spans="1:12" x14ac:dyDescent="0.2">
      <c r="A83" s="51"/>
      <c r="B83" s="51"/>
      <c r="C83" s="51"/>
      <c r="E83" s="51"/>
      <c r="F83" s="51"/>
      <c r="G83" s="52"/>
      <c r="H83" s="51"/>
      <c r="I83" s="51"/>
      <c r="J83" s="52"/>
      <c r="K83" s="52"/>
      <c r="L83" s="16"/>
    </row>
    <row r="84" spans="1:12" x14ac:dyDescent="0.2">
      <c r="A84" s="51"/>
      <c r="B84" s="51"/>
      <c r="C84" s="51"/>
      <c r="E84" s="51"/>
      <c r="F84" s="51"/>
      <c r="G84" s="52"/>
      <c r="H84" s="51"/>
      <c r="I84" s="51"/>
      <c r="J84" s="52"/>
      <c r="K84" s="52"/>
      <c r="L84" s="16"/>
    </row>
    <row r="85" spans="1:12" x14ac:dyDescent="0.2">
      <c r="A85" s="51"/>
      <c r="B85" s="51"/>
      <c r="C85" s="51"/>
      <c r="E85" s="51"/>
      <c r="F85" s="51"/>
      <c r="G85" s="52"/>
      <c r="H85" s="51"/>
      <c r="I85" s="51"/>
      <c r="J85" s="52"/>
      <c r="K85" s="52"/>
      <c r="L85" s="16"/>
    </row>
    <row r="86" spans="1:12" x14ac:dyDescent="0.2">
      <c r="A86" s="51"/>
      <c r="B86" s="51"/>
      <c r="C86" s="51"/>
      <c r="E86" s="51"/>
      <c r="F86" s="51"/>
      <c r="G86" s="52"/>
      <c r="H86" s="51"/>
      <c r="I86" s="51"/>
      <c r="J86" s="52"/>
      <c r="K86" s="52"/>
      <c r="L86" s="16"/>
    </row>
    <row r="87" spans="1:12" x14ac:dyDescent="0.2">
      <c r="A87" s="51"/>
      <c r="B87" s="51"/>
      <c r="C87" s="51"/>
      <c r="E87" s="51"/>
      <c r="F87" s="51"/>
      <c r="G87" s="52"/>
      <c r="H87" s="51"/>
      <c r="I87" s="51"/>
      <c r="J87" s="52"/>
      <c r="K87" s="52"/>
      <c r="L87" s="16"/>
    </row>
    <row r="88" spans="1:12" x14ac:dyDescent="0.2">
      <c r="A88" s="51"/>
      <c r="B88" s="51"/>
      <c r="C88" s="51"/>
      <c r="E88" s="51"/>
      <c r="F88" s="51"/>
      <c r="G88" s="52"/>
      <c r="H88" s="51"/>
      <c r="I88" s="51"/>
      <c r="J88" s="52"/>
      <c r="K88" s="52"/>
      <c r="L88" s="16"/>
    </row>
    <row r="89" spans="1:12" x14ac:dyDescent="0.2">
      <c r="A89" s="51"/>
      <c r="B89" s="51"/>
      <c r="C89" s="51"/>
      <c r="E89" s="51"/>
      <c r="F89" s="51"/>
      <c r="G89" s="52"/>
      <c r="H89" s="51"/>
      <c r="I89" s="51"/>
      <c r="J89" s="52"/>
      <c r="K89" s="52"/>
      <c r="L89" s="16"/>
    </row>
    <row r="90" spans="1:12" x14ac:dyDescent="0.2">
      <c r="A90" s="51"/>
      <c r="B90" s="51"/>
      <c r="C90" s="51"/>
      <c r="E90" s="51"/>
      <c r="F90" s="51"/>
      <c r="G90" s="52"/>
      <c r="H90" s="51"/>
      <c r="I90" s="51"/>
      <c r="J90" s="52"/>
      <c r="K90" s="52"/>
      <c r="L90" s="16"/>
    </row>
    <row r="91" spans="1:12" x14ac:dyDescent="0.2">
      <c r="A91" s="51"/>
      <c r="B91" s="51"/>
      <c r="C91" s="51"/>
      <c r="E91" s="51"/>
      <c r="F91" s="51"/>
      <c r="G91" s="52"/>
      <c r="H91" s="51"/>
      <c r="I91" s="51"/>
      <c r="J91" s="52"/>
      <c r="K91" s="52"/>
      <c r="L91" s="16"/>
    </row>
    <row r="92" spans="1:12" x14ac:dyDescent="0.2">
      <c r="A92" s="51"/>
      <c r="B92" s="51"/>
      <c r="C92" s="51"/>
      <c r="D92" s="51"/>
      <c r="E92" s="51"/>
      <c r="F92" s="51"/>
      <c r="G92" s="52"/>
      <c r="H92" s="51"/>
      <c r="I92" s="51"/>
      <c r="J92" s="52"/>
      <c r="K92" s="52"/>
      <c r="L92" s="16"/>
    </row>
    <row r="93" spans="1:12" x14ac:dyDescent="0.2">
      <c r="A93" s="51"/>
      <c r="B93" s="51"/>
      <c r="C93" s="51"/>
    </row>
    <row r="94" spans="1:12" x14ac:dyDescent="0.2">
      <c r="A94" s="51"/>
      <c r="B94" s="51"/>
      <c r="C94" s="51"/>
    </row>
    <row r="95" spans="1:12" x14ac:dyDescent="0.2">
      <c r="A95" s="51"/>
      <c r="B95" s="51"/>
      <c r="C95" s="51"/>
    </row>
    <row r="96" spans="1:12" x14ac:dyDescent="0.2">
      <c r="A96" s="51"/>
      <c r="B96" s="51"/>
      <c r="C96" s="51"/>
    </row>
  </sheetData>
  <sortState xmlns:xlrd2="http://schemas.microsoft.com/office/spreadsheetml/2017/richdata2" ref="A40:E50">
    <sortCondition descending="1" ref="A40:A50"/>
  </sortState>
  <mergeCells count="1">
    <mergeCell ref="D30:J32"/>
  </mergeCells>
  <pageMargins left="0.70000000000000007" right="0.70000000000000007" top="1.931102362204725" bottom="1.931102362204725" header="1.53740157480315" footer="1.53740157480315"/>
  <pageSetup paperSize="9" fitToWidth="0" fitToHeight="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J34"/>
  <sheetViews>
    <sheetView workbookViewId="0">
      <selection activeCell="M19" sqref="M19"/>
    </sheetView>
  </sheetViews>
  <sheetFormatPr baseColWidth="10" defaultColWidth="11" defaultRowHeight="11.25" x14ac:dyDescent="0.2"/>
  <cols>
    <col min="1" max="1" width="7.75" style="15" customWidth="1"/>
    <col min="2" max="2" width="9" style="15" customWidth="1"/>
    <col min="3" max="1024" width="10.875" style="15" customWidth="1"/>
    <col min="1025" max="1025" width="11" style="15" customWidth="1"/>
    <col min="1026" max="16384" width="11" style="15"/>
  </cols>
  <sheetData>
    <row r="1" spans="1:2" x14ac:dyDescent="0.2">
      <c r="A1" s="90" t="s">
        <v>116</v>
      </c>
      <c r="B1" s="91"/>
    </row>
    <row r="2" spans="1:2" x14ac:dyDescent="0.2">
      <c r="A2" s="92"/>
      <c r="B2" s="24" t="s">
        <v>5</v>
      </c>
    </row>
    <row r="3" spans="1:2" x14ac:dyDescent="0.2">
      <c r="A3" s="31">
        <v>1998</v>
      </c>
      <c r="B3" s="92">
        <v>39</v>
      </c>
    </row>
    <row r="4" spans="1:2" x14ac:dyDescent="0.2">
      <c r="A4" s="31">
        <v>1999</v>
      </c>
      <c r="B4" s="92">
        <v>51</v>
      </c>
    </row>
    <row r="5" spans="1:2" x14ac:dyDescent="0.2">
      <c r="A5" s="31">
        <v>2000</v>
      </c>
      <c r="B5" s="92">
        <v>73</v>
      </c>
    </row>
    <row r="6" spans="1:2" x14ac:dyDescent="0.2">
      <c r="A6" s="31">
        <v>2001</v>
      </c>
      <c r="B6" s="92">
        <v>74</v>
      </c>
    </row>
    <row r="7" spans="1:2" x14ac:dyDescent="0.2">
      <c r="A7" s="31">
        <v>2002</v>
      </c>
      <c r="B7" s="92">
        <v>77</v>
      </c>
    </row>
    <row r="8" spans="1:2" x14ac:dyDescent="0.2">
      <c r="A8" s="31">
        <v>2003</v>
      </c>
      <c r="B8" s="92">
        <v>96</v>
      </c>
    </row>
    <row r="9" spans="1:2" x14ac:dyDescent="0.2">
      <c r="A9" s="31">
        <v>2004</v>
      </c>
      <c r="B9" s="92">
        <v>65</v>
      </c>
    </row>
    <row r="10" spans="1:2" x14ac:dyDescent="0.2">
      <c r="A10" s="31">
        <v>2005</v>
      </c>
      <c r="B10" s="92">
        <v>23</v>
      </c>
    </row>
    <row r="11" spans="1:2" x14ac:dyDescent="0.2">
      <c r="A11" s="31">
        <v>2006</v>
      </c>
      <c r="B11" s="92">
        <v>26</v>
      </c>
    </row>
    <row r="12" spans="1:2" x14ac:dyDescent="0.2">
      <c r="A12" s="31">
        <v>2007</v>
      </c>
      <c r="B12" s="92">
        <v>29</v>
      </c>
    </row>
    <row r="13" spans="1:2" x14ac:dyDescent="0.2">
      <c r="A13" s="31">
        <v>2008</v>
      </c>
      <c r="B13" s="92">
        <v>11</v>
      </c>
    </row>
    <row r="14" spans="1:2" x14ac:dyDescent="0.2">
      <c r="A14" s="31">
        <v>2009</v>
      </c>
      <c r="B14" s="92">
        <v>11</v>
      </c>
    </row>
    <row r="15" spans="1:2" x14ac:dyDescent="0.2">
      <c r="A15" s="31">
        <v>2010</v>
      </c>
      <c r="B15" s="92">
        <v>16</v>
      </c>
    </row>
    <row r="16" spans="1:2" x14ac:dyDescent="0.2">
      <c r="A16" s="31">
        <v>2011</v>
      </c>
      <c r="B16" s="92">
        <v>15</v>
      </c>
    </row>
    <row r="17" spans="1:10" x14ac:dyDescent="0.2">
      <c r="A17" s="31">
        <v>2012</v>
      </c>
      <c r="B17" s="92">
        <v>10</v>
      </c>
    </row>
    <row r="18" spans="1:10" x14ac:dyDescent="0.2">
      <c r="A18" s="31">
        <v>2013</v>
      </c>
      <c r="B18" s="92">
        <v>14</v>
      </c>
    </row>
    <row r="19" spans="1:10" x14ac:dyDescent="0.2">
      <c r="A19" s="31">
        <v>2014</v>
      </c>
      <c r="B19" s="92">
        <v>15</v>
      </c>
    </row>
    <row r="20" spans="1:10" x14ac:dyDescent="0.2">
      <c r="A20" s="31">
        <v>2015</v>
      </c>
      <c r="B20" s="92">
        <v>5</v>
      </c>
    </row>
    <row r="21" spans="1:10" x14ac:dyDescent="0.2">
      <c r="A21" s="31">
        <v>2016</v>
      </c>
      <c r="B21" s="92">
        <v>2</v>
      </c>
      <c r="D21" s="131" t="s">
        <v>198</v>
      </c>
      <c r="E21" s="131"/>
      <c r="F21" s="131"/>
      <c r="G21" s="131"/>
      <c r="H21" s="131"/>
      <c r="I21" s="131"/>
      <c r="J21" s="131"/>
    </row>
    <row r="22" spans="1:10" x14ac:dyDescent="0.2">
      <c r="A22" s="31">
        <v>2017</v>
      </c>
      <c r="B22" s="92">
        <v>1</v>
      </c>
      <c r="D22" s="131"/>
      <c r="E22" s="131"/>
      <c r="F22" s="131"/>
      <c r="G22" s="131"/>
      <c r="H22" s="131"/>
      <c r="I22" s="131"/>
      <c r="J22" s="131"/>
    </row>
    <row r="23" spans="1:10" x14ac:dyDescent="0.2">
      <c r="A23" s="31">
        <v>2018</v>
      </c>
      <c r="B23" s="92">
        <v>2</v>
      </c>
      <c r="D23" s="131"/>
      <c r="E23" s="131"/>
      <c r="F23" s="131"/>
      <c r="G23" s="131"/>
      <c r="H23" s="131"/>
      <c r="I23" s="131"/>
      <c r="J23" s="131"/>
    </row>
    <row r="24" spans="1:10" x14ac:dyDescent="0.2">
      <c r="A24" s="31">
        <v>2019</v>
      </c>
      <c r="B24" s="92">
        <v>0</v>
      </c>
    </row>
    <row r="25" spans="1:10" x14ac:dyDescent="0.2">
      <c r="A25" s="31">
        <v>2020</v>
      </c>
      <c r="B25" s="92">
        <v>0</v>
      </c>
    </row>
    <row r="26" spans="1:10" x14ac:dyDescent="0.2">
      <c r="A26" s="31">
        <v>2021</v>
      </c>
      <c r="B26" s="92">
        <v>0</v>
      </c>
      <c r="C26" s="93"/>
      <c r="D26" s="93"/>
    </row>
    <row r="27" spans="1:10" x14ac:dyDescent="0.2">
      <c r="A27" s="94" t="s">
        <v>65</v>
      </c>
      <c r="B27" s="95"/>
    </row>
    <row r="28" spans="1:10" x14ac:dyDescent="0.2">
      <c r="A28" s="39" t="s">
        <v>197</v>
      </c>
      <c r="B28" s="39"/>
      <c r="C28" s="39"/>
    </row>
    <row r="34" spans="5:5" x14ac:dyDescent="0.2">
      <c r="E34" s="15" t="s">
        <v>2</v>
      </c>
    </row>
  </sheetData>
  <mergeCells count="1">
    <mergeCell ref="D21:J23"/>
  </mergeCells>
  <pageMargins left="0.70000000000000007" right="0.70000000000000007" top="1.931102362204725" bottom="1.931102362204725" header="1.53740157480315" footer="1.53740157480315"/>
  <pageSetup paperSize="9" fitToWidth="0" fitToHeight="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08CF7-2256-4D4F-88AE-109A86D5F3F5}">
  <sheetPr>
    <tabColor rgb="FF92D050"/>
  </sheetPr>
  <dimension ref="A1:AC85"/>
  <sheetViews>
    <sheetView topLeftCell="A10" workbookViewId="0"/>
  </sheetViews>
  <sheetFormatPr baseColWidth="10" defaultColWidth="11" defaultRowHeight="11.25" x14ac:dyDescent="0.2"/>
  <cols>
    <col min="1" max="1" width="12" style="15" customWidth="1"/>
    <col min="2" max="3" width="9.25" style="15" customWidth="1"/>
    <col min="4" max="4" width="5.125" style="15" customWidth="1"/>
    <col min="5" max="5" width="7.125" style="15" customWidth="1"/>
    <col min="6" max="6" width="5.625" style="15" customWidth="1"/>
    <col min="7" max="7" width="9.25" style="15" customWidth="1"/>
    <col min="8" max="8" width="11.75" style="15" customWidth="1"/>
    <col min="9" max="10" width="8" style="15" customWidth="1"/>
    <col min="11" max="11" width="5.375" style="15" customWidth="1"/>
    <col min="12" max="12" width="8" style="15" customWidth="1"/>
    <col min="13" max="13" width="5.5" style="15" customWidth="1"/>
    <col min="14" max="14" width="11.75" style="15" customWidth="1"/>
    <col min="15" max="15" width="6.875" style="15" customWidth="1"/>
    <col min="16" max="16" width="6.125" style="15" customWidth="1"/>
    <col min="17" max="17" width="5" style="15" customWidth="1"/>
    <col min="18" max="18" width="5.625" style="15" customWidth="1"/>
    <col min="19" max="19" width="6.125" style="15" customWidth="1"/>
    <col min="20" max="20" width="10.875" style="15" customWidth="1"/>
    <col min="21" max="22" width="5.5" style="15" customWidth="1"/>
    <col min="23" max="23" width="5.125" style="15" customWidth="1"/>
    <col min="24" max="24" width="5.875" style="15" customWidth="1"/>
    <col min="25" max="25" width="5.125" style="15" customWidth="1"/>
    <col min="26" max="1026" width="10.875" style="15" customWidth="1"/>
    <col min="1027" max="16384" width="11" style="15"/>
  </cols>
  <sheetData>
    <row r="1" spans="1:29" x14ac:dyDescent="0.2">
      <c r="A1" s="84" t="s">
        <v>67</v>
      </c>
      <c r="H1" s="15" t="s">
        <v>46</v>
      </c>
    </row>
    <row r="2" spans="1:29" x14ac:dyDescent="0.2">
      <c r="A2" s="28"/>
      <c r="B2" s="36" t="s">
        <v>8</v>
      </c>
      <c r="C2" s="85">
        <v>2019</v>
      </c>
      <c r="D2" s="15">
        <v>2020</v>
      </c>
      <c r="E2" s="15">
        <v>2020</v>
      </c>
      <c r="F2" s="15">
        <v>2021</v>
      </c>
      <c r="G2" s="15">
        <v>2021</v>
      </c>
      <c r="H2" s="36"/>
      <c r="I2" s="36" t="s">
        <v>47</v>
      </c>
      <c r="J2" s="85">
        <v>2019</v>
      </c>
      <c r="K2" s="15">
        <v>2020</v>
      </c>
      <c r="L2" s="15">
        <v>2020</v>
      </c>
      <c r="M2" s="15">
        <v>2021</v>
      </c>
      <c r="N2" s="36"/>
      <c r="O2" s="36" t="s">
        <v>48</v>
      </c>
      <c r="P2" s="85">
        <v>2019</v>
      </c>
      <c r="Q2" s="15">
        <v>2020</v>
      </c>
      <c r="R2" s="15">
        <v>2020</v>
      </c>
      <c r="S2" s="15">
        <v>2021</v>
      </c>
      <c r="T2" s="36"/>
      <c r="U2" s="36" t="s">
        <v>49</v>
      </c>
      <c r="V2" s="85">
        <v>2019</v>
      </c>
      <c r="W2" s="15">
        <v>2020</v>
      </c>
      <c r="X2" s="15">
        <v>2020</v>
      </c>
      <c r="Y2" s="15">
        <v>2021</v>
      </c>
      <c r="Z2" s="36"/>
      <c r="AA2" s="36" t="s">
        <v>50</v>
      </c>
      <c r="AB2" s="15">
        <v>2020</v>
      </c>
      <c r="AC2" s="15">
        <v>2021</v>
      </c>
    </row>
    <row r="3" spans="1:29" x14ac:dyDescent="0.2">
      <c r="A3" s="28" t="s">
        <v>51</v>
      </c>
      <c r="B3" s="86">
        <v>5.6250000000000001E-2</v>
      </c>
      <c r="C3" s="74">
        <v>7.3529411764705885E-2</v>
      </c>
      <c r="D3" s="15">
        <v>19</v>
      </c>
      <c r="E3" s="16">
        <f>D3/$D$13</f>
        <v>6.4406779661016947E-2</v>
      </c>
      <c r="F3" s="15">
        <v>18</v>
      </c>
      <c r="G3" s="16">
        <f>F3/$F$13</f>
        <v>5.6250000000000001E-2</v>
      </c>
      <c r="H3" s="36" t="s">
        <v>51</v>
      </c>
      <c r="I3" s="86">
        <f>M3/$M$11</f>
        <v>3.937007874015748E-2</v>
      </c>
      <c r="J3" s="74">
        <v>5.5555555555555552E-2</v>
      </c>
      <c r="K3" s="15">
        <v>11</v>
      </c>
      <c r="L3" s="16">
        <v>4.6413502109704644E-2</v>
      </c>
      <c r="M3" s="15">
        <v>10</v>
      </c>
      <c r="N3" s="36" t="s">
        <v>51</v>
      </c>
      <c r="O3" s="86">
        <f>S3/$S$11</f>
        <v>3.4482758620689655E-2</v>
      </c>
      <c r="P3" s="74">
        <v>0.04</v>
      </c>
      <c r="Q3" s="15">
        <v>1</v>
      </c>
      <c r="R3" s="16">
        <v>3.7037037037037035E-2</v>
      </c>
      <c r="S3" s="15">
        <v>1</v>
      </c>
      <c r="T3" s="36" t="s">
        <v>51</v>
      </c>
      <c r="U3" s="86">
        <f>Y3/$Y$8</f>
        <v>0.19444444444444445</v>
      </c>
      <c r="V3" s="74">
        <v>0.23333333333333334</v>
      </c>
      <c r="W3" s="15">
        <v>7</v>
      </c>
      <c r="X3" s="64">
        <v>0.23333333333333334</v>
      </c>
      <c r="Y3" s="15">
        <v>7</v>
      </c>
      <c r="Z3" s="36" t="s">
        <v>55</v>
      </c>
      <c r="AA3" s="86">
        <f>AB3/AB3</f>
        <v>1</v>
      </c>
      <c r="AB3" s="15">
        <v>1</v>
      </c>
      <c r="AC3" s="15">
        <v>1</v>
      </c>
    </row>
    <row r="4" spans="1:29" x14ac:dyDescent="0.2">
      <c r="A4" s="28" t="s">
        <v>61</v>
      </c>
      <c r="B4" s="86">
        <v>0.65625</v>
      </c>
      <c r="C4" s="74">
        <v>0.62132352941176472</v>
      </c>
      <c r="D4" s="15">
        <v>187</v>
      </c>
      <c r="E4" s="16">
        <f t="shared" ref="E4:E13" si="0">D4/$D$13</f>
        <v>0.63389830508474576</v>
      </c>
      <c r="F4" s="15">
        <f>172+33+2+3</f>
        <v>210</v>
      </c>
      <c r="G4" s="16">
        <f t="shared" ref="G4:G12" si="1">F4/$F$13</f>
        <v>0.65625</v>
      </c>
      <c r="H4" s="36" t="s">
        <v>61</v>
      </c>
      <c r="I4" s="86">
        <f t="shared" ref="I4:I11" si="2">M4/$M$11</f>
        <v>0.69291338582677164</v>
      </c>
      <c r="J4" s="74">
        <v>0.65740740740740744</v>
      </c>
      <c r="K4" s="15">
        <v>159</v>
      </c>
      <c r="L4" s="16">
        <v>0.67088607594936711</v>
      </c>
      <c r="M4" s="15">
        <f>143+33</f>
        <v>176</v>
      </c>
      <c r="N4" s="36" t="s">
        <v>61</v>
      </c>
      <c r="O4" s="86">
        <f t="shared" ref="O4:O10" si="3">S4/$S$11</f>
        <v>0.41379310344827586</v>
      </c>
      <c r="P4" s="74">
        <v>0.4</v>
      </c>
      <c r="Q4" s="15">
        <v>11</v>
      </c>
      <c r="R4" s="16">
        <v>0.40740740740740738</v>
      </c>
      <c r="S4" s="15">
        <f>10+2</f>
        <v>12</v>
      </c>
      <c r="T4" s="36" t="s">
        <v>61</v>
      </c>
      <c r="U4" s="86">
        <f t="shared" ref="U4:U8" si="4">Y4/$Y$8</f>
        <v>0.61111111111111116</v>
      </c>
      <c r="V4" s="74">
        <v>0.56666666666666665</v>
      </c>
      <c r="W4" s="15">
        <v>17</v>
      </c>
      <c r="X4" s="16">
        <v>0.56666666666666665</v>
      </c>
      <c r="Y4" s="15">
        <f>19+3</f>
        <v>22</v>
      </c>
      <c r="AB4" s="36" t="s">
        <v>56</v>
      </c>
    </row>
    <row r="5" spans="1:29" x14ac:dyDescent="0.2">
      <c r="A5" s="28" t="s">
        <v>52</v>
      </c>
      <c r="B5" s="86">
        <v>4.0625000000000001E-2</v>
      </c>
      <c r="C5" s="74">
        <v>4.779411764705882E-2</v>
      </c>
      <c r="D5" s="15">
        <v>13</v>
      </c>
      <c r="E5" s="16">
        <f t="shared" si="0"/>
        <v>4.4067796610169491E-2</v>
      </c>
      <c r="F5" s="15">
        <v>13</v>
      </c>
      <c r="G5" s="16">
        <f t="shared" si="1"/>
        <v>4.0625000000000001E-2</v>
      </c>
      <c r="H5" s="36" t="s">
        <v>52</v>
      </c>
      <c r="I5" s="86">
        <f t="shared" si="2"/>
        <v>3.937007874015748E-2</v>
      </c>
      <c r="J5" s="74">
        <v>4.6296296296296294E-2</v>
      </c>
      <c r="K5" s="15">
        <v>10</v>
      </c>
      <c r="L5" s="16">
        <v>4.2194092827004218E-2</v>
      </c>
      <c r="M5" s="15">
        <v>10</v>
      </c>
      <c r="N5" s="36" t="s">
        <v>52</v>
      </c>
      <c r="O5" s="86">
        <f t="shared" si="3"/>
        <v>6.8965517241379309E-2</v>
      </c>
      <c r="P5" s="74">
        <v>0.08</v>
      </c>
      <c r="Q5" s="15">
        <v>2</v>
      </c>
      <c r="R5" s="16">
        <v>7.407407407407407E-2</v>
      </c>
      <c r="S5" s="15">
        <v>2</v>
      </c>
      <c r="T5" s="36" t="s">
        <v>52</v>
      </c>
      <c r="U5" s="86">
        <f t="shared" si="4"/>
        <v>2.7777777777777776E-2</v>
      </c>
      <c r="V5" s="74">
        <v>3.3333333333333333E-2</v>
      </c>
      <c r="W5" s="15">
        <v>1</v>
      </c>
      <c r="X5" s="16">
        <v>3.3333333333333333E-2</v>
      </c>
      <c r="Y5" s="15">
        <v>1</v>
      </c>
    </row>
    <row r="6" spans="1:29" x14ac:dyDescent="0.2">
      <c r="A6" s="28" t="s">
        <v>53</v>
      </c>
      <c r="B6" s="86">
        <v>6.2500000000000003E-3</v>
      </c>
      <c r="C6" s="74"/>
      <c r="D6" s="15">
        <v>3</v>
      </c>
      <c r="E6" s="16">
        <f t="shared" si="0"/>
        <v>1.0169491525423728E-2</v>
      </c>
      <c r="F6" s="15">
        <v>2</v>
      </c>
      <c r="G6" s="16">
        <f t="shared" si="1"/>
        <v>6.2500000000000003E-3</v>
      </c>
      <c r="H6" s="36" t="s">
        <v>53</v>
      </c>
      <c r="I6" s="86">
        <f t="shared" si="2"/>
        <v>7.874015748031496E-3</v>
      </c>
      <c r="J6" s="74">
        <v>1.3888888888888888E-2</v>
      </c>
      <c r="K6" s="15">
        <v>3</v>
      </c>
      <c r="L6" s="16">
        <v>1.2658227848101266E-2</v>
      </c>
      <c r="M6" s="15">
        <v>2</v>
      </c>
      <c r="N6" s="36" t="s">
        <v>54</v>
      </c>
      <c r="O6" s="86">
        <f t="shared" si="3"/>
        <v>3.4482758620689655E-2</v>
      </c>
      <c r="P6" s="74">
        <v>0.04</v>
      </c>
      <c r="Q6" s="15">
        <v>1</v>
      </c>
      <c r="R6" s="64">
        <v>3.7037037037037035E-2</v>
      </c>
      <c r="S6" s="15">
        <v>1</v>
      </c>
      <c r="T6" s="36" t="s">
        <v>55</v>
      </c>
      <c r="U6" s="86">
        <f t="shared" si="4"/>
        <v>0.1388888888888889</v>
      </c>
      <c r="V6" s="74">
        <v>0.13333333333333333</v>
      </c>
      <c r="W6" s="15">
        <v>4</v>
      </c>
      <c r="X6" s="16">
        <v>0.13333333333333333</v>
      </c>
      <c r="Y6" s="15">
        <v>5</v>
      </c>
    </row>
    <row r="7" spans="1:29" x14ac:dyDescent="0.2">
      <c r="A7" s="28" t="s">
        <v>54</v>
      </c>
      <c r="B7" s="86">
        <v>2.5000000000000001E-2</v>
      </c>
      <c r="C7" s="74">
        <v>1.1029411764705883E-2</v>
      </c>
      <c r="D7" s="15">
        <v>7</v>
      </c>
      <c r="E7" s="16">
        <f t="shared" si="0"/>
        <v>2.3728813559322035E-2</v>
      </c>
      <c r="F7" s="15">
        <v>8</v>
      </c>
      <c r="G7" s="16">
        <f t="shared" si="1"/>
        <v>2.5000000000000001E-2</v>
      </c>
      <c r="H7" s="36" t="s">
        <v>54</v>
      </c>
      <c r="I7" s="86">
        <f t="shared" si="2"/>
        <v>2.7559055118110236E-2</v>
      </c>
      <c r="J7" s="74">
        <v>1.8518518518518517E-2</v>
      </c>
      <c r="K7" s="15">
        <v>6</v>
      </c>
      <c r="L7" s="16">
        <v>2.5316455696202531E-2</v>
      </c>
      <c r="M7" s="15">
        <v>7</v>
      </c>
      <c r="N7" s="36" t="s">
        <v>60</v>
      </c>
      <c r="O7" s="86">
        <f t="shared" si="3"/>
        <v>0.17241379310344829</v>
      </c>
      <c r="P7" s="74">
        <v>0.2</v>
      </c>
      <c r="Q7" s="15">
        <v>5</v>
      </c>
      <c r="R7" s="16">
        <v>0.18518518518518517</v>
      </c>
      <c r="S7" s="15">
        <v>5</v>
      </c>
      <c r="T7" s="36" t="s">
        <v>56</v>
      </c>
      <c r="U7" s="86">
        <f t="shared" si="4"/>
        <v>2.7777777777777776E-2</v>
      </c>
      <c r="V7" s="74">
        <v>3.3333333333333333E-2</v>
      </c>
      <c r="W7" s="15">
        <v>1</v>
      </c>
      <c r="X7" s="16">
        <v>3.3333333333333333E-2</v>
      </c>
      <c r="Y7" s="15">
        <v>1</v>
      </c>
    </row>
    <row r="8" spans="1:29" x14ac:dyDescent="0.2">
      <c r="A8" s="28" t="s">
        <v>60</v>
      </c>
      <c r="B8" s="86">
        <v>5.3124999999999999E-2</v>
      </c>
      <c r="C8" s="74">
        <v>1.8382352941176471E-2</v>
      </c>
      <c r="D8" s="15">
        <v>17</v>
      </c>
      <c r="E8" s="16">
        <f t="shared" si="0"/>
        <v>5.7627118644067797E-2</v>
      </c>
      <c r="F8" s="15">
        <v>17</v>
      </c>
      <c r="G8" s="16">
        <f t="shared" si="1"/>
        <v>5.3124999999999999E-2</v>
      </c>
      <c r="H8" s="36" t="s">
        <v>60</v>
      </c>
      <c r="I8" s="86">
        <f t="shared" si="2"/>
        <v>4.7244094488188976E-2</v>
      </c>
      <c r="J8" s="74">
        <v>5.5555555555555552E-2</v>
      </c>
      <c r="K8" s="15">
        <v>12</v>
      </c>
      <c r="L8" s="16">
        <v>5.0632911392405063E-2</v>
      </c>
      <c r="M8" s="15">
        <v>12</v>
      </c>
      <c r="N8" s="36" t="s">
        <v>55</v>
      </c>
      <c r="O8" s="86">
        <f t="shared" si="3"/>
        <v>0.20689655172413793</v>
      </c>
      <c r="P8" s="74">
        <v>0.24</v>
      </c>
      <c r="Q8" s="15">
        <v>6</v>
      </c>
      <c r="R8" s="16">
        <v>0.22222222222222221</v>
      </c>
      <c r="S8" s="15">
        <v>6</v>
      </c>
      <c r="T8" s="87" t="s">
        <v>5</v>
      </c>
      <c r="U8" s="86">
        <f t="shared" si="4"/>
        <v>1</v>
      </c>
      <c r="V8" s="74">
        <v>1</v>
      </c>
      <c r="W8" s="15">
        <f>SUM(W3:W7)</f>
        <v>30</v>
      </c>
      <c r="X8" s="16">
        <v>1</v>
      </c>
      <c r="Y8" s="15">
        <f>SUM(Y3:Y7)</f>
        <v>36</v>
      </c>
    </row>
    <row r="9" spans="1:29" x14ac:dyDescent="0.2">
      <c r="A9" s="28" t="s">
        <v>55</v>
      </c>
      <c r="B9" s="86">
        <v>0.14687500000000001</v>
      </c>
      <c r="C9" s="74">
        <v>6.25E-2</v>
      </c>
      <c r="D9" s="15">
        <v>45</v>
      </c>
      <c r="E9" s="16">
        <f t="shared" si="0"/>
        <v>0.15254237288135594</v>
      </c>
      <c r="F9" s="15">
        <v>47</v>
      </c>
      <c r="G9" s="16">
        <f t="shared" si="1"/>
        <v>0.14687500000000001</v>
      </c>
      <c r="H9" s="36" t="s">
        <v>55</v>
      </c>
      <c r="I9" s="86">
        <f t="shared" si="2"/>
        <v>0.13779527559055119</v>
      </c>
      <c r="J9" s="74">
        <v>0.14814814814814814</v>
      </c>
      <c r="K9" s="15">
        <v>34</v>
      </c>
      <c r="L9" s="16">
        <v>0.14345991561181434</v>
      </c>
      <c r="M9" s="15">
        <v>35</v>
      </c>
      <c r="N9" s="87" t="s">
        <v>199</v>
      </c>
      <c r="O9" s="86">
        <f t="shared" si="3"/>
        <v>3.4482758620689655E-2</v>
      </c>
      <c r="P9" s="74">
        <v>1</v>
      </c>
      <c r="Q9" s="15">
        <v>1</v>
      </c>
      <c r="R9" s="16">
        <v>3.7037037037037035E-2</v>
      </c>
      <c r="S9" s="15">
        <v>1</v>
      </c>
      <c r="T9" s="88"/>
    </row>
    <row r="10" spans="1:29" x14ac:dyDescent="0.2">
      <c r="A10" s="28" t="s">
        <v>199</v>
      </c>
      <c r="B10" s="86">
        <v>3.1250000000000002E-3</v>
      </c>
      <c r="C10" s="74">
        <v>0.15808823529411764</v>
      </c>
      <c r="D10" s="15">
        <v>1</v>
      </c>
      <c r="E10" s="16">
        <f t="shared" si="0"/>
        <v>3.3898305084745762E-3</v>
      </c>
      <c r="F10" s="15">
        <v>1</v>
      </c>
      <c r="G10" s="16">
        <f t="shared" si="1"/>
        <v>3.1250000000000002E-3</v>
      </c>
      <c r="H10" s="36" t="s">
        <v>62</v>
      </c>
      <c r="I10" s="86">
        <f t="shared" si="2"/>
        <v>7.874015748031496E-3</v>
      </c>
      <c r="J10" s="74">
        <v>4.6296296296296294E-3</v>
      </c>
      <c r="K10" s="15">
        <v>2</v>
      </c>
      <c r="L10" s="16">
        <v>8.4388185654008432E-3</v>
      </c>
      <c r="M10" s="15">
        <v>2</v>
      </c>
      <c r="N10" s="28" t="s">
        <v>62</v>
      </c>
      <c r="O10" s="86">
        <f t="shared" si="3"/>
        <v>3.4482758620689655E-2</v>
      </c>
      <c r="S10" s="15">
        <v>1</v>
      </c>
    </row>
    <row r="11" spans="1:29" x14ac:dyDescent="0.2">
      <c r="A11" s="28" t="s">
        <v>56</v>
      </c>
      <c r="B11" s="86">
        <v>3.1250000000000002E-3</v>
      </c>
      <c r="C11" s="74">
        <v>3.6764705882352941E-3</v>
      </c>
      <c r="D11" s="15">
        <v>1</v>
      </c>
      <c r="E11" s="16">
        <f t="shared" si="0"/>
        <v>3.3898305084745762E-3</v>
      </c>
      <c r="F11" s="15">
        <v>1</v>
      </c>
      <c r="G11" s="16">
        <f t="shared" si="1"/>
        <v>3.1250000000000002E-3</v>
      </c>
      <c r="H11" s="87" t="s">
        <v>5</v>
      </c>
      <c r="I11" s="86">
        <f t="shared" si="2"/>
        <v>1</v>
      </c>
      <c r="J11" s="74">
        <v>1</v>
      </c>
      <c r="K11" s="15">
        <f>SUM(K3:K10)</f>
        <v>237</v>
      </c>
      <c r="L11" s="16">
        <v>1</v>
      </c>
      <c r="M11" s="15">
        <f>SUM(M3:M10)</f>
        <v>254</v>
      </c>
      <c r="N11" s="87" t="s">
        <v>5</v>
      </c>
      <c r="O11" s="86">
        <f>S11/$S$11</f>
        <v>1</v>
      </c>
      <c r="Q11" s="15">
        <f>SUM(Q3:Q9)</f>
        <v>27</v>
      </c>
      <c r="R11" s="16">
        <v>1</v>
      </c>
      <c r="S11" s="15">
        <f>SUM(S3:S10)</f>
        <v>29</v>
      </c>
    </row>
    <row r="12" spans="1:29" x14ac:dyDescent="0.2">
      <c r="A12" s="28" t="s">
        <v>62</v>
      </c>
      <c r="B12" s="86">
        <v>9.3749999999999997E-3</v>
      </c>
      <c r="C12" s="74">
        <v>3.6764705882352941E-3</v>
      </c>
      <c r="D12" s="15">
        <v>2</v>
      </c>
      <c r="E12" s="16">
        <f t="shared" si="0"/>
        <v>6.7796610169491523E-3</v>
      </c>
      <c r="F12" s="15">
        <f>2+1</f>
        <v>3</v>
      </c>
      <c r="G12" s="16">
        <f t="shared" si="1"/>
        <v>9.3749999999999997E-3</v>
      </c>
    </row>
    <row r="13" spans="1:29" x14ac:dyDescent="0.2">
      <c r="A13" s="87" t="s">
        <v>5</v>
      </c>
      <c r="B13" s="86">
        <v>1</v>
      </c>
      <c r="C13" s="74">
        <v>1</v>
      </c>
      <c r="D13" s="15">
        <f>SUM(D3:D12)</f>
        <v>295</v>
      </c>
      <c r="E13" s="16">
        <f t="shared" si="0"/>
        <v>1</v>
      </c>
      <c r="F13" s="15">
        <f>SUM(F3:F12)</f>
        <v>320</v>
      </c>
      <c r="G13" s="16">
        <f>SUM(G3:G12)</f>
        <v>1</v>
      </c>
      <c r="V13" s="16"/>
    </row>
    <row r="14" spans="1:29" x14ac:dyDescent="0.2">
      <c r="A14" s="89" t="s">
        <v>150</v>
      </c>
      <c r="H14" s="15" t="s">
        <v>2</v>
      </c>
      <c r="I14" s="15" t="s">
        <v>2</v>
      </c>
      <c r="V14" s="16"/>
    </row>
    <row r="15" spans="1:29" x14ac:dyDescent="0.2">
      <c r="A15" s="15" t="s">
        <v>200</v>
      </c>
    </row>
    <row r="23" spans="1:22" x14ac:dyDescent="0.2">
      <c r="Q23" s="16"/>
      <c r="R23" s="16"/>
      <c r="S23" s="16"/>
      <c r="T23" s="16"/>
    </row>
    <row r="24" spans="1:22" x14ac:dyDescent="0.2">
      <c r="Q24" s="16"/>
      <c r="R24" s="16"/>
      <c r="S24" s="16"/>
      <c r="T24" s="16"/>
    </row>
    <row r="32" spans="1:22" x14ac:dyDescent="0.2">
      <c r="A32" s="39" t="s">
        <v>150</v>
      </c>
      <c r="V32" s="15" t="s">
        <v>2</v>
      </c>
    </row>
    <row r="33" spans="9:17" x14ac:dyDescent="0.2">
      <c r="I33" s="39" t="s">
        <v>150</v>
      </c>
    </row>
    <row r="41" spans="9:17" x14ac:dyDescent="0.2">
      <c r="Q41" s="15" t="s">
        <v>2</v>
      </c>
    </row>
    <row r="50" spans="1:10" x14ac:dyDescent="0.2">
      <c r="H50" s="39" t="s">
        <v>150</v>
      </c>
    </row>
    <row r="52" spans="1:10" x14ac:dyDescent="0.2">
      <c r="A52" s="39" t="s">
        <v>150</v>
      </c>
      <c r="J52" s="15" t="s">
        <v>2</v>
      </c>
    </row>
    <row r="85" spans="2:6" x14ac:dyDescent="0.2">
      <c r="B85" s="76"/>
      <c r="C85" s="76"/>
      <c r="D85" s="76"/>
      <c r="E85" s="76"/>
      <c r="F85" s="7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227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Índex de quadres i gràfics</vt:lpstr>
      <vt:lpstr>Q1</vt:lpstr>
      <vt:lpstr>Q2</vt:lpstr>
      <vt:lpstr>G1</vt:lpstr>
      <vt:lpstr>G2</vt:lpstr>
      <vt:lpstr>G3</vt:lpstr>
      <vt:lpstr>G4</vt:lpstr>
      <vt:lpstr>G5</vt:lpstr>
      <vt:lpstr>G6-G9</vt:lpstr>
      <vt:lpstr>G10</vt:lpstr>
      <vt:lpstr>QA1</vt:lpstr>
      <vt:lpstr>QA2</vt:lpstr>
      <vt:lpstr>QA3-GA1</vt:lpstr>
      <vt:lpstr>QA4</vt:lpstr>
      <vt:lpstr>QA5-GA2</vt:lpstr>
      <vt:lpstr>QA6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 Matamalas González</dc:creator>
  <cp:lastModifiedBy>Fernando Ruiz Fernández</cp:lastModifiedBy>
  <cp:revision>22</cp:revision>
  <dcterms:created xsi:type="dcterms:W3CDTF">2019-04-16T11:23:43Z</dcterms:created>
  <dcterms:modified xsi:type="dcterms:W3CDTF">2022-09-30T08:32:47Z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