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4t mandat CES\04 PUBLICACIONS\01 MEMÒRIA\2021\6. Capítols maquetats i excels OK\"/>
    </mc:Choice>
  </mc:AlternateContent>
  <xr:revisionPtr revIDLastSave="0" documentId="13_ncr:1_{81A59D36-45DB-4923-ACD7-CD1CD0ACBBC4}" xr6:coauthVersionLast="45" xr6:coauthVersionMax="47" xr10:uidLastSave="{00000000-0000-0000-0000-000000000000}"/>
  <bookViews>
    <workbookView xWindow="-120" yWindow="-120" windowWidth="21840" windowHeight="13140" tabRatio="960" firstSheet="11" activeTab="36" xr2:uid="{00000000-000D-0000-FFFF-FFFF00000000}"/>
  </bookViews>
  <sheets>
    <sheet name="Índex de quadres i gràfics" sheetId="1" r:id="rId1"/>
    <sheet name="Q1 " sheetId="2" r:id="rId2"/>
    <sheet name="G1 " sheetId="3" r:id="rId3"/>
    <sheet name="Q2 " sheetId="4" r:id="rId4"/>
    <sheet name="G2" sheetId="5" r:id="rId5"/>
    <sheet name="Q3 " sheetId="6" r:id="rId6"/>
    <sheet name="Q4" sheetId="7" r:id="rId7"/>
    <sheet name="G3 " sheetId="8" r:id="rId8"/>
    <sheet name="Q5 " sheetId="9" r:id="rId9"/>
    <sheet name="Q6" sheetId="10" r:id="rId10"/>
    <sheet name="G4" sheetId="11" r:id="rId11"/>
    <sheet name="Q7" sheetId="12" r:id="rId12"/>
    <sheet name="Q8" sheetId="13" r:id="rId13"/>
    <sheet name="Q9" sheetId="14" r:id="rId14"/>
    <sheet name="G5" sheetId="15" r:id="rId15"/>
    <sheet name="Q10" sheetId="16" r:id="rId16"/>
    <sheet name="G6" sheetId="17" r:id="rId17"/>
    <sheet name="Q11" sheetId="18" r:id="rId18"/>
    <sheet name="G7" sheetId="19" r:id="rId19"/>
    <sheet name="Q12" sheetId="20" r:id="rId20"/>
    <sheet name="G8" sheetId="21" r:id="rId21"/>
    <sheet name="Q13" sheetId="22" r:id="rId22"/>
    <sheet name="Q14" sheetId="23" r:id="rId23"/>
    <sheet name="Q15" sheetId="24" r:id="rId24"/>
    <sheet name="Q16" sheetId="25" r:id="rId25"/>
    <sheet name="Q17" sheetId="26" r:id="rId26"/>
    <sheet name="Q18 " sheetId="27" r:id="rId27"/>
    <sheet name="G9" sheetId="28" r:id="rId28"/>
    <sheet name="Q19" sheetId="29" r:id="rId29"/>
    <sheet name="G10" sheetId="30" r:id="rId30"/>
    <sheet name="G11" sheetId="31" r:id="rId31"/>
    <sheet name="QA1" sheetId="32" r:id="rId32"/>
    <sheet name="QA2" sheetId="33" r:id="rId33"/>
    <sheet name="QA3" sheetId="34" r:id="rId34"/>
    <sheet name="QA4" sheetId="35" r:id="rId35"/>
    <sheet name="QA5" sheetId="36" r:id="rId36"/>
    <sheet name="QA6" sheetId="37" r:id="rId37"/>
  </sheets>
  <definedNames>
    <definedName name="A_impresión_IM">#REF!</definedName>
    <definedName name="carlos">#REF!</definedName>
    <definedName name="esped">#REF!</definedName>
    <definedName name="FTAMAN">#REF!</definedName>
    <definedName name="GSOCIAL">#REF!</definedName>
    <definedName name="I.39.bien">#REF!</definedName>
    <definedName name="impres">#REF!</definedName>
    <definedName name="ISAB">#REF!</definedName>
    <definedName name="paragraf5.1y2">#REF!</definedName>
    <definedName name="real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41" roundtripDataSignature="AMtx7mhoaUGsjZv93Xs3l6COZo5vqy+eew=="/>
    </ext>
  </extLst>
</workbook>
</file>

<file path=xl/calcChain.xml><?xml version="1.0" encoding="utf-8"?>
<calcChain xmlns="http://schemas.openxmlformats.org/spreadsheetml/2006/main">
  <c r="C25" i="34" l="1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C9" i="34"/>
  <c r="C8" i="34"/>
  <c r="C7" i="34"/>
  <c r="C6" i="34"/>
  <c r="C5" i="34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8" i="32"/>
  <c r="D7" i="32"/>
  <c r="D6" i="32"/>
  <c r="D5" i="32"/>
  <c r="D4" i="32"/>
  <c r="D3" i="32"/>
  <c r="C14" i="30"/>
  <c r="C13" i="30"/>
  <c r="C12" i="30"/>
  <c r="C11" i="30"/>
  <c r="C10" i="30"/>
  <c r="C9" i="30"/>
  <c r="C8" i="30"/>
  <c r="C7" i="30"/>
  <c r="C6" i="30"/>
  <c r="C5" i="30"/>
  <c r="C4" i="30"/>
  <c r="C3" i="30"/>
  <c r="C8" i="29"/>
  <c r="C7" i="29"/>
  <c r="C6" i="29"/>
  <c r="C5" i="29"/>
  <c r="C4" i="29"/>
  <c r="F22" i="27"/>
  <c r="E22" i="27"/>
  <c r="F21" i="27"/>
  <c r="E21" i="27"/>
  <c r="F20" i="27"/>
  <c r="E20" i="27"/>
  <c r="F19" i="27"/>
  <c r="E19" i="27"/>
  <c r="F18" i="27"/>
  <c r="E18" i="27"/>
  <c r="F17" i="27"/>
  <c r="E17" i="27"/>
  <c r="F16" i="27"/>
  <c r="E16" i="27"/>
  <c r="F15" i="27"/>
  <c r="E15" i="27"/>
  <c r="F14" i="27"/>
  <c r="E14" i="27"/>
  <c r="F13" i="27"/>
  <c r="E13" i="27"/>
  <c r="F12" i="27"/>
  <c r="E12" i="27"/>
  <c r="F11" i="27"/>
  <c r="E11" i="27"/>
  <c r="F10" i="27"/>
  <c r="E10" i="27"/>
  <c r="F9" i="27"/>
  <c r="E9" i="27"/>
  <c r="F8" i="27"/>
  <c r="F7" i="27"/>
  <c r="F6" i="27"/>
  <c r="E6" i="27"/>
  <c r="F5" i="27"/>
  <c r="E5" i="27"/>
  <c r="F4" i="27"/>
  <c r="E4" i="27"/>
  <c r="F3" i="27"/>
  <c r="E3" i="27"/>
  <c r="G13" i="20"/>
  <c r="F13" i="20"/>
  <c r="E13" i="20"/>
  <c r="G12" i="20"/>
  <c r="E12" i="20"/>
  <c r="G11" i="20"/>
  <c r="E11" i="20"/>
  <c r="G10" i="20"/>
  <c r="E10" i="20"/>
  <c r="G8" i="20"/>
  <c r="E8" i="20"/>
  <c r="G7" i="20"/>
  <c r="E7" i="20"/>
  <c r="G6" i="20"/>
  <c r="E6" i="20"/>
  <c r="G5" i="20"/>
  <c r="E5" i="20"/>
  <c r="G4" i="20"/>
  <c r="E4" i="20"/>
  <c r="O15" i="14"/>
  <c r="N15" i="14"/>
  <c r="L15" i="14"/>
  <c r="K15" i="14"/>
  <c r="I15" i="14"/>
  <c r="H15" i="14"/>
  <c r="F15" i="14"/>
  <c r="D15" i="14"/>
  <c r="F12" i="14"/>
  <c r="E12" i="14"/>
  <c r="D12" i="14"/>
  <c r="E11" i="14"/>
  <c r="F11" i="14" s="1"/>
  <c r="D11" i="14"/>
  <c r="E10" i="14"/>
  <c r="F10" i="14" s="1"/>
  <c r="D10" i="14"/>
  <c r="E9" i="14"/>
  <c r="F9" i="14" s="1"/>
  <c r="D9" i="14"/>
  <c r="E8" i="14"/>
  <c r="F8" i="14" s="1"/>
  <c r="D8" i="14"/>
  <c r="E7" i="14"/>
  <c r="F7" i="14" s="1"/>
  <c r="D7" i="14"/>
  <c r="E6" i="14"/>
  <c r="F6" i="14" s="1"/>
  <c r="D6" i="14"/>
  <c r="E5" i="14"/>
  <c r="F5" i="14" s="1"/>
  <c r="D5" i="14"/>
  <c r="E4" i="14"/>
  <c r="F4" i="14" s="1"/>
  <c r="D4" i="14"/>
  <c r="E3" i="14"/>
  <c r="F3" i="14" s="1"/>
  <c r="D3" i="14"/>
  <c r="G14" i="10"/>
  <c r="E14" i="10"/>
  <c r="C14" i="10"/>
  <c r="G13" i="10"/>
  <c r="E13" i="10"/>
  <c r="C13" i="10"/>
  <c r="G12" i="10"/>
  <c r="E12" i="10"/>
  <c r="C12" i="10"/>
  <c r="G11" i="10"/>
  <c r="E11" i="10"/>
  <c r="C11" i="10"/>
  <c r="G10" i="10"/>
  <c r="E10" i="10"/>
  <c r="C10" i="10"/>
  <c r="G9" i="10"/>
  <c r="E9" i="10"/>
  <c r="C9" i="10"/>
  <c r="G8" i="10"/>
  <c r="E8" i="10"/>
  <c r="C8" i="10"/>
  <c r="G7" i="10"/>
  <c r="E7" i="10"/>
  <c r="C7" i="10"/>
  <c r="G6" i="10"/>
  <c r="E6" i="10"/>
  <c r="C6" i="10"/>
  <c r="G5" i="10"/>
  <c r="E5" i="10"/>
  <c r="C5" i="10"/>
  <c r="G4" i="10"/>
  <c r="E4" i="10"/>
  <c r="C4" i="10"/>
  <c r="G3" i="10"/>
  <c r="E3" i="10"/>
  <c r="C3" i="10"/>
  <c r="I19" i="9"/>
  <c r="G19" i="9"/>
  <c r="F19" i="9"/>
  <c r="E19" i="9"/>
  <c r="G18" i="9"/>
  <c r="F18" i="9"/>
  <c r="E18" i="9"/>
  <c r="G17" i="9"/>
  <c r="F17" i="9"/>
  <c r="E17" i="9"/>
  <c r="G16" i="9"/>
  <c r="F16" i="9"/>
  <c r="E16" i="9"/>
  <c r="G15" i="9"/>
  <c r="F15" i="9"/>
  <c r="E15" i="9"/>
  <c r="G14" i="9"/>
  <c r="F14" i="9"/>
  <c r="E14" i="9"/>
  <c r="G13" i="9"/>
  <c r="F13" i="9"/>
  <c r="E13" i="9"/>
  <c r="G12" i="9"/>
  <c r="F12" i="9"/>
  <c r="E12" i="9"/>
  <c r="G11" i="9"/>
  <c r="F11" i="9"/>
  <c r="E11" i="9"/>
  <c r="G10" i="9"/>
  <c r="F10" i="9"/>
  <c r="E10" i="9"/>
  <c r="G9" i="9"/>
  <c r="F9" i="9"/>
  <c r="E9" i="9"/>
  <c r="G8" i="9"/>
  <c r="F8" i="9"/>
  <c r="E8" i="9"/>
  <c r="G7" i="9"/>
  <c r="F7" i="9"/>
  <c r="E7" i="9"/>
  <c r="G6" i="9"/>
  <c r="F6" i="9"/>
  <c r="E6" i="9"/>
  <c r="G5" i="9"/>
  <c r="F5" i="9"/>
  <c r="E5" i="9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6" i="4"/>
  <c r="E6" i="4" s="1"/>
  <c r="C6" i="4"/>
  <c r="B6" i="4"/>
  <c r="C5" i="4" s="1"/>
  <c r="H22" i="2"/>
  <c r="G22" i="2"/>
  <c r="E22" i="2"/>
  <c r="F22" i="2" s="1"/>
  <c r="G21" i="2"/>
  <c r="H21" i="2" s="1"/>
  <c r="E21" i="2"/>
  <c r="F21" i="2" s="1"/>
  <c r="G20" i="2"/>
  <c r="H20" i="2" s="1"/>
  <c r="E20" i="2"/>
  <c r="F20" i="2" s="1"/>
  <c r="H19" i="2"/>
  <c r="G19" i="2"/>
  <c r="E19" i="2"/>
  <c r="F19" i="2" s="1"/>
  <c r="H18" i="2"/>
  <c r="G18" i="2"/>
  <c r="E18" i="2"/>
  <c r="F18" i="2" s="1"/>
  <c r="G17" i="2"/>
  <c r="H17" i="2" s="1"/>
  <c r="E17" i="2"/>
  <c r="F17" i="2" s="1"/>
  <c r="G16" i="2"/>
  <c r="H16" i="2" s="1"/>
  <c r="E16" i="2"/>
  <c r="F16" i="2" s="1"/>
  <c r="H15" i="2"/>
  <c r="G15" i="2"/>
  <c r="E15" i="2"/>
  <c r="F15" i="2" s="1"/>
  <c r="H14" i="2"/>
  <c r="G14" i="2"/>
  <c r="E14" i="2"/>
  <c r="F14" i="2" s="1"/>
  <c r="G13" i="2"/>
  <c r="H13" i="2" s="1"/>
  <c r="E13" i="2"/>
  <c r="F13" i="2" s="1"/>
  <c r="G12" i="2"/>
  <c r="H12" i="2" s="1"/>
  <c r="E12" i="2"/>
  <c r="F12" i="2" s="1"/>
  <c r="H11" i="2"/>
  <c r="G11" i="2"/>
  <c r="E11" i="2"/>
  <c r="F11" i="2" s="1"/>
  <c r="H10" i="2"/>
  <c r="G10" i="2"/>
  <c r="E10" i="2"/>
  <c r="F10" i="2" s="1"/>
  <c r="G9" i="2"/>
  <c r="H9" i="2" s="1"/>
  <c r="E9" i="2"/>
  <c r="F9" i="2" s="1"/>
  <c r="G8" i="2"/>
  <c r="H8" i="2" s="1"/>
  <c r="E8" i="2"/>
  <c r="F8" i="2" s="1"/>
  <c r="H7" i="2"/>
  <c r="G7" i="2"/>
  <c r="E7" i="2"/>
  <c r="F7" i="2" s="1"/>
  <c r="H6" i="2"/>
  <c r="G6" i="2"/>
  <c r="E6" i="2"/>
  <c r="F6" i="2" s="1"/>
  <c r="G5" i="2"/>
  <c r="H5" i="2" s="1"/>
  <c r="E5" i="2"/>
  <c r="F5" i="2" s="1"/>
  <c r="G4" i="2"/>
  <c r="H4" i="2" s="1"/>
  <c r="E4" i="2"/>
  <c r="F4" i="2" s="1"/>
  <c r="H3" i="2"/>
  <c r="G3" i="2"/>
  <c r="E3" i="2"/>
  <c r="F3" i="2" s="1"/>
  <c r="C4" i="4" l="1"/>
  <c r="E4" i="4"/>
  <c r="C3" i="4"/>
  <c r="E3" i="4"/>
  <c r="E5" i="4"/>
</calcChain>
</file>

<file path=xl/sharedStrings.xml><?xml version="1.0" encoding="utf-8"?>
<sst xmlns="http://schemas.openxmlformats.org/spreadsheetml/2006/main" count="682" uniqueCount="432">
  <si>
    <t>Memòria sobre l'economia, el treball i la societat de les Illes Balears 2021</t>
  </si>
  <si>
    <t>Índex de taules i gràfics. Capítol III-1. La població a les Illes Balears</t>
  </si>
  <si>
    <t>Quadre III-1.1.</t>
  </si>
  <si>
    <t>Gràfic III-1.1</t>
  </si>
  <si>
    <t>Evolució del balanç migratori a les Illes Balears per zona de procedència (1995-2020)</t>
  </si>
  <si>
    <t>Quadre III-1.2.</t>
  </si>
  <si>
    <t xml:space="preserve">Gràfic III-1.2. </t>
  </si>
  <si>
    <t>Quadre III-1.3.</t>
  </si>
  <si>
    <t xml:space="preserve">Quadre III-1.4. </t>
  </si>
  <si>
    <t xml:space="preserve">Gràfic III-1.3. </t>
  </si>
  <si>
    <t>Quadre III-1.5.</t>
  </si>
  <si>
    <t xml:space="preserve">Quadre III-1.6. </t>
  </si>
  <si>
    <t xml:space="preserve">Gràfic III.1.4. </t>
  </si>
  <si>
    <t>Evolució dels naixements a les Illes Balears (2000-2020)</t>
  </si>
  <si>
    <t>Quadre III-1.7</t>
  </si>
  <si>
    <t>Edat mitjana de maternitat a Espanya i a les Illes Balears (1980-2020)</t>
  </si>
  <si>
    <t>Quadre III-1.8.</t>
  </si>
  <si>
    <t>Evolució del nombre mitjà de fills per dona a Espanya i a les Illes Balears (1980-2020)</t>
  </si>
  <si>
    <t xml:space="preserve">Quadre III-1.9. </t>
  </si>
  <si>
    <t xml:space="preserve">Gràfic III-1.5. </t>
  </si>
  <si>
    <t xml:space="preserve">Quadre III-1.10. </t>
  </si>
  <si>
    <t xml:space="preserve">Gràfic III-1.6. </t>
  </si>
  <si>
    <t xml:space="preserve">Quadre III-1.11. </t>
  </si>
  <si>
    <t>Evolució de les taxes brutes de nupcialitat per comunitat autònoma (1975-2020)</t>
  </si>
  <si>
    <t xml:space="preserve">Quadre III-1.12. </t>
  </si>
  <si>
    <t xml:space="preserve">Gràfic III-1.8. </t>
  </si>
  <si>
    <t xml:space="preserve">Quadre III-1.13. </t>
  </si>
  <si>
    <t xml:space="preserve">Quadre III-1.14. </t>
  </si>
  <si>
    <t>Matrimonis entre cònjuges del mateix sexe a les Illes Balears (2006-2020)</t>
  </si>
  <si>
    <t xml:space="preserve">Quadre III-1.15. </t>
  </si>
  <si>
    <t xml:space="preserve">Quadre III-1.16. </t>
  </si>
  <si>
    <t>Evolució de les taxes estandarditzades de defunció a Espanya i a les Illes Balears (2001, 2008, 2019, 2020)</t>
  </si>
  <si>
    <t xml:space="preserve">Quadre III-1.17. </t>
  </si>
  <si>
    <t xml:space="preserve">Quadre III-1.18. </t>
  </si>
  <si>
    <t>Defuncions a les Illes Balears segons els grups d'edat i el gènere (2020)</t>
  </si>
  <si>
    <t xml:space="preserve">Gràfic III-1.9. </t>
  </si>
  <si>
    <t xml:space="preserve">Quadre III-1.19. </t>
  </si>
  <si>
    <t xml:space="preserve">Gràfic III-1.10. </t>
  </si>
  <si>
    <t xml:space="preserve">Gràfic III-1.11. </t>
  </si>
  <si>
    <t xml:space="preserve">Quadre IIIA-1.1. </t>
  </si>
  <si>
    <t xml:space="preserve">Quadre IIIA-1.2. </t>
  </si>
  <si>
    <t xml:space="preserve">Quadre IIIA-1.3. </t>
  </si>
  <si>
    <t xml:space="preserve">Quadre IIIA-1.4. </t>
  </si>
  <si>
    <t xml:space="preserve">Quadre IIIA-1.5. </t>
  </si>
  <si>
    <t>Taxes estandarditzades d'APVP per comunitat autònoma (2020)</t>
  </si>
  <si>
    <t>Quadre IIIA-1.6.</t>
  </si>
  <si>
    <t>Evolució dels moviments migratoris de les Illes Balears per procedència (exclosa la migració interior) (1996-2020)</t>
  </si>
  <si>
    <t>Rev. del padró 2012</t>
  </si>
  <si>
    <t>Rev. del padró 2020</t>
  </si>
  <si>
    <t>Rev. del padró 2021</t>
  </si>
  <si>
    <t>Variació absoluta 2020-2021</t>
  </si>
  <si>
    <t>Variació relativa 2020/2021</t>
  </si>
  <si>
    <t>Variació absoluta 2012-2021</t>
  </si>
  <si>
    <t>Variació relativa (%) 2012/2021</t>
  </si>
  <si>
    <t>Espanya</t>
  </si>
  <si>
    <t>01 Andalusia</t>
  </si>
  <si>
    <t>02 Aragó</t>
  </si>
  <si>
    <t>03 Astúries</t>
  </si>
  <si>
    <t>04 Balears, Illes</t>
  </si>
  <si>
    <t>05 Canàries, Illes</t>
  </si>
  <si>
    <t>06 Cantàbria</t>
  </si>
  <si>
    <t>07 Castella i Lleó</t>
  </si>
  <si>
    <t>08 Castella-la Manxa</t>
  </si>
  <si>
    <t>09 Catalunya</t>
  </si>
  <si>
    <t>10 Comunitat Valenciana</t>
  </si>
  <si>
    <t>11 Extremadura</t>
  </si>
  <si>
    <t>12 Galícia</t>
  </si>
  <si>
    <t>13 Madrid, Comunitat de</t>
  </si>
  <si>
    <t>14 Múrcia, Regió de</t>
  </si>
  <si>
    <t>15 Navarra, Comunitat Foral de</t>
  </si>
  <si>
    <t>16 País Basc</t>
  </si>
  <si>
    <t>17 Rioja, la</t>
  </si>
  <si>
    <t>18 Ceuta</t>
  </si>
  <si>
    <t>19 Melilla</t>
  </si>
  <si>
    <t>Una altra CA</t>
  </si>
  <si>
    <t>Estranger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</si>
  <si>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</si>
  <si>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</si>
  <si>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</si>
  <si>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</si>
  <si>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</si>
  <si>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</si>
  <si>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</si>
  <si>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</si>
  <si>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</si>
  <si>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</si>
  <si>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</si>
  <si>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</si>
  <si>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</si>
  <si>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</si>
  <si>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</si>
  <si>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</si>
  <si>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</si>
  <si>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</si>
  <si>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</si>
  <si>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</si>
  <si>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</si>
  <si>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</si>
  <si>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</si>
  <si>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Notes: Les sèries anuals s'han homogeneïtzat pel que fa a la situació per països del darrer any disponible.</t>
  </si>
  <si>
    <t>Distribució 2012</t>
  </si>
  <si>
    <t>Distribució 2021</t>
  </si>
  <si>
    <t>Total</t>
  </si>
  <si>
    <t>Evolució dels moviments migratoris de les Illes Balears per procedència (exclosa la migració interior) (2004-2020)</t>
  </si>
  <si>
    <t>Immigració</t>
  </si>
  <si>
    <t>Emigració</t>
  </si>
  <si>
    <t>Procedència: una altra CA</t>
  </si>
  <si>
    <t>Procedència: l'estranger</t>
  </si>
  <si>
    <t>Destinació: una altra CA</t>
  </si>
  <si>
    <t>Destinació: l'estranger</t>
  </si>
  <si>
    <t>Notes: Les sèries anuals s'han homogeneïtzat pel que fa a la situació per països del darrer any disponible. Antics territoris de sobirania espanyola es comptabilitzen amb nascuts a l'estranger. Des de l'any 2006, Turquia es comptabilitza amb la resta de països europeus.</t>
  </si>
  <si>
    <t>actualizat dades 2020/juny 2021</t>
  </si>
  <si>
    <t>Població total</t>
  </si>
  <si>
    <t>Nascuts a l'estranger (1)</t>
  </si>
  <si>
    <t>% de nascuts a l'estranger</t>
  </si>
  <si>
    <t>Actualitzat dades 2020/juny2021</t>
  </si>
  <si>
    <t>Illes Balears</t>
  </si>
  <si>
    <t>Mallorca</t>
  </si>
  <si>
    <t>Menorca</t>
  </si>
  <si>
    <t>Eivissa</t>
  </si>
  <si>
    <t>Formentera</t>
  </si>
  <si>
    <t>Percentatge de població de menys de 16 anys</t>
  </si>
  <si>
    <t>Percentatge de població de 16-64 anys</t>
  </si>
  <si>
    <t>Població estrangera / població de l'illa (%)</t>
  </si>
  <si>
    <t>Relació d'homes per cada dona</t>
  </si>
  <si>
    <t>Índex de creixement de la població espanyola (%)</t>
  </si>
  <si>
    <t>Índex de creixement de la població estrangera (%)</t>
  </si>
  <si>
    <t>Índex de creixement de la població nascuda a les Balears (%)</t>
  </si>
  <si>
    <t>Índex de creixement de la població nascuda en una altra CA (%)</t>
  </si>
  <si>
    <t>Índex de creixement de la població nascuda a l'estranger (%)</t>
  </si>
  <si>
    <t>Edat mitjana</t>
  </si>
  <si>
    <t>Homes</t>
  </si>
  <si>
    <t>Dones</t>
  </si>
  <si>
    <t>Estrangera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</si>
  <si>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</si>
  <si>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</si>
  <si>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</si>
  <si>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</si>
  <si>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</si>
  <si>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</si>
  <si>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</si>
  <si>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</si>
  <si>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</si>
  <si>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</si>
  <si>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</si>
  <si>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</si>
  <si>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</si>
  <si>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</si>
  <si>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</si>
  <si>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</si>
  <si>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</si>
  <si>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&gt;84</t>
  </si>
  <si>
    <t>actualitzat juny 2021</t>
  </si>
  <si>
    <t>Valors absoluts</t>
  </si>
  <si>
    <t>Variacions anuals relatives</t>
  </si>
  <si>
    <t>Increment 2020-2035</t>
  </si>
  <si>
    <t>IPH 2021 (P)</t>
  </si>
  <si>
    <t xml:space="preserve">Taxa de creixement </t>
  </si>
  <si>
    <t xml:space="preserve">IPH 2020 </t>
  </si>
  <si>
    <t>IPH 2019</t>
  </si>
  <si>
    <t>Taxa de creixement</t>
  </si>
  <si>
    <t xml:space="preserve">M12 </t>
  </si>
  <si>
    <t xml:space="preserve">M11 </t>
  </si>
  <si>
    <t xml:space="preserve">M10 </t>
  </si>
  <si>
    <t>M09</t>
  </si>
  <si>
    <t>M08</t>
  </si>
  <si>
    <t>M07</t>
  </si>
  <si>
    <t>M06</t>
  </si>
  <si>
    <t>M05</t>
  </si>
  <si>
    <t>M04</t>
  </si>
  <si>
    <t>M03</t>
  </si>
  <si>
    <t>M02</t>
  </si>
  <si>
    <t>M01</t>
  </si>
  <si>
    <t>Nota: Mitjana anual. IPH 2020, dades provisionals.</t>
  </si>
  <si>
    <t>Nascuts vius a les Illes Balears i a l'Estat espanyol (2000-2020)</t>
  </si>
  <si>
    <t>Any</t>
  </si>
  <si>
    <t>Estat espanyol</t>
  </si>
  <si>
    <t>Quadre III-1.7. Edat mitjana de maternitat a Espanya i a les Illes Balears (1980-2020)</t>
  </si>
  <si>
    <t>Primer fill</t>
  </si>
  <si>
    <t>Quadre III-1.8. Evolució del nombre mitjà de fills per dona a Espanya i a les Illes Balears (1980-2020)</t>
  </si>
  <si>
    <t>Quadre III-1.9. Evolució dels naixements a les Illes Balears per principals àrees de nacionalitat de la mare i pes percentual sobre el total (2007-2020)</t>
  </si>
  <si>
    <t>% Espanya / total</t>
  </si>
  <si>
    <t>% estranger / total</t>
  </si>
  <si>
    <t>Europa</t>
  </si>
  <si>
    <t>% Europa / total</t>
  </si>
  <si>
    <t>% Europa / estrangers</t>
  </si>
  <si>
    <t>Àfrica</t>
  </si>
  <si>
    <t>% Àfrica / total</t>
  </si>
  <si>
    <t>% Àfrica / estrangers</t>
  </si>
  <si>
    <t>Amèrica del Sud</t>
  </si>
  <si>
    <t>% Amèrica del Sud / total</t>
  </si>
  <si>
    <t>% Amèrica del Sud / estrangers</t>
  </si>
  <si>
    <t>Ceuta i Melilla</t>
  </si>
  <si>
    <t>Galícia</t>
  </si>
  <si>
    <t>La Rioja</t>
  </si>
  <si>
    <t>Extremadura</t>
  </si>
  <si>
    <t>Castella i Lleó</t>
  </si>
  <si>
    <t>Navarra</t>
  </si>
  <si>
    <t>Cantàbria</t>
  </si>
  <si>
    <t>Castella-la Manxa</t>
  </si>
  <si>
    <t>Com. Valenciana</t>
  </si>
  <si>
    <t>Aragó</t>
  </si>
  <si>
    <t>País Basc</t>
  </si>
  <si>
    <t>Andalusia</t>
  </si>
  <si>
    <t>Illes Canàries</t>
  </si>
  <si>
    <t>Madrid</t>
  </si>
  <si>
    <t>Múrcia</t>
  </si>
  <si>
    <t>Astúries</t>
  </si>
  <si>
    <t>Catalunya</t>
  </si>
  <si>
    <t>Quadre III-1.11. Evolució de les taxes brutes de nupcialitat per comunitat autònoma (1975-2020)</t>
  </si>
  <si>
    <t>Evolució dels matrimonis entre cònjuges de diferent sexe segons la forma de celebració (2000-2020)</t>
  </si>
  <si>
    <t>Catòlics</t>
  </si>
  <si>
    <t>Nombre</t>
  </si>
  <si>
    <t>%</t>
  </si>
  <si>
    <t>1990</t>
  </si>
  <si>
    <t>1991</t>
  </si>
  <si>
    <t>1992</t>
  </si>
  <si>
    <t>1993</t>
  </si>
  <si>
    <t>1994</t>
  </si>
  <si>
    <t>Ambdós espanyols</t>
  </si>
  <si>
    <t>Espòs espanyol i esposa estrangera</t>
  </si>
  <si>
    <t>Esposa espanyola i espòs estranger</t>
  </si>
  <si>
    <t>Ambdós estrangers</t>
  </si>
  <si>
    <t>Quadre III-1.14. Matrimonis entre cònjuges del mateix sexe a les Illes Balears (2006-2020)</t>
  </si>
  <si>
    <t>Eivissa i Formentera</t>
  </si>
  <si>
    <t>Nul·litat</t>
  </si>
  <si>
    <t>Separació</t>
  </si>
  <si>
    <t>Divorci</t>
  </si>
  <si>
    <t>Quadre III-1.16. Evolució de les taxes estandarditzades de defunció a Espanya i a les Illes Balears (2001, 2008, 2019, 2020)</t>
  </si>
  <si>
    <t>Malalties del sistema circulatori</t>
  </si>
  <si>
    <t>Tumors</t>
  </si>
  <si>
    <t>Malalties del sistema respiratori</t>
  </si>
  <si>
    <t>Taxa estandarditzada d'APVP (per 1000)</t>
  </si>
  <si>
    <t>Nombre mitjà  d'APVP</t>
  </si>
  <si>
    <t>Nombre mitjà d'APVP</t>
  </si>
  <si>
    <t>Quadre III-1.18. Defuncions a les Illes Balears segons els grups d'edat i el gènere (2020)</t>
  </si>
  <si>
    <t>Sobremortalitat dels homes</t>
  </si>
  <si>
    <t>Distribució per grups d'edat</t>
  </si>
  <si>
    <t>&lt;1 any</t>
  </si>
  <si>
    <t>01-04 anys</t>
  </si>
  <si>
    <t>05-09 anys</t>
  </si>
  <si>
    <t>10-14 anys</t>
  </si>
  <si>
    <t>15-19 anys</t>
  </si>
  <si>
    <t>20-24 anys</t>
  </si>
  <si>
    <t>25-29 anys</t>
  </si>
  <si>
    <t>30-34 anys</t>
  </si>
  <si>
    <t>35-39 anys</t>
  </si>
  <si>
    <t>40-44 anys</t>
  </si>
  <si>
    <t>45-49 anys</t>
  </si>
  <si>
    <t>50-54 anys</t>
  </si>
  <si>
    <t>55-59 anys</t>
  </si>
  <si>
    <t>60-64 anys</t>
  </si>
  <si>
    <t>65-69 anys</t>
  </si>
  <si>
    <t>70-74 anys</t>
  </si>
  <si>
    <t>75-79 anys</t>
  </si>
  <si>
    <t>80-84 anys</t>
  </si>
  <si>
    <t>85 i més anys</t>
  </si>
  <si>
    <t>Població</t>
  </si>
  <si>
    <t>% sobre població estrangera</t>
  </si>
  <si>
    <t>Marroc</t>
  </si>
  <si>
    <t>Itàlia</t>
  </si>
  <si>
    <t>Alemanya</t>
  </si>
  <si>
    <t>Regne Unit</t>
  </si>
  <si>
    <t>Colòmbia</t>
  </si>
  <si>
    <t>UE-15</t>
  </si>
  <si>
    <t>Quadre IIIA-1.1. Evolució del balanç migratori a les Illes Balears per zona de procedència (1995-2020)</t>
  </si>
  <si>
    <t>Actualitzat dades 2019/juny2021</t>
  </si>
  <si>
    <t>Total estrangera</t>
  </si>
  <si>
    <t>País</t>
  </si>
  <si>
    <t>(228) Marroc</t>
  </si>
  <si>
    <t>(115) Itàlia</t>
  </si>
  <si>
    <t>(126) Alemanya</t>
  </si>
  <si>
    <t>(125) Regne Unit</t>
  </si>
  <si>
    <t>(343) Colòmbia</t>
  </si>
  <si>
    <t>(128) Romania</t>
  </si>
  <si>
    <t>(340) Argentina</t>
  </si>
  <si>
    <t>(110) França</t>
  </si>
  <si>
    <t>(407) Xina</t>
  </si>
  <si>
    <t>(104) Bulgària</t>
  </si>
  <si>
    <t>(345) Equador</t>
  </si>
  <si>
    <t>(239) Senegal</t>
  </si>
  <si>
    <t>(342) Brasil</t>
  </si>
  <si>
    <t>(347) Paraguay</t>
  </si>
  <si>
    <t>(341) Bolívia</t>
  </si>
  <si>
    <t>(351) Veneçuela</t>
  </si>
  <si>
    <t>(350) Uruguay</t>
  </si>
  <si>
    <t>(410) Índia</t>
  </si>
  <si>
    <t>(121) Països Baixos</t>
  </si>
  <si>
    <t>(122) Polònia</t>
  </si>
  <si>
    <t>(315) Cuba</t>
  </si>
  <si>
    <t>Quadre IIIA-1.5. Taxes estandarditzades d'APVP per comunitat autònoma (2020)</t>
  </si>
  <si>
    <t>Taxa estandarditzada d'APVP (per 100.000)</t>
  </si>
  <si>
    <t>Total Espanya</t>
  </si>
  <si>
    <t>Astúries, Principat</t>
  </si>
  <si>
    <t>Balears, Illes</t>
  </si>
  <si>
    <t>Canàries, Illes</t>
  </si>
  <si>
    <t>Comunitat Valenciana</t>
  </si>
  <si>
    <t>Madrid, Comunitat de</t>
  </si>
  <si>
    <t>Múrcia, Regió de</t>
  </si>
  <si>
    <t>Navarra, Comunitat Foral de</t>
  </si>
  <si>
    <t>Ceuta</t>
  </si>
  <si>
    <t>Melilla</t>
  </si>
  <si>
    <t>Nota: Taxa per 100.000 habitants.</t>
  </si>
  <si>
    <t>Quadre IIIA-1.6. Evolució dels moviments migratoris de les Illes Balears per procedència (exclosa la migració interior) (1996-2020)</t>
  </si>
  <si>
    <t>Piràmide de població segons el lloc de naixement. Revisió del padró a 1 de gener de 2021</t>
  </si>
  <si>
    <t>Població segons la comunitat autònoma de residència (2012-2020-2021)</t>
  </si>
  <si>
    <t>Població segons el lloc de naixement. Revisió del padró a 1 de gener de 2021</t>
  </si>
  <si>
    <t>Població per comunitats autònomes, total i nascuts a l'estranger. Revisió del padró a 1 de gener de 2021</t>
  </si>
  <si>
    <t>Indicadors de població de les Balears per illes segons la revisió del padró a 1 de gener de 2021</t>
  </si>
  <si>
    <t>Projecció de població resident a les Illes Balears per sexes, 1 de gener (2020-2035)</t>
  </si>
  <si>
    <t>Indicador mensual de pressió humana i taxa de creixement respecte a la xifra de població a 1 de gener. Mitjana mensual 2021, 2020 i 2019</t>
  </si>
  <si>
    <t>Evolució dels naixements a les Illes Balears per principals àrees de nacionalitat de la mare i per aportació al total de natalitat (2007-2020)</t>
  </si>
  <si>
    <t>Evolució de les taxes d'interrupció voluntària de l'embaràs per residència de la mare a les Illes Balears i Espanya (2011-2020)</t>
  </si>
  <si>
    <t>Taxa d'interrupció voluntària de l'embaràs per comunitat autònoma de residència (2020)</t>
  </si>
  <si>
    <t>Nombre de matrimonis entre cònjuges de diferent sexe segons la forma de celebració (1990-2020)</t>
  </si>
  <si>
    <t>Evolució de l'edat mitjana del primer matrimoni a Espanya i a les Illes Balears per sexe (1976-2020)</t>
  </si>
  <si>
    <t>Matrimonis amb cònjuges de diferent sexe segons les nacionalitats dels contraents a les Illes Balears (1986-2020)</t>
  </si>
  <si>
    <t>Taxes estandarditzades d'APVP per causes externes a Espanya i a les Illes Balears (2020)</t>
  </si>
  <si>
    <t>Evolució dels matrimonis entre cònjuges de diferent sexe segons la forma de celebració a les Illes Balears (2000-2020)</t>
  </si>
  <si>
    <t>Evolució dels moviments migratoris de les Illes Balears per procedència (2004-2020)</t>
  </si>
  <si>
    <t>Dissolucions del matrimoni a Espanya i a les Illes Balears (2007-2020)</t>
  </si>
  <si>
    <t>Taxes de creixement vegetatiu per 1.000 (1990-2010 decennal / 2011-2020 anual)</t>
  </si>
  <si>
    <t>Població estrangera per país de nacionalitat més freqüent a les Illes Balears. Revisió del padró a 1 de gener de 2020</t>
  </si>
  <si>
    <t>Distribució de la població estrangera a Illes Balears segons l'àrea de la nacionalitat. Revisió del padró a 1 de gener de 2021</t>
  </si>
  <si>
    <t>Distribució de la població resident a les Illes Balears nascuda a l'estranger per zona de procedència. Revisió del padró a 1 de gener de 2021</t>
  </si>
  <si>
    <t>Evolució de les taxes del balanç vegetatiu per 1.000 habitants d'Espanya i de les Illes Balears (1982-2020)</t>
  </si>
  <si>
    <t>Població estrangera per país de nacionalitat més freqüent a les Illes Balears. Revisió del padró a 1 de gener de 2021</t>
  </si>
  <si>
    <t>Evolució de les taxes d'interrupció voluntària de l'embaràs per comunitat autònoma de residència (2011-2020)</t>
  </si>
  <si>
    <t>Quadre III-1.1. Població segons la comunitat autònoma de residència (2012-2020-2021)</t>
  </si>
  <si>
    <r>
      <t xml:space="preserve">Font: INE (2022). </t>
    </r>
    <r>
      <rPr>
        <sz val="8"/>
        <color rgb="FF000000"/>
        <rFont val="Arial"/>
        <family val="2"/>
      </rPr>
      <t>Revisión del padrón municipal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https://www.ine.es/dyngs/INEbase/es/operacion.htm?c=Estadistica_C&amp;cid=1254736177011&amp;menu=resultados&amp;idp=1254734710990</t>
    </r>
    <r>
      <rPr>
        <i/>
        <sz val="8"/>
        <color rgb="FF000000"/>
        <rFont val="Arial"/>
        <family val="2"/>
      </rPr>
      <t xml:space="preserve"> (Accedit: 17 juny 2022)</t>
    </r>
  </si>
  <si>
    <r>
      <t>Font: IBESTAT (2022).</t>
    </r>
    <r>
      <rPr>
        <sz val="8"/>
        <color rgb="FF000000"/>
        <rFont val="Arial"/>
        <family val="2"/>
      </rPr>
      <t xml:space="preserve"> Moviments migratoris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 xml:space="preserve">https://ibestat.caib.es/ibestat/estadistiques/poblacio/moviment-migratori/eb5f7521-6c9b-45ac-8351-31b41174e234 (Accedit: 17 juny 2022). I INE (2022) Estadística de variaciones residenciales. Disponible a: https://www.ine.es/dynt3/inebase/es/index.htm?type=pcaxis&amp;path=/t20/p307/serie&amp;file=pcaxis&amp;dh=0&amp;capsel=02018 </t>
    </r>
    <r>
      <rPr>
        <i/>
        <sz val="8"/>
        <color rgb="FF000000"/>
        <rFont val="Arial"/>
        <family val="2"/>
      </rPr>
      <t>(Accedit: 17 juny 2022)</t>
    </r>
  </si>
  <si>
    <r>
      <t xml:space="preserve">Font: IBESTAT (2022). </t>
    </r>
    <r>
      <rPr>
        <sz val="8"/>
        <color rgb="FF000000"/>
        <rFont val="Arial"/>
        <family val="2"/>
      </rPr>
      <t>Moviments migratoris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https://ibestat.caib.es/ibestat/estadistiques/poblacio/moviment-migratori/eb5f7521-6c9b-45ac-8351-31b41174e234</t>
    </r>
    <r>
      <rPr>
        <i/>
        <sz val="8"/>
        <color rgb="FF000000"/>
        <rFont val="Arial"/>
        <family val="2"/>
      </rPr>
      <t xml:space="preserve"> (Accedit: 17 juny 2022), i INE (2022). </t>
    </r>
    <r>
      <rPr>
        <sz val="8"/>
        <color rgb="FF000000"/>
        <rFont val="Arial"/>
        <family val="2"/>
      </rPr>
      <t>Estadística de variaciones residenciales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https://www.ine.es/dynt3/inebase/es/index.htm?type=pcaxis&amp;path=/t20/p307/serie&amp;file=pcaxis&amp;dh=0&amp;capsel=02018</t>
    </r>
    <r>
      <rPr>
        <i/>
        <sz val="8"/>
        <color rgb="FF000000"/>
        <rFont val="Arial"/>
        <family val="2"/>
      </rPr>
      <t xml:space="preserve"> (Accedit: 17 juny 2022)</t>
    </r>
  </si>
  <si>
    <t>Quadre III-1.2. Població segons el lloc de naixement. Revisió del padró a 1 de gener de 2021</t>
  </si>
  <si>
    <t>Població nascuda a les Illes Balears</t>
  </si>
  <si>
    <t>Població nascuda a una altra CA</t>
  </si>
  <si>
    <t>Població nascuda a l'estranger</t>
  </si>
  <si>
    <r>
      <t xml:space="preserve">Font: IBESTAT (2022). </t>
    </r>
    <r>
      <rPr>
        <sz val="8"/>
        <color rgb="FF000000"/>
        <rFont val="Arial"/>
        <family val="2"/>
      </rPr>
      <t>Padró (xifres de població).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>https://ibestat.caib.es/ibestat/estadistiques/poblacio/padro/series-padro/155b5b14-b6cd-4160-80eb-0ca26f7679cd</t>
    </r>
    <r>
      <rPr>
        <i/>
        <sz val="8"/>
        <color rgb="FF000000"/>
        <rFont val="Arial"/>
        <family val="2"/>
      </rPr>
      <t xml:space="preserve"> (Accedit: 17 juny 2022)</t>
    </r>
  </si>
  <si>
    <r>
      <t>Font:  IBESTAT (2022).</t>
    </r>
    <r>
      <rPr>
        <sz val="8"/>
        <color rgb="FF000000"/>
        <rFont val="Arial"/>
        <family val="2"/>
      </rPr>
      <t xml:space="preserve"> Moviments migratoris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 xml:space="preserve">https://ibestat.caib.es/ibestat/estadistiques/poblacio/moviment-migratori/eb5f7521-6c9b-45ac-8351-31b41174e234 </t>
    </r>
    <r>
      <rPr>
        <i/>
        <sz val="8"/>
        <color rgb="FF000000"/>
        <rFont val="Arial"/>
        <family val="2"/>
      </rPr>
      <t>(Accedit: 17 juny 2022)</t>
    </r>
  </si>
  <si>
    <r>
      <t xml:space="preserve">Font: IBESTAT (2022). </t>
    </r>
    <r>
      <rPr>
        <sz val="8"/>
        <color rgb="FF000000"/>
        <rFont val="Arial"/>
        <family val="2"/>
      </rPr>
      <t>Moviments migratoris</t>
    </r>
    <r>
      <rPr>
        <i/>
        <sz val="8"/>
        <color rgb="FF000000"/>
        <rFont val="Arial"/>
        <family val="2"/>
      </rPr>
      <t>. Disponible a:</t>
    </r>
    <r>
      <rPr>
        <sz val="8"/>
        <color rgb="FF000000"/>
        <rFont val="Arial"/>
        <family val="2"/>
      </rPr>
      <t xml:space="preserve"> https://ibestat.caib.es/ibestat/estadistiques/poblacio/moviment-migratori/eb5f7521-6c9b-45ac-8351-31b41174e234</t>
    </r>
    <r>
      <rPr>
        <i/>
        <sz val="8"/>
        <color rgb="FF000000"/>
        <rFont val="Arial"/>
        <family val="2"/>
      </rPr>
      <t xml:space="preserve"> (Accedit: 17 juny 2022)</t>
    </r>
  </si>
  <si>
    <t>Quadre III-1.3. Població per comunitats autònomes, total i nascuts a l'estranger. Revisió del padró a 1 de gener de 2021</t>
  </si>
  <si>
    <r>
      <t xml:space="preserve">Font: INE (2022). </t>
    </r>
    <r>
      <rPr>
        <sz val="8"/>
        <color rgb="FF000000"/>
        <rFont val="Arial"/>
        <family val="2"/>
      </rPr>
      <t xml:space="preserve">Revisión del padrón municipal.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 xml:space="preserve">https://www.ine.es/dyngs/INEbase/es/operacion.htm?c=Estadistica_C&amp;cid=1254736177011&amp;menu=resultados&amp;idp=1254734710990 </t>
    </r>
    <r>
      <rPr>
        <i/>
        <sz val="8"/>
        <color rgb="FF000000"/>
        <rFont val="Arial"/>
        <family val="2"/>
      </rPr>
      <t>(Accedit: 17 juny 2022)</t>
    </r>
  </si>
  <si>
    <t>1. Inclou nascuts en antics teritoris espanyols.</t>
  </si>
  <si>
    <t>Quadre III-1.4. Indicadors de població de les Balears per illes segons la revisió del padró a 1 de gener de 2021</t>
  </si>
  <si>
    <t>Percentatge de població de 65 anys i més</t>
  </si>
  <si>
    <t>Població nascuda en una altra CA / població de l'illa (%)</t>
  </si>
  <si>
    <t>Població nascuda a l'estranger / població de l'illa (%)</t>
  </si>
  <si>
    <t>Total població nascuda fora de la CA / població de l'illa (%)</t>
  </si>
  <si>
    <t>Índex de creixement 2020-2021 (%)</t>
  </si>
  <si>
    <t>Índex d'envelliment (població de 65 anys i més / població &lt;16 anys)</t>
  </si>
  <si>
    <t>Índex de longevitat o sobreenvelliment (població de 85 anys i més / població de 65 anys i més)</t>
  </si>
  <si>
    <t>Índex de dependència* (població &lt;16 + població &gt;64) / població de 16 a 64)</t>
  </si>
  <si>
    <t>Índex de recanvi (població de 60 a 64 / població de 20 a 24)</t>
  </si>
  <si>
    <r>
      <t xml:space="preserve">Font: IBESTAT (2022). </t>
    </r>
    <r>
      <rPr>
        <sz val="8"/>
        <color rgb="FF000000"/>
        <rFont val="Arial"/>
        <family val="2"/>
      </rPr>
      <t>Padró (xifres de població).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 xml:space="preserve">https://ibestat.caib.es/ibestat/estadistiques/poblacio/padro/series-padro/155b5b14-b6cd-4160-80eb-0ca26f7679cd </t>
    </r>
    <r>
      <rPr>
        <i/>
        <sz val="8"/>
        <color rgb="FF000000"/>
        <rFont val="Arial"/>
        <family val="2"/>
      </rPr>
      <t>(Accedit: 17 juny 2022)</t>
    </r>
  </si>
  <si>
    <t>Piràmide segons el lloc de naixement. Revisió del padró a 1 de gener de 2021</t>
  </si>
  <si>
    <t>Quadre III-1.5. Projecció de població resident a les Illes Balears a 1 de gener per sexes (2020-2035)</t>
  </si>
  <si>
    <t>—</t>
  </si>
  <si>
    <t>Xifra de població. Revisió del padró a 1 de gener de 2021, 2020 i 2019</t>
  </si>
  <si>
    <r>
      <t xml:space="preserve">Font: IBESTAT (2022). </t>
    </r>
    <r>
      <rPr>
        <sz val="8"/>
        <color rgb="FF000000"/>
        <rFont val="Arial"/>
        <family val="2"/>
      </rPr>
      <t xml:space="preserve">Naixements.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 xml:space="preserve">https://ibestat.caib.es/ibestat/estadistiques/poblacio/naixements/414cab4f-b402-4cd1-af05-6617443de384 </t>
    </r>
    <r>
      <rPr>
        <i/>
        <sz val="8"/>
        <color rgb="FF000000"/>
        <rFont val="Arial"/>
        <family val="2"/>
      </rPr>
      <t xml:space="preserve">(Accedit: 17 juny 2022), i INE (2021). </t>
    </r>
    <r>
      <rPr>
        <sz val="8"/>
        <color rgb="FF000000"/>
        <rFont val="Arial"/>
        <family val="2"/>
      </rPr>
      <t>Movimiento natural de la población.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>https://www.ine.es/dynt3/inebase/index.htm?type=pcaxis&amp;path=/t20/e301/provi&amp;file=pcaxis</t>
    </r>
    <r>
      <rPr>
        <i/>
        <sz val="8"/>
        <color rgb="FF000000"/>
        <rFont val="Arial"/>
        <family val="2"/>
      </rPr>
      <t xml:space="preserve"> (Accedit: 17 juny 2022)</t>
    </r>
  </si>
  <si>
    <r>
      <t xml:space="preserve">Font: IBESTAT (2022). </t>
    </r>
    <r>
      <rPr>
        <sz val="8"/>
        <color rgb="FF000000"/>
        <rFont val="Arial"/>
        <family val="2"/>
      </rPr>
      <t>Naixements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https://ibestat.caib.es/ibestat/estadistiques/poblacio/naixements/414cab4f-b402-4cd1-af05-6617443de384</t>
    </r>
    <r>
      <rPr>
        <i/>
        <sz val="8"/>
        <color rgb="FF000000"/>
        <rFont val="Arial"/>
        <family val="2"/>
      </rPr>
      <t xml:space="preserve"> (Accedit: 17 juny 2022), i INE (2021). </t>
    </r>
    <r>
      <rPr>
        <sz val="8"/>
        <color rgb="FF000000"/>
        <rFont val="Arial"/>
        <family val="2"/>
      </rPr>
      <t>Movimiento natural de la población.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 xml:space="preserve">https://www.ine.es/dynt3/inebase/index.htm?type=pcaxis&amp;path=/t20/e301/provi&amp;file=pcaxis </t>
    </r>
    <r>
      <rPr>
        <i/>
        <sz val="8"/>
        <color rgb="FF000000"/>
        <rFont val="Arial"/>
        <family val="2"/>
      </rPr>
      <t>(Accedit: 17 juny 2022)</t>
    </r>
  </si>
  <si>
    <t xml:space="preserve"> Percentatge de nascuts de mare no casada a Espanya i a les Illes Balears (1976-2020)</t>
  </si>
  <si>
    <t>Percentatge de nascuts de mare no casada a Espanya i a les Illes Balears (1976-2020)</t>
  </si>
  <si>
    <r>
      <t>Font:  INE (2022).</t>
    </r>
    <r>
      <rPr>
        <sz val="9"/>
        <color rgb="FF000000"/>
        <rFont val="Arial"/>
        <family val="2"/>
      </rPr>
      <t xml:space="preserve"> Indicadores demográficos básicos.</t>
    </r>
    <r>
      <rPr>
        <i/>
        <sz val="9"/>
        <color rgb="FF000000"/>
        <rFont val="Arial"/>
        <family val="2"/>
      </rPr>
      <t xml:space="preserve"> Disponible a: </t>
    </r>
    <r>
      <rPr>
        <sz val="9"/>
        <color rgb="FF000000"/>
        <rFont val="Arial"/>
        <family val="2"/>
      </rPr>
      <t xml:space="preserve">https://www.ine.es/dynt3/inebase/index.htm?padre=1149&amp;capsel=2043 </t>
    </r>
    <r>
      <rPr>
        <i/>
        <sz val="9"/>
        <color rgb="FF000000"/>
        <rFont val="Arial"/>
        <family val="2"/>
      </rPr>
      <t>(Accedit: 17 juny 2022)</t>
    </r>
  </si>
  <si>
    <t>Quadre III-1.10. Evolució de les taxes d'interrupció voluntària de l'embaràs per residència de la mare a les Illes Balears i Espanya (2011-2020)</t>
  </si>
  <si>
    <t xml:space="preserve"> Taxa d'interrupció voluntària de l'embaràs per CA de residència (2020)</t>
  </si>
  <si>
    <t>CA de residència</t>
  </si>
  <si>
    <t>* Taxa per 1.000 dones entre 15 i 44 anys.</t>
  </si>
  <si>
    <t>Civils i d'altres</t>
  </si>
  <si>
    <r>
      <t xml:space="preserve">Font: IBESTAT (2022). </t>
    </r>
    <r>
      <rPr>
        <sz val="8"/>
        <color rgb="FF000000"/>
        <rFont val="Arial"/>
        <family val="2"/>
      </rPr>
      <t xml:space="preserve">Matrimonis.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https://ibestat.caib.es/ibestat/estadistiques/poblacio/matrimonis/c1823e43-abaf-40df-bede-5618d0afcd69</t>
    </r>
    <r>
      <rPr>
        <i/>
        <sz val="8"/>
        <color rgb="FF000000"/>
        <rFont val="Arial"/>
        <family val="2"/>
      </rPr>
      <t xml:space="preserve"> (Accedit: 17 juny 2022)</t>
    </r>
  </si>
  <si>
    <t xml:space="preserve"> Quadre III-1.12. Nombre de matrimonis entre cònjuges de diferent sexe segons la forma de celebració (1990-2020)</t>
  </si>
  <si>
    <r>
      <t>Font: INE (2022).</t>
    </r>
    <r>
      <rPr>
        <sz val="8"/>
        <color rgb="FF000000"/>
        <rFont val="Arial"/>
        <family val="2"/>
      </rPr>
      <t xml:space="preserve"> Indicadores demográficos básicos.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https://www.ine.es/dynt3/inebase/index.htm?padre=1149&amp;capsel=2043</t>
    </r>
    <r>
      <rPr>
        <i/>
        <sz val="8"/>
        <color rgb="FF000000"/>
        <rFont val="Arial"/>
        <family val="2"/>
      </rPr>
      <t xml:space="preserve"> (Accedit: 17 juny 2022)</t>
    </r>
  </si>
  <si>
    <r>
      <t xml:space="preserve">Font: INE (2022). </t>
    </r>
    <r>
      <rPr>
        <sz val="8"/>
        <color rgb="FF000000"/>
        <rFont val="Arial"/>
        <family val="2"/>
      </rPr>
      <t>Indicadores demográficos básicos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https://www.ine.es/dynt3/inebase/index.htm?padre=1149&amp;capsel=2043</t>
    </r>
    <r>
      <rPr>
        <i/>
        <sz val="8"/>
        <color rgb="FF000000"/>
        <rFont val="Arial"/>
        <family val="2"/>
      </rPr>
      <t xml:space="preserve"> (Accedit: 17 juny 2022)</t>
    </r>
  </si>
  <si>
    <t>Quadre III-1.13. Matrimonis amb cònjuges de diferent sexe segons les nacionalitats dels contraents a les Illes Balears (1986-2020)</t>
  </si>
  <si>
    <t>Quadre III-1.15. Dissolucions del matrimoni a Espanya i a les Illes Balears (2007-2020)</t>
  </si>
  <si>
    <t>Quadre III-1.17. Taxes estandarditzades d'APVP per causes externes a Espanya i a les Illes Balears (2020)</t>
  </si>
  <si>
    <t>Nota: APVP correspon a anys potencials de vida perduts. Taxa en tant per 1.000.</t>
  </si>
  <si>
    <t>Nota: taxa en tant per mil.</t>
  </si>
  <si>
    <t>Taxes de creixement vegetatiu per 1.000 (1990-2010: dades quinquennals, 2011-2020: dades anuals)</t>
  </si>
  <si>
    <r>
      <t xml:space="preserve">Font: INE (2022). </t>
    </r>
    <r>
      <rPr>
        <sz val="8"/>
        <color rgb="FF000000"/>
        <rFont val="Arial"/>
        <family val="2"/>
      </rPr>
      <t>Saldo vegetativo por mil habitantes por comunidad autónoma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https://www.ine.es/jaxiT3/Tabla.htm?t=1450&amp;L=0</t>
    </r>
    <r>
      <rPr>
        <i/>
        <sz val="8"/>
        <color rgb="FF000000"/>
        <rFont val="Arial"/>
        <family val="2"/>
      </rPr>
      <t xml:space="preserve"> (Accedit: 17 juny 2022)</t>
    </r>
  </si>
  <si>
    <t>Quadre III-1.19. Població estrangera per país de nacionalitat més freqüent a les Illes Balears. Revisió del padró a 1 de gener de 2021</t>
  </si>
  <si>
    <t>% sobre el total de població</t>
  </si>
  <si>
    <r>
      <t xml:space="preserve">Font: IBESTAT (2022). </t>
    </r>
    <r>
      <rPr>
        <sz val="8"/>
        <color rgb="FF000000"/>
        <rFont val="Arial"/>
        <family val="2"/>
      </rPr>
      <t>Dades anuals del padró 2021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https://ibestat.caib.es/ibestat/page?p=px_tablas&amp;nodeId=64c6b576-3c2a-4d19-a1a2-2fee281c1997&amp;path=poblacion%2FPADRÓN%2Fanual%2F2021</t>
    </r>
    <r>
      <rPr>
        <i/>
        <sz val="8"/>
        <color rgb="FF000000"/>
        <rFont val="Arial"/>
        <family val="2"/>
      </rPr>
      <t xml:space="preserve"> (Accedit: 17 juny 2022)</t>
    </r>
  </si>
  <si>
    <t>Nota: A partir de la revisió de l'any 2006, Turquia es comptabilitza amb la resta d'Europa.</t>
  </si>
  <si>
    <t>Quadre III-1.5. Distribució de la població estrangera a les Illes Balears segons l'àrea de nacionalitat. Revisió del padró a 1 de gener de 2021</t>
  </si>
  <si>
    <t>Resta de la UE-15</t>
  </si>
  <si>
    <t>Resta de la UE-25</t>
  </si>
  <si>
    <t>Resta d'Europa</t>
  </si>
  <si>
    <t>Amèrica del Nord</t>
  </si>
  <si>
    <t>Amèrica Central</t>
  </si>
  <si>
    <t>Altres d'Amèrica</t>
  </si>
  <si>
    <t>Àsia</t>
  </si>
  <si>
    <t>Oceania</t>
  </si>
  <si>
    <t>No consta i apàtrides</t>
  </si>
  <si>
    <t>Resta de la UE-27 i la UE-28</t>
  </si>
  <si>
    <r>
      <t xml:space="preserve">Font: IBESTAT (2022). </t>
    </r>
    <r>
      <rPr>
        <sz val="8"/>
        <color rgb="FF000000"/>
        <rFont val="Arial"/>
        <family val="2"/>
      </rPr>
      <t xml:space="preserve">Dades anuals del padró 2021.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https://ibestat.caib.es/ibestat/page?p=px_tablas&amp;nodeId=64c6b576-3c2a-4d19-a1a2-2fee281c1997&amp;path=poblacion%2FPADRÓN%2Fanual%2F2021</t>
    </r>
    <r>
      <rPr>
        <i/>
        <sz val="8"/>
        <color rgb="FF000000"/>
        <rFont val="Arial"/>
        <family val="2"/>
      </rPr>
      <t xml:space="preserve"> (Accedit: 17 juny 2022)</t>
    </r>
  </si>
  <si>
    <t>Quadre III-1.15. Població resident a les Illes Balears nascuda a l'estranger. Revisió del padró a 1 de gener de 2021</t>
  </si>
  <si>
    <t>Resta d’Europa</t>
  </si>
  <si>
    <t>Altres d’Amèrica</t>
  </si>
  <si>
    <r>
      <t xml:space="preserve">Font: IBESTAT (2022). </t>
    </r>
    <r>
      <rPr>
        <sz val="8"/>
        <color rgb="FF000000"/>
        <rFont val="Arial"/>
        <family val="2"/>
      </rPr>
      <t>Dades anuals del padró 2021.</t>
    </r>
    <r>
      <rPr>
        <i/>
        <sz val="8"/>
        <color rgb="FF000000"/>
        <rFont val="Arial"/>
        <family val="2"/>
      </rPr>
      <t xml:space="preserve"> Disponible a:</t>
    </r>
    <r>
      <rPr>
        <sz val="8"/>
        <color rgb="FF000000"/>
        <rFont val="Arial"/>
        <family val="2"/>
      </rPr>
      <t xml:space="preserve"> https://ibestat.caib.es/ibestat/page?p=px_tablas&amp;nodeId=64c6b576-3c2a-4d19-a1a2-2fee281c1997&amp;path=poblacion%2FPADRÓN%2Fanual%2F2021</t>
    </r>
    <r>
      <rPr>
        <i/>
        <sz val="8"/>
        <color rgb="FF000000"/>
        <rFont val="Arial"/>
        <family val="2"/>
      </rPr>
      <t xml:space="preserve"> (Accedit: 17 juny 2022)</t>
    </r>
  </si>
  <si>
    <r>
      <rPr>
        <i/>
        <sz val="8"/>
        <color rgb="FF000000"/>
        <rFont val="Arial"/>
        <family val="2"/>
      </rPr>
      <t xml:space="preserve">Font: IBESTAT (2022). </t>
    </r>
    <r>
      <rPr>
        <sz val="8"/>
        <color rgb="FF000000"/>
        <rFont val="Arial"/>
        <family val="2"/>
      </rPr>
      <t>Dades anuals del padró 2021.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>https://ibestat.caib.es/ibestat/page?p=px_tablas&amp;nodeId=64c6b576-3c2a-4d19-a1a2-2fee281c1997&amp;path=poblacion%2FPADRÓN%2Fanual%2F2021</t>
    </r>
    <r>
      <rPr>
        <i/>
        <sz val="8"/>
        <color rgb="FF000000"/>
        <rFont val="Arial"/>
        <family val="2"/>
      </rPr>
      <t xml:space="preserve"> (Accedit: 17 juny 2022)</t>
    </r>
  </si>
  <si>
    <r>
      <t xml:space="preserve">Font: IBESTAT (2021). </t>
    </r>
    <r>
      <rPr>
        <sz val="8"/>
        <color rgb="FF000000"/>
        <rFont val="Arial"/>
        <family val="2"/>
      </rPr>
      <t xml:space="preserve">Moviments migratoris.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https://ibestat.caib.es/ibestat/estadistiques/poblacio/moviment-migratori/eb5f7521-6c9b-45ac-8351-31b41174e234</t>
    </r>
    <r>
      <rPr>
        <i/>
        <sz val="8"/>
        <color rgb="FF000000"/>
        <rFont val="Arial"/>
        <family val="2"/>
      </rPr>
      <t xml:space="preserve"> (Accedit: 17 juny 2022)</t>
    </r>
  </si>
  <si>
    <t>Quadre IIIA-1.2. Evolució de les taxes del balanç vegetatiu per 1.000 habitants d'Espanya i les Illes Balears (1982-2020)</t>
  </si>
  <si>
    <r>
      <t xml:space="preserve">Font: INE (2022). </t>
    </r>
    <r>
      <rPr>
        <sz val="8"/>
        <color rgb="FF000000"/>
        <rFont val="Arial"/>
        <family val="2"/>
      </rPr>
      <t xml:space="preserve">Saldo vegetativo por mil habitantes por comunidad autónoma.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https://www.ine.es/jaxiT3/Tabla.htm?t=1450&amp;L=0</t>
    </r>
    <r>
      <rPr>
        <i/>
        <sz val="8"/>
        <color rgb="FF000000"/>
        <rFont val="Arial"/>
        <family val="2"/>
      </rPr>
      <t xml:space="preserve"> (Accedit: 17 juny 2022)</t>
    </r>
  </si>
  <si>
    <t>Quadre IIIA-1.3. Població estrangera per país de nacionalitat més freqüent a les Illes Balears. Revisió del padró a 1 de gener de 2021</t>
  </si>
  <si>
    <t>% població estrangera sobre el total</t>
  </si>
  <si>
    <t>% sobre el total de població estrangera</t>
  </si>
  <si>
    <t>Quadre IIIA-1.4. Evolució de les taxes d'interrupció voluntària de l'embaràs per CA de residència (2011-2020)</t>
  </si>
  <si>
    <t>Rioja, La</t>
  </si>
  <si>
    <t>Destinació: 
una altra CA</t>
  </si>
  <si>
    <t>Notes: Les sèries anuals s'han homogeneïtzat pel que fa a la situació per països del darrer any disponible. Els antics territoris de sobirania espanyola es comptabilitzen com l'estranger. Des de l'any 2006, Turquia es comptabilitza amb la resta de països europeus.</t>
  </si>
  <si>
    <r>
      <t xml:space="preserve">Font: IBESTAT (2022). </t>
    </r>
    <r>
      <rPr>
        <sz val="8"/>
        <rFont val="Arial"/>
        <family val="2"/>
      </rPr>
      <t>Dades anuals del padró 2021.</t>
    </r>
    <r>
      <rPr>
        <i/>
        <sz val="8"/>
        <rFont val="Arial"/>
        <family val="2"/>
      </rPr>
      <t xml:space="preserve"> Disponible a: </t>
    </r>
    <r>
      <rPr>
        <sz val="8"/>
        <rFont val="Arial"/>
        <family val="2"/>
      </rPr>
      <t>https://ibestat.caib.es/ibestat/page?p=px_tablas&amp;nodeId=64c6b576-3c2a-4d19-a1a2-2fee281c1997&amp;path=poblacion%2FPADRÓN%2Fanual%2F2021</t>
    </r>
    <r>
      <rPr>
        <i/>
        <sz val="8"/>
        <rFont val="Arial"/>
        <family val="2"/>
      </rPr>
      <t xml:space="preserve"> (Accedit: 17 juny 2022)</t>
    </r>
  </si>
  <si>
    <t>Els antics territoris de sobirania espanyola es comptabilitzen com l'estranger. Des de l'any 2006, Turquia es comptabilitza amb la resta de països europeus.</t>
  </si>
  <si>
    <r>
      <t xml:space="preserve">Font: Ministeri de Sanitat, Consum i Benestar Social (2022). Disponible a: </t>
    </r>
    <r>
      <rPr>
        <sz val="8"/>
        <color rgb="FF000000"/>
        <rFont val="Arial"/>
        <family val="2"/>
      </rPr>
      <t>https://www.sanidad.gob.es/profesionales/saludPublica/prevPromocion/embarazo/tablas_figuras.htm</t>
    </r>
    <r>
      <rPr>
        <i/>
        <sz val="8"/>
        <color rgb="FF000000"/>
        <rFont val="Arial"/>
        <family val="2"/>
      </rPr>
      <t xml:space="preserve"> (Accedit: 17 juny 2022)</t>
    </r>
  </si>
  <si>
    <t>Gràfic III-1.7.</t>
  </si>
  <si>
    <t>Quadre III-1.6. Indicador mensual de pressió humana i taxa de creixement respecte a la xifra  de població a 1 de gener. Mitjana mensual 2021, 2020 i 2019</t>
  </si>
  <si>
    <r>
      <t xml:space="preserve">Font: INE (2022). </t>
    </r>
    <r>
      <rPr>
        <sz val="8"/>
        <color rgb="FF000000"/>
        <rFont val="Arial"/>
        <family val="2"/>
        <scheme val="major"/>
      </rPr>
      <t xml:space="preserve">Proyección de la población de España. 2020-2070. </t>
    </r>
    <r>
      <rPr>
        <i/>
        <sz val="8"/>
        <color rgb="FF000000"/>
        <rFont val="Arial"/>
        <family val="2"/>
        <scheme val="major"/>
      </rPr>
      <t xml:space="preserve">Disponible a: </t>
    </r>
    <r>
      <rPr>
        <sz val="8"/>
        <color rgb="FF000000"/>
        <rFont val="Arial"/>
        <family val="2"/>
        <scheme val="major"/>
      </rPr>
      <t>https://www.ine.es/dynt3/inebase/es/index.htm?padre=6675&amp;capsel=6681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</si>
  <si>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>Font: IBESTAT (2022).</t>
    </r>
    <r>
      <rPr>
        <sz val="8"/>
        <color rgb="FF000000"/>
        <rFont val="Arial"/>
        <family val="2"/>
        <scheme val="major"/>
      </rPr>
      <t xml:space="preserve"> Indicador de pressió humana (IPH). </t>
    </r>
    <r>
      <rPr>
        <i/>
        <sz val="8"/>
        <color rgb="FF000000"/>
        <rFont val="Arial"/>
        <family val="2"/>
        <scheme val="major"/>
      </rPr>
      <t xml:space="preserve">Disponible a: </t>
    </r>
    <r>
      <rPr>
        <sz val="8"/>
        <color rgb="FF000000"/>
        <rFont val="Arial"/>
        <family val="2"/>
        <scheme val="major"/>
      </rPr>
      <t>https://ibestat.caib.es/ibestat/estadistiques/poblacio/estudis-demografics/indicador-pressio-humana-iph/e91ffb58-6bdd-457c-bd25-ed2a201f57ae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</si>
  <si>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INE (2022). </t>
    </r>
    <r>
      <rPr>
        <sz val="8"/>
        <color rgb="FF000000"/>
        <rFont val="Arial"/>
        <family val="2"/>
        <scheme val="major"/>
      </rPr>
      <t xml:space="preserve">Indicadores demográficos básicos. </t>
    </r>
    <r>
      <rPr>
        <i/>
        <sz val="8"/>
        <color rgb="FF000000"/>
        <rFont val="Arial"/>
        <family val="2"/>
        <scheme val="major"/>
      </rPr>
      <t xml:space="preserve">Disponible a: </t>
    </r>
    <r>
      <rPr>
        <sz val="8"/>
        <color rgb="FF000000"/>
        <rFont val="Arial"/>
        <family val="2"/>
        <scheme val="major"/>
      </rPr>
      <t>https://www.ine.es/dynt3/inebase/index.htm?padre=1149&amp;capsel=2043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</si>
  <si>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INE (2022). </t>
    </r>
    <r>
      <rPr>
        <sz val="8"/>
        <color rgb="FF000000"/>
        <rFont val="Arial"/>
        <family val="2"/>
        <scheme val="major"/>
      </rPr>
      <t>Indicadores demográficos básicos.</t>
    </r>
    <r>
      <rPr>
        <i/>
        <sz val="8"/>
        <color rgb="FF000000"/>
        <rFont val="Arial"/>
        <family val="2"/>
        <scheme val="major"/>
      </rPr>
      <t xml:space="preserve"> Disponible a: </t>
    </r>
    <r>
      <rPr>
        <sz val="8"/>
        <color rgb="FF000000"/>
        <rFont val="Arial"/>
        <family val="2"/>
        <scheme val="major"/>
      </rPr>
      <t>https://www.ine.es/dynt3/inebase/index.htm?padre=1149&amp;capsel=2043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</si>
  <si>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IBESTAT (2022). </t>
    </r>
    <r>
      <rPr>
        <sz val="8"/>
        <color rgb="FF333333"/>
        <rFont val="Arial"/>
        <family val="2"/>
        <scheme val="major"/>
      </rPr>
      <t xml:space="preserve">Naixements. </t>
    </r>
    <r>
      <rPr>
        <i/>
        <sz val="8"/>
        <color rgb="FF333333"/>
        <rFont val="Arial"/>
        <family val="2"/>
        <scheme val="major"/>
      </rPr>
      <t xml:space="preserve">Disponible a: </t>
    </r>
    <r>
      <rPr>
        <sz val="8"/>
        <color rgb="FF333333"/>
        <rFont val="Arial"/>
        <family val="2"/>
        <scheme val="major"/>
      </rPr>
      <t>https://ibestat.caib.es/ibestat/estadistiques/poblacio/naixements/414cab4f-b402-4cd1-af05-6617443de384</t>
    </r>
    <r>
      <rPr>
        <i/>
        <sz val="8"/>
        <color rgb="FF333333"/>
        <rFont val="Arial"/>
        <family val="2"/>
        <scheme val="major"/>
      </rPr>
      <t xml:space="preserve"> (Accedit: 17 juny 2022)</t>
    </r>
  </si>
  <si>
    <r>
      <t xml:space="preserve">Font: Ministeri de Sanitat, Consum i Benestar Social (2022). Disponible a: </t>
    </r>
    <r>
      <rPr>
        <sz val="8"/>
        <color rgb="FF000000"/>
        <rFont val="Arial"/>
        <family val="2"/>
        <scheme val="major"/>
      </rPr>
      <t xml:space="preserve">https://www.sanidad.gob.es/profesionales/saludPublica/prevPromocion/embarazo/tablas_figuras.htm </t>
    </r>
    <r>
      <rPr>
        <i/>
        <sz val="8"/>
        <color rgb="FF000000"/>
        <rFont val="Arial"/>
        <family val="2"/>
        <scheme val="major"/>
      </rPr>
      <t>(Accedit: 17 juny 2022)</t>
    </r>
  </si>
  <si>
    <r>
      <t>Font: INE (2022).</t>
    </r>
    <r>
      <rPr>
        <sz val="8"/>
        <color rgb="FF000000"/>
        <rFont val="Arial"/>
        <family val="2"/>
        <scheme val="major"/>
      </rPr>
      <t xml:space="preserve"> Indicadores demográficos básicos. </t>
    </r>
    <r>
      <rPr>
        <i/>
        <sz val="8"/>
        <color rgb="FF000000"/>
        <rFont val="Arial"/>
        <family val="2"/>
        <scheme val="major"/>
      </rPr>
      <t>Disponible a:</t>
    </r>
    <r>
      <rPr>
        <sz val="8"/>
        <color rgb="FF000000"/>
        <rFont val="Arial"/>
        <family val="2"/>
        <scheme val="major"/>
      </rPr>
      <t xml:space="preserve"> https://www.ine.es/dynt3/inebase/index.htm?padre=1149&amp;capsel=2043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</si>
  <si>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IBESTAT (2022). </t>
    </r>
    <r>
      <rPr>
        <sz val="8"/>
        <color theme="1"/>
        <rFont val="Arial"/>
        <family val="2"/>
        <scheme val="major"/>
      </rPr>
      <t>Matrimonis.</t>
    </r>
    <r>
      <rPr>
        <i/>
        <sz val="8"/>
        <color theme="1"/>
        <rFont val="Arial"/>
        <family val="2"/>
        <scheme val="major"/>
      </rPr>
      <t xml:space="preserve"> Disponible a: </t>
    </r>
    <r>
      <rPr>
        <sz val="8"/>
        <color theme="1"/>
        <rFont val="Arial"/>
        <family val="2"/>
        <scheme val="major"/>
      </rPr>
      <t>https://ibestat.caib.es/ibestat/estadistiques/poblacio/matrimonis/c1823e43-abaf-40df-bede-5618d0afcd69</t>
    </r>
    <r>
      <rPr>
        <i/>
        <sz val="8"/>
        <color theme="1"/>
        <rFont val="Arial"/>
        <family val="2"/>
        <scheme val="major"/>
      </rPr>
      <t xml:space="preserve"> (Accedit: 17 juny 2022)</t>
    </r>
  </si>
  <si>
    <r>
      <t xml:space="preserve">Font: IBESTAT (2022). </t>
    </r>
    <r>
      <rPr>
        <sz val="8"/>
        <color rgb="FF000000"/>
        <rFont val="Arial"/>
        <family val="2"/>
        <scheme val="major"/>
      </rPr>
      <t xml:space="preserve">Matrimonis. </t>
    </r>
    <r>
      <rPr>
        <i/>
        <sz val="8"/>
        <color rgb="FF000000"/>
        <rFont val="Arial"/>
        <family val="2"/>
        <scheme val="major"/>
      </rPr>
      <t xml:space="preserve">Disponible a: </t>
    </r>
    <r>
      <rPr>
        <sz val="8"/>
        <color rgb="FF000000"/>
        <rFont val="Arial"/>
        <family val="2"/>
        <scheme val="major"/>
      </rPr>
      <t>https://ibestat.caib.es/ibestat/estadistiques/poblacio/matrimonis/c1823e43-abaf-40df-bede-5618d0afcd69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</si>
  <si>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IBESTAT (2022). </t>
    </r>
    <r>
      <rPr>
        <sz val="8"/>
        <color rgb="FF000000"/>
        <rFont val="Arial"/>
        <family val="2"/>
        <scheme val="major"/>
      </rPr>
      <t>Matrimonis</t>
    </r>
    <r>
      <rPr>
        <i/>
        <sz val="8"/>
        <color rgb="FF000000"/>
        <rFont val="Arial"/>
        <family val="2"/>
        <scheme val="major"/>
      </rPr>
      <t xml:space="preserve">. Disponible a: </t>
    </r>
    <r>
      <rPr>
        <sz val="8"/>
        <color rgb="FF000000"/>
        <rFont val="Arial"/>
        <family val="2"/>
        <scheme val="major"/>
      </rPr>
      <t>https://ibestat.caib.es/ibestat/estadistiques/poblacio/matrimonis/c1823e43-abaf-40df-bede-5618d0afcd69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</si>
  <si>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INE (2022). </t>
    </r>
    <r>
      <rPr>
        <sz val="8"/>
        <color rgb="FF000000"/>
        <rFont val="Arial"/>
        <family val="2"/>
        <scheme val="major"/>
      </rPr>
      <t>Estadística de nulidades, separaciones y divorcios.</t>
    </r>
    <r>
      <rPr>
        <i/>
        <sz val="8"/>
        <color rgb="FF000000"/>
        <rFont val="Arial"/>
        <family val="2"/>
        <scheme val="major"/>
      </rPr>
      <t xml:space="preserve"> Disponible a: </t>
    </r>
    <r>
      <rPr>
        <sz val="8"/>
        <color rgb="FF000000"/>
        <rFont val="Arial"/>
        <family val="2"/>
        <scheme val="major"/>
      </rPr>
      <t>https://www.ine.es/dyngs/INEbase/es/operacion.htm?c=estadistica_C&amp;cid=1254736176798&amp;menu=ultiDatos&amp;idp=1254735573206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</si>
  <si>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>Font: INE (2022).</t>
    </r>
    <r>
      <rPr>
        <sz val="8"/>
        <color rgb="FF000000"/>
        <rFont val="Arial"/>
        <family val="2"/>
        <scheme val="major"/>
      </rPr>
      <t xml:space="preserve"> Estadística de defunciones según la causa de muerte. </t>
    </r>
    <r>
      <rPr>
        <i/>
        <sz val="8"/>
        <color rgb="FF000000"/>
        <rFont val="Arial"/>
        <family val="2"/>
        <scheme val="major"/>
      </rPr>
      <t>Disponible a:</t>
    </r>
    <r>
      <rPr>
        <sz val="8"/>
        <color rgb="FF000000"/>
        <rFont val="Arial"/>
        <family val="2"/>
        <scheme val="major"/>
      </rPr>
      <t xml:space="preserve"> https://www.ine.es/dyngs/INEbase/es/operacion.htm?c=Estadistica_C&amp;cid=1254736176780&amp;menu=ultiDatos&amp;idp=1254735573175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</si>
  <si>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INE (2022). </t>
    </r>
    <r>
      <rPr>
        <sz val="8"/>
        <color rgb="FF000000"/>
        <rFont val="Arial"/>
        <family val="2"/>
        <scheme val="major"/>
      </rPr>
      <t>Estadística de defunciones según la causa de muerte</t>
    </r>
    <r>
      <rPr>
        <i/>
        <sz val="8"/>
        <color rgb="FF000000"/>
        <rFont val="Arial"/>
        <family val="2"/>
        <scheme val="major"/>
      </rPr>
      <t xml:space="preserve">. Disponible a: </t>
    </r>
    <r>
      <rPr>
        <sz val="8"/>
        <color rgb="FF000000"/>
        <rFont val="Arial"/>
        <family val="2"/>
        <scheme val="major"/>
      </rPr>
      <t xml:space="preserve">https://www.ine.es/dyngs/INEbase/es/operacion.htm?c=Estadistica_C&amp;cid=1254736176780&amp;menu=ultiDatos&amp;idp=1254735573175 </t>
    </r>
    <r>
      <rPr>
        <i/>
        <sz val="8"/>
        <color rgb="FF000000"/>
        <rFont val="Arial"/>
        <family val="2"/>
        <scheme val="major"/>
      </rPr>
      <t>(Accedit: 17 juny 2022)</t>
    </r>
  </si>
  <si>
    <r>
      <t xml:space="preserve">Font: IBESTAT (2022). </t>
    </r>
    <r>
      <rPr>
        <sz val="8"/>
        <color rgb="FF000000"/>
        <rFont val="Arial"/>
        <family val="2"/>
        <scheme val="major"/>
      </rPr>
      <t>Indicadors de defuncions.</t>
    </r>
    <r>
      <rPr>
        <i/>
        <sz val="8"/>
        <color rgb="FF000000"/>
        <rFont val="Arial"/>
        <family val="2"/>
        <scheme val="major"/>
      </rPr>
      <t xml:space="preserve"> Disponible a:</t>
    </r>
    <r>
      <rPr>
        <sz val="8"/>
        <color rgb="FF000000"/>
        <rFont val="Arial"/>
        <family val="2"/>
        <scheme val="major"/>
      </rPr>
      <t xml:space="preserve"> https://ibestat.caib.es/ibestat/estadistiques/poblacio/defuncions/indicadors-defuncions/17d88d93-8314-45a5-843c-ba21fe089f5e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</si>
  <si>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IBESTAT (2022). </t>
    </r>
    <r>
      <rPr>
        <sz val="8"/>
        <color rgb="FF000000"/>
        <rFont val="Arial"/>
        <family val="2"/>
        <scheme val="major"/>
      </rPr>
      <t>Dades anuals del padró 2021</t>
    </r>
    <r>
      <rPr>
        <i/>
        <sz val="8"/>
        <color rgb="FF000000"/>
        <rFont val="Arial"/>
        <family val="2"/>
        <scheme val="major"/>
      </rPr>
      <t xml:space="preserve">. Disponible a: </t>
    </r>
    <r>
      <rPr>
        <sz val="8"/>
        <color rgb="FF000000"/>
        <rFont val="Arial"/>
        <family val="2"/>
        <scheme val="major"/>
      </rPr>
      <t>https://ibestat.caib.es/ibestat/page?p=px_tablas&amp;nodeId=64c6b576-3c2a-4d19-a1a2-2fee281c1997&amp;path=poblacion%2FPADRÓN%2Fanual%2F2021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</si>
  <si>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Ministeri de Sanitat, Consum i Benestar Social (2022). Disponible a: </t>
    </r>
    <r>
      <rPr>
        <sz val="8"/>
        <color rgb="FF000000"/>
        <rFont val="Arial"/>
        <family val="2"/>
        <scheme val="major"/>
      </rPr>
      <t xml:space="preserve">https://www.sanidad.gob.es/profesionales/saludPublica/prevPromocion/embarazo/tablas_figuras.htm </t>
    </r>
    <r>
      <rPr>
        <i/>
        <sz val="8"/>
        <color rgb="FF000000"/>
        <rFont val="Arial"/>
        <family val="2"/>
        <scheme val="major"/>
      </rPr>
      <t>(Accedit: 17juny 2022)</t>
    </r>
  </si>
  <si>
    <r>
      <t xml:space="preserve">Font: INE (2022). </t>
    </r>
    <r>
      <rPr>
        <sz val="8"/>
        <color rgb="FF000000"/>
        <rFont val="Arial"/>
        <family val="2"/>
        <scheme val="major"/>
      </rPr>
      <t>Estadística de defunciones según la causa de muerte</t>
    </r>
    <r>
      <rPr>
        <i/>
        <sz val="8"/>
        <color rgb="FF000000"/>
        <rFont val="Arial"/>
        <family val="2"/>
        <scheme val="major"/>
      </rPr>
      <t xml:space="preserve">. Disponible a: </t>
    </r>
    <r>
      <rPr>
        <sz val="8"/>
        <color rgb="FF000000"/>
        <rFont val="Arial"/>
        <family val="2"/>
        <scheme val="major"/>
      </rPr>
      <t>https://www.ine.es/dyngs/INEbase/es/operacion.htm?c=Estadistica_C&amp;cid=1254736176780&amp;menu=ultiDatos&amp;idp=1254735573175</t>
    </r>
    <r>
      <rPr>
        <i/>
        <sz val="8"/>
        <color rgb="FF000000"/>
        <rFont val="Arial"/>
        <family val="2"/>
        <scheme val="major"/>
      </rPr>
      <t xml:space="preserve"> (Accedit: 17 juny 2022)</t>
    </r>
  </si>
  <si>
    <r>
      <t xml:space="preserve">Font: IBESTAT (2021). </t>
    </r>
    <r>
      <rPr>
        <sz val="8"/>
        <rFont val="Arial"/>
        <family val="2"/>
        <scheme val="major"/>
      </rPr>
      <t>Moviments migratoris</t>
    </r>
    <r>
      <rPr>
        <i/>
        <sz val="8"/>
        <rFont val="Arial"/>
        <family val="2"/>
        <scheme val="major"/>
      </rPr>
      <t>. Disponible a:</t>
    </r>
    <r>
      <rPr>
        <sz val="8"/>
        <rFont val="Arial"/>
        <family val="2"/>
        <scheme val="major"/>
      </rPr>
      <t xml:space="preserve"> https://ibestat.caib.es/ibestat/estadistiques/poblacio/moviment-migratori/eb5f7521-6c9b-45ac-8351-31b41174e234</t>
    </r>
    <r>
      <rPr>
        <i/>
        <sz val="8"/>
        <rFont val="Arial"/>
        <family val="2"/>
        <scheme val="major"/>
      </rPr>
      <t xml:space="preserve"> (Accedit: 17 juny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</si>
</sst>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0.00\ %"/>
    <numFmt numFmtId="166" formatCode="0\ %"/>
    <numFmt numFmtId="167" formatCode="0.0\ %"/>
    <numFmt numFmtId="168" formatCode="0;0"/>
    <numFmt numFmtId="169" formatCode="0.0"/>
    <numFmt numFmtId="170" formatCode="0.000"/>
    <numFmt numFmtId="171" formatCode="#,##0.0"/>
    <numFmt numFmtId="172" formatCode="#,##0;\-#,##0;&quot;..&quot;"/>
  </numFmts>
  <fonts count="55">
    <font>
      <sz val="11"/>
      <color rgb="FF000000"/>
      <name val="Arial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9"/>
      <color rgb="FF000000"/>
      <name val="Calibri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  <font>
      <sz val="11"/>
      <color rgb="FF333333"/>
      <name val="Arial"/>
      <family val="2"/>
    </font>
    <font>
      <sz val="8"/>
      <color rgb="FF000000"/>
      <name val="Calibri"/>
      <family val="2"/>
    </font>
    <font>
      <sz val="11"/>
      <color rgb="FF333333"/>
      <name val="Calibri"/>
      <family val="2"/>
    </font>
    <font>
      <sz val="11"/>
      <color rgb="FF969696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  <font>
      <i/>
      <sz val="8"/>
      <color rgb="FF333333"/>
      <name val="Arial"/>
      <family val="2"/>
    </font>
    <font>
      <sz val="8"/>
      <color rgb="FF993300"/>
      <name val="Arial"/>
      <family val="2"/>
    </font>
    <font>
      <sz val="10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000000"/>
      <name val="&quot;Calibri&quot;"/>
    </font>
    <font>
      <sz val="8"/>
      <color theme="1"/>
      <name val="&quot;Arial&quot;"/>
    </font>
    <font>
      <u/>
      <sz val="11"/>
      <color theme="10"/>
      <name val="Arial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9"/>
      <color rgb="FF000000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rgb="FF0563C1"/>
      <name val="Arial"/>
      <family val="2"/>
    </font>
    <font>
      <b/>
      <sz val="8"/>
      <color rgb="FFFFFFFF"/>
      <name val="Arial"/>
      <family val="2"/>
      <scheme val="major"/>
    </font>
    <font>
      <sz val="8"/>
      <color rgb="FF000000"/>
      <name val="Arial"/>
      <family val="2"/>
      <scheme val="major"/>
    </font>
    <font>
      <sz val="8"/>
      <color rgb="FF333333"/>
      <name val="Arial"/>
      <family val="2"/>
      <scheme val="major"/>
    </font>
    <font>
      <i/>
      <sz val="8"/>
      <color rgb="FF000000"/>
      <name val="Arial"/>
      <family val="2"/>
      <scheme val="major"/>
    </font>
    <font>
      <sz val="8"/>
      <name val="Arial"/>
      <family val="2"/>
      <scheme val="major"/>
    </font>
    <font>
      <sz val="8"/>
      <color theme="1"/>
      <name val="Arial"/>
      <family val="2"/>
      <scheme val="major"/>
    </font>
    <font>
      <b/>
      <sz val="8"/>
      <color theme="1"/>
      <name val="Arial"/>
      <family val="2"/>
      <scheme val="major"/>
    </font>
    <font>
      <b/>
      <sz val="8"/>
      <color rgb="FF000000"/>
      <name val="Arial"/>
      <family val="2"/>
      <scheme val="major"/>
    </font>
    <font>
      <i/>
      <sz val="8"/>
      <color rgb="FF333333"/>
      <name val="Arial"/>
      <family val="2"/>
      <scheme val="major"/>
    </font>
    <font>
      <i/>
      <sz val="8"/>
      <color rgb="FF993300"/>
      <name val="Arial"/>
      <family val="2"/>
      <scheme val="major"/>
    </font>
    <font>
      <i/>
      <sz val="8"/>
      <color theme="1"/>
      <name val="Arial"/>
      <family val="2"/>
      <scheme val="major"/>
    </font>
    <font>
      <b/>
      <sz val="8"/>
      <color rgb="FF333333"/>
      <name val="Arial"/>
      <family val="2"/>
      <scheme val="major"/>
    </font>
    <font>
      <i/>
      <sz val="8"/>
      <name val="Arial"/>
      <family val="2"/>
      <scheme val="major"/>
    </font>
  </fonts>
  <fills count="20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F3F4F7"/>
        <bgColor rgb="FFF3F4F7"/>
      </patternFill>
    </fill>
    <fill>
      <patternFill patternType="solid">
        <fgColor rgb="FFFFCC99"/>
        <bgColor rgb="FFFFCC99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rgb="FFFFC000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392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5" fillId="4" borderId="7" xfId="0" applyFont="1" applyFill="1" applyBorder="1" applyAlignment="1">
      <alignment horizontal="right" vertical="top" wrapText="1"/>
    </xf>
    <xf numFmtId="0" fontId="5" fillId="5" borderId="7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6" borderId="7" xfId="0" applyFont="1" applyFill="1" applyBorder="1" applyAlignment="1"/>
    <xf numFmtId="3" fontId="8" fillId="6" borderId="7" xfId="0" applyNumberFormat="1" applyFont="1" applyFill="1" applyBorder="1" applyAlignment="1"/>
    <xf numFmtId="164" fontId="8" fillId="6" borderId="7" xfId="0" applyNumberFormat="1" applyFont="1" applyFill="1" applyBorder="1" applyAlignment="1"/>
    <xf numFmtId="3" fontId="5" fillId="0" borderId="0" xfId="0" applyNumberFormat="1" applyFont="1" applyAlignment="1"/>
    <xf numFmtId="0" fontId="5" fillId="4" borderId="7" xfId="0" applyFont="1" applyFill="1" applyBorder="1" applyAlignment="1"/>
    <xf numFmtId="3" fontId="5" fillId="4" borderId="7" xfId="0" applyNumberFormat="1" applyFont="1" applyFill="1" applyBorder="1" applyAlignment="1"/>
    <xf numFmtId="164" fontId="5" fillId="7" borderId="7" xfId="0" applyNumberFormat="1" applyFont="1" applyFill="1" applyBorder="1" applyAlignment="1"/>
    <xf numFmtId="3" fontId="5" fillId="7" borderId="7" xfId="0" applyNumberFormat="1" applyFont="1" applyFill="1" applyBorder="1" applyAlignment="1"/>
    <xf numFmtId="4" fontId="5" fillId="0" borderId="0" xfId="0" applyNumberFormat="1" applyFont="1" applyAlignment="1"/>
    <xf numFmtId="0" fontId="10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center"/>
    </xf>
    <xf numFmtId="0" fontId="5" fillId="0" borderId="7" xfId="0" applyFont="1" applyBorder="1" applyAlignment="1"/>
    <xf numFmtId="3" fontId="5" fillId="0" borderId="7" xfId="0" applyNumberFormat="1" applyFont="1" applyBorder="1" applyAlignment="1"/>
    <xf numFmtId="0" fontId="11" fillId="0" borderId="8" xfId="0" applyFont="1" applyBorder="1" applyAlignment="1"/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3" fontId="5" fillId="0" borderId="9" xfId="0" applyNumberFormat="1" applyFont="1" applyBorder="1" applyAlignment="1"/>
    <xf numFmtId="0" fontId="5" fillId="6" borderId="7" xfId="0" applyFont="1" applyFill="1" applyBorder="1" applyAlignment="1">
      <alignment horizontal="left"/>
    </xf>
    <xf numFmtId="3" fontId="5" fillId="6" borderId="7" xfId="0" applyNumberFormat="1" applyFont="1" applyFill="1" applyBorder="1" applyAlignment="1">
      <alignment horizontal="right"/>
    </xf>
    <xf numFmtId="3" fontId="5" fillId="6" borderId="7" xfId="0" applyNumberFormat="1" applyFont="1" applyFill="1" applyBorder="1" applyAlignment="1">
      <alignment horizontal="right"/>
    </xf>
    <xf numFmtId="165" fontId="5" fillId="0" borderId="0" xfId="0" applyNumberFormat="1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5" fillId="4" borderId="13" xfId="0" applyFont="1" applyFill="1" applyBorder="1" applyAlignment="1"/>
    <xf numFmtId="3" fontId="13" fillId="0" borderId="0" xfId="0" applyNumberFormat="1" applyFont="1" applyAlignment="1"/>
    <xf numFmtId="3" fontId="5" fillId="0" borderId="7" xfId="0" applyNumberFormat="1" applyFont="1" applyBorder="1" applyAlignment="1">
      <alignment horizontal="right"/>
    </xf>
    <xf numFmtId="166" fontId="5" fillId="0" borderId="7" xfId="0" applyNumberFormat="1" applyFont="1" applyBorder="1" applyAlignment="1"/>
    <xf numFmtId="3" fontId="14" fillId="0" borderId="7" xfId="0" applyNumberFormat="1" applyFont="1" applyBorder="1" applyAlignment="1">
      <alignment horizontal="right"/>
    </xf>
    <xf numFmtId="167" fontId="5" fillId="0" borderId="7" xfId="0" applyNumberFormat="1" applyFont="1" applyBorder="1" applyAlignment="1"/>
    <xf numFmtId="0" fontId="9" fillId="0" borderId="7" xfId="0" applyFont="1" applyBorder="1" applyAlignment="1"/>
    <xf numFmtId="0" fontId="9" fillId="0" borderId="0" xfId="0" applyFont="1" applyAlignment="1"/>
    <xf numFmtId="0" fontId="12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3" fontId="8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5" fontId="7" fillId="0" borderId="0" xfId="0" applyNumberFormat="1" applyFont="1" applyAlignment="1"/>
    <xf numFmtId="165" fontId="2" fillId="0" borderId="0" xfId="0" applyNumberFormat="1" applyFont="1" applyAlignment="1"/>
    <xf numFmtId="0" fontId="7" fillId="9" borderId="17" xfId="0" applyFont="1" applyFill="1" applyBorder="1" applyAlignment="1"/>
    <xf numFmtId="3" fontId="15" fillId="6" borderId="7" xfId="0" applyNumberFormat="1" applyFont="1" applyFill="1" applyBorder="1" applyAlignment="1">
      <alignment horizontal="right"/>
    </xf>
    <xf numFmtId="167" fontId="8" fillId="6" borderId="7" xfId="0" applyNumberFormat="1" applyFont="1" applyFill="1" applyBorder="1" applyAlignment="1"/>
    <xf numFmtId="0" fontId="16" fillId="0" borderId="0" xfId="0" applyFont="1" applyAlignment="1">
      <alignment horizontal="left"/>
    </xf>
    <xf numFmtId="3" fontId="15" fillId="10" borderId="7" xfId="0" applyNumberFormat="1" applyFont="1" applyFill="1" applyBorder="1" applyAlignment="1">
      <alignment horizontal="right"/>
    </xf>
    <xf numFmtId="167" fontId="17" fillId="0" borderId="7" xfId="0" applyNumberFormat="1" applyFont="1" applyBorder="1" applyAlignment="1"/>
    <xf numFmtId="0" fontId="5" fillId="0" borderId="0" xfId="0" applyFont="1" applyAlignment="1"/>
    <xf numFmtId="0" fontId="5" fillId="9" borderId="17" xfId="0" applyFont="1" applyFill="1" applyBorder="1" applyAlignment="1"/>
    <xf numFmtId="0" fontId="18" fillId="11" borderId="7" xfId="0" applyFont="1" applyFill="1" applyBorder="1" applyAlignment="1">
      <alignment horizontal="left"/>
    </xf>
    <xf numFmtId="0" fontId="19" fillId="4" borderId="17" xfId="0" applyFont="1" applyFill="1" applyBorder="1" applyAlignment="1">
      <alignment horizontal="left"/>
    </xf>
    <xf numFmtId="0" fontId="16" fillId="4" borderId="20" xfId="0" applyFont="1" applyFill="1" applyBorder="1" applyAlignment="1">
      <alignment horizontal="left"/>
    </xf>
    <xf numFmtId="0" fontId="16" fillId="4" borderId="21" xfId="0" applyFont="1" applyFill="1" applyBorder="1" applyAlignment="1">
      <alignment horizontal="left"/>
    </xf>
    <xf numFmtId="0" fontId="16" fillId="4" borderId="22" xfId="0" applyFont="1" applyFill="1" applyBorder="1" applyAlignment="1">
      <alignment horizontal="left"/>
    </xf>
    <xf numFmtId="0" fontId="12" fillId="0" borderId="0" xfId="0" applyFont="1" applyAlignment="1"/>
    <xf numFmtId="0" fontId="6" fillId="0" borderId="0" xfId="0" applyFont="1" applyAlignment="1"/>
    <xf numFmtId="0" fontId="14" fillId="0" borderId="7" xfId="0" applyFont="1" applyBorder="1" applyAlignment="1">
      <alignment horizontal="right"/>
    </xf>
    <xf numFmtId="49" fontId="5" fillId="0" borderId="7" xfId="0" applyNumberFormat="1" applyFont="1" applyBorder="1" applyAlignment="1"/>
    <xf numFmtId="168" fontId="5" fillId="0" borderId="0" xfId="0" applyNumberFormat="1" applyFont="1" applyAlignment="1"/>
    <xf numFmtId="0" fontId="5" fillId="0" borderId="0" xfId="0" applyFont="1" applyAlignment="1">
      <alignment horizontal="right" wrapText="1"/>
    </xf>
    <xf numFmtId="0" fontId="5" fillId="0" borderId="7" xfId="0" applyFont="1" applyBorder="1" applyAlignment="1">
      <alignment horizontal="right"/>
    </xf>
    <xf numFmtId="0" fontId="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/>
    <xf numFmtId="0" fontId="15" fillId="4" borderId="7" xfId="0" applyFont="1" applyFill="1" applyBorder="1" applyAlignment="1">
      <alignment horizontal="left"/>
    </xf>
    <xf numFmtId="0" fontId="9" fillId="0" borderId="8" xfId="0" applyFont="1" applyBorder="1" applyAlignment="1"/>
    <xf numFmtId="3" fontId="21" fillId="10" borderId="7" xfId="0" applyNumberFormat="1" applyFont="1" applyFill="1" applyBorder="1" applyAlignment="1">
      <alignment horizontal="right"/>
    </xf>
    <xf numFmtId="3" fontId="3" fillId="0" borderId="0" xfId="0" applyNumberFormat="1" applyFont="1"/>
    <xf numFmtId="0" fontId="5" fillId="4" borderId="7" xfId="0" applyFont="1" applyFill="1" applyBorder="1" applyAlignment="1">
      <alignment horizontal="left"/>
    </xf>
    <xf numFmtId="2" fontId="5" fillId="0" borderId="7" xfId="0" applyNumberFormat="1" applyFont="1" applyBorder="1" applyAlignment="1">
      <alignment horizontal="right"/>
    </xf>
    <xf numFmtId="0" fontId="22" fillId="0" borderId="0" xfId="0" applyFont="1" applyAlignment="1">
      <alignment horizontal="center"/>
    </xf>
    <xf numFmtId="0" fontId="5" fillId="4" borderId="17" xfId="0" applyFont="1" applyFill="1" applyBorder="1" applyAlignment="1"/>
    <xf numFmtId="169" fontId="5" fillId="4" borderId="7" xfId="0" applyNumberFormat="1" applyFont="1" applyFill="1" applyBorder="1" applyAlignment="1">
      <alignment horizontal="right" wrapText="1"/>
    </xf>
    <xf numFmtId="169" fontId="5" fillId="0" borderId="7" xfId="0" applyNumberFormat="1" applyFont="1" applyBorder="1" applyAlignment="1"/>
    <xf numFmtId="0" fontId="5" fillId="4" borderId="8" xfId="0" applyFont="1" applyFill="1" applyBorder="1" applyAlignment="1">
      <alignment horizontal="left"/>
    </xf>
    <xf numFmtId="169" fontId="5" fillId="4" borderId="8" xfId="0" applyNumberFormat="1" applyFont="1" applyFill="1" applyBorder="1" applyAlignment="1">
      <alignment horizontal="right" wrapText="1"/>
    </xf>
    <xf numFmtId="0" fontId="5" fillId="0" borderId="0" xfId="0" applyFont="1" applyAlignment="1"/>
    <xf numFmtId="169" fontId="5" fillId="0" borderId="0" xfId="0" applyNumberFormat="1" applyFont="1" applyAlignment="1">
      <alignment horizontal="right"/>
    </xf>
    <xf numFmtId="170" fontId="5" fillId="0" borderId="0" xfId="0" applyNumberFormat="1" applyFont="1" applyAlignment="1"/>
    <xf numFmtId="171" fontId="5" fillId="0" borderId="7" xfId="0" applyNumberFormat="1" applyFont="1" applyBorder="1" applyAlignment="1">
      <alignment horizontal="right"/>
    </xf>
    <xf numFmtId="0" fontId="8" fillId="0" borderId="0" xfId="0" applyFont="1" applyAlignment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3" fontId="5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0" fontId="23" fillId="0" borderId="0" xfId="0" applyFont="1" applyAlignment="1"/>
    <xf numFmtId="0" fontId="24" fillId="0" borderId="0" xfId="0" applyFont="1" applyAlignment="1"/>
    <xf numFmtId="2" fontId="5" fillId="0" borderId="7" xfId="0" applyNumberFormat="1" applyFont="1" applyBorder="1" applyAlignment="1"/>
    <xf numFmtId="2" fontId="5" fillId="0" borderId="0" xfId="0" applyNumberFormat="1" applyFont="1" applyAlignment="1"/>
    <xf numFmtId="0" fontId="8" fillId="0" borderId="4" xfId="0" applyFont="1" applyBorder="1" applyAlignment="1"/>
    <xf numFmtId="0" fontId="8" fillId="0" borderId="6" xfId="0" applyFont="1" applyBorder="1" applyAlignment="1"/>
    <xf numFmtId="0" fontId="8" fillId="0" borderId="5" xfId="0" applyFont="1" applyBorder="1" applyAlignment="1"/>
    <xf numFmtId="0" fontId="8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3" fontId="13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6" fillId="0" borderId="34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3" fontId="8" fillId="0" borderId="0" xfId="0" applyNumberFormat="1" applyFont="1" applyAlignment="1">
      <alignment wrapText="1"/>
    </xf>
    <xf numFmtId="3" fontId="8" fillId="13" borderId="24" xfId="0" applyNumberFormat="1" applyFont="1" applyFill="1" applyBorder="1" applyAlignment="1">
      <alignment vertical="top"/>
    </xf>
    <xf numFmtId="0" fontId="8" fillId="13" borderId="24" xfId="0" applyFont="1" applyFill="1" applyBorder="1" applyAlignment="1">
      <alignment horizontal="center" vertical="top"/>
    </xf>
    <xf numFmtId="0" fontId="5" fillId="0" borderId="0" xfId="0" applyFont="1" applyAlignment="1">
      <alignment horizontal="left"/>
    </xf>
    <xf numFmtId="164" fontId="5" fillId="0" borderId="7" xfId="0" applyNumberFormat="1" applyFont="1" applyBorder="1" applyAlignment="1">
      <alignment vertical="top"/>
    </xf>
    <xf numFmtId="0" fontId="15" fillId="4" borderId="20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3" fontId="8" fillId="7" borderId="7" xfId="0" applyNumberFormat="1" applyFont="1" applyFill="1" applyBorder="1" applyAlignment="1"/>
    <xf numFmtId="0" fontId="8" fillId="12" borderId="7" xfId="0" applyFont="1" applyFill="1" applyBorder="1" applyAlignment="1">
      <alignment horizontal="left"/>
    </xf>
    <xf numFmtId="3" fontId="8" fillId="12" borderId="7" xfId="0" applyNumberFormat="1" applyFont="1" applyFill="1" applyBorder="1" applyAlignment="1">
      <alignment horizontal="right"/>
    </xf>
    <xf numFmtId="3" fontId="8" fillId="12" borderId="7" xfId="0" applyNumberFormat="1" applyFont="1" applyFill="1" applyBorder="1" applyAlignment="1">
      <alignment horizontal="right"/>
    </xf>
    <xf numFmtId="0" fontId="8" fillId="6" borderId="7" xfId="0" applyFont="1" applyFill="1" applyBorder="1" applyAlignment="1">
      <alignment horizontal="left"/>
    </xf>
    <xf numFmtId="0" fontId="25" fillId="6" borderId="7" xfId="0" applyFont="1" applyFill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7" xfId="0" applyFont="1" applyBorder="1" applyAlignment="1">
      <alignment horizontal="right"/>
    </xf>
    <xf numFmtId="3" fontId="26" fillId="0" borderId="7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5" fillId="5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71" fontId="20" fillId="12" borderId="7" xfId="0" applyNumberFormat="1" applyFont="1" applyFill="1" applyBorder="1" applyAlignment="1">
      <alignment horizontal="right"/>
    </xf>
    <xf numFmtId="167" fontId="5" fillId="5" borderId="7" xfId="0" applyNumberFormat="1" applyFont="1" applyFill="1" applyBorder="1" applyAlignment="1">
      <alignment horizontal="center"/>
    </xf>
    <xf numFmtId="169" fontId="14" fillId="0" borderId="7" xfId="0" applyNumberFormat="1" applyFont="1" applyBorder="1" applyAlignment="1">
      <alignment horizontal="right"/>
    </xf>
    <xf numFmtId="2" fontId="5" fillId="7" borderId="7" xfId="0" applyNumberFormat="1" applyFont="1" applyFill="1" applyBorder="1" applyAlignment="1">
      <alignment horizontal="right"/>
    </xf>
    <xf numFmtId="2" fontId="8" fillId="6" borderId="7" xfId="0" applyNumberFormat="1" applyFont="1" applyFill="1" applyBorder="1" applyAlignment="1">
      <alignment horizontal="right"/>
    </xf>
    <xf numFmtId="0" fontId="20" fillId="12" borderId="7" xfId="0" applyFont="1" applyFill="1" applyBorder="1" applyAlignment="1">
      <alignment horizontal="right"/>
    </xf>
    <xf numFmtId="0" fontId="30" fillId="0" borderId="7" xfId="0" applyFont="1" applyBorder="1" applyAlignment="1"/>
    <xf numFmtId="0" fontId="31" fillId="0" borderId="8" xfId="0" applyFont="1" applyBorder="1" applyAlignment="1"/>
    <xf numFmtId="0" fontId="14" fillId="0" borderId="5" xfId="0" applyFont="1" applyBorder="1" applyAlignment="1">
      <alignment horizontal="right"/>
    </xf>
    <xf numFmtId="0" fontId="8" fillId="13" borderId="38" xfId="0" applyFont="1" applyFill="1" applyBorder="1" applyAlignment="1">
      <alignment vertical="top"/>
    </xf>
    <xf numFmtId="0" fontId="15" fillId="15" borderId="37" xfId="0" applyFont="1" applyFill="1" applyBorder="1" applyAlignment="1">
      <alignment vertical="center"/>
    </xf>
    <xf numFmtId="0" fontId="15" fillId="4" borderId="37" xfId="0" applyFont="1" applyFill="1" applyBorder="1" applyAlignment="1">
      <alignment horizontal="left"/>
    </xf>
    <xf numFmtId="3" fontId="14" fillId="0" borderId="37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/>
    <xf numFmtId="0" fontId="31" fillId="0" borderId="19" xfId="0" applyFont="1" applyBorder="1" applyAlignment="1"/>
    <xf numFmtId="0" fontId="9" fillId="0" borderId="19" xfId="0" applyFont="1" applyBorder="1" applyAlignment="1"/>
    <xf numFmtId="0" fontId="9" fillId="0" borderId="19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16" borderId="7" xfId="0" applyFont="1" applyFill="1" applyBorder="1" applyAlignment="1"/>
    <xf numFmtId="0" fontId="5" fillId="16" borderId="7" xfId="0" applyFont="1" applyFill="1" applyBorder="1" applyAlignment="1">
      <alignment horizontal="center"/>
    </xf>
    <xf numFmtId="1" fontId="5" fillId="16" borderId="7" xfId="0" applyNumberFormat="1" applyFont="1" applyFill="1" applyBorder="1" applyAlignment="1">
      <alignment horizontal="center"/>
    </xf>
    <xf numFmtId="0" fontId="7" fillId="16" borderId="7" xfId="0" applyFont="1" applyFill="1" applyBorder="1" applyAlignment="1"/>
    <xf numFmtId="3" fontId="5" fillId="16" borderId="7" xfId="0" applyNumberFormat="1" applyFont="1" applyFill="1" applyBorder="1" applyAlignment="1"/>
    <xf numFmtId="167" fontId="5" fillId="16" borderId="7" xfId="0" applyNumberFormat="1" applyFont="1" applyFill="1" applyBorder="1" applyAlignment="1"/>
    <xf numFmtId="0" fontId="43" fillId="5" borderId="7" xfId="0" applyFont="1" applyFill="1" applyBorder="1" applyAlignment="1">
      <alignment horizontal="center" wrapText="1"/>
    </xf>
    <xf numFmtId="0" fontId="43" fillId="5" borderId="30" xfId="0" applyFont="1" applyFill="1" applyBorder="1" applyAlignment="1">
      <alignment horizontal="center" wrapText="1"/>
    </xf>
    <xf numFmtId="3" fontId="44" fillId="0" borderId="7" xfId="0" applyNumberFormat="1" applyFont="1" applyBorder="1" applyAlignment="1">
      <alignment horizontal="right"/>
    </xf>
    <xf numFmtId="3" fontId="44" fillId="0" borderId="4" xfId="0" applyNumberFormat="1" applyFont="1" applyBorder="1" applyAlignment="1">
      <alignment horizontal="right"/>
    </xf>
    <xf numFmtId="165" fontId="43" fillId="0" borderId="24" xfId="0" applyNumberFormat="1" applyFont="1" applyBorder="1" applyAlignment="1"/>
    <xf numFmtId="165" fontId="43" fillId="0" borderId="7" xfId="0" applyNumberFormat="1" applyFont="1" applyBorder="1" applyAlignment="1"/>
    <xf numFmtId="0" fontId="43" fillId="0" borderId="37" xfId="0" applyFont="1" applyBorder="1" applyAlignment="1">
      <alignment horizontal="right"/>
    </xf>
    <xf numFmtId="0" fontId="43" fillId="16" borderId="24" xfId="0" applyFont="1" applyFill="1" applyBorder="1" applyAlignment="1"/>
    <xf numFmtId="0" fontId="43" fillId="16" borderId="24" xfId="0" applyFont="1" applyFill="1" applyBorder="1" applyAlignment="1">
      <alignment horizontal="center"/>
    </xf>
    <xf numFmtId="0" fontId="47" fillId="16" borderId="24" xfId="0" applyFont="1" applyFill="1" applyBorder="1" applyAlignment="1">
      <alignment horizontal="center"/>
    </xf>
    <xf numFmtId="0" fontId="44" fillId="4" borderId="7" xfId="0" applyFont="1" applyFill="1" applyBorder="1" applyAlignment="1">
      <alignment horizontal="left"/>
    </xf>
    <xf numFmtId="3" fontId="47" fillId="0" borderId="7" xfId="0" applyNumberFormat="1" applyFont="1" applyBorder="1" applyAlignment="1">
      <alignment horizontal="right"/>
    </xf>
    <xf numFmtId="164" fontId="44" fillId="4" borderId="7" xfId="0" applyNumberFormat="1" applyFont="1" applyFill="1" applyBorder="1" applyAlignment="1">
      <alignment horizontal="right"/>
    </xf>
    <xf numFmtId="164" fontId="47" fillId="0" borderId="7" xfId="0" applyNumberFormat="1" applyFont="1" applyBorder="1" applyAlignment="1">
      <alignment horizontal="right"/>
    </xf>
    <xf numFmtId="3" fontId="43" fillId="0" borderId="7" xfId="0" applyNumberFormat="1" applyFont="1" applyBorder="1" applyAlignment="1">
      <alignment horizontal="right"/>
    </xf>
    <xf numFmtId="164" fontId="43" fillId="0" borderId="7" xfId="0" applyNumberFormat="1" applyFont="1" applyBorder="1" applyAlignment="1"/>
    <xf numFmtId="164" fontId="48" fillId="0" borderId="7" xfId="0" applyNumberFormat="1" applyFont="1" applyBorder="1" applyAlignment="1">
      <alignment horizontal="right"/>
    </xf>
    <xf numFmtId="3" fontId="49" fillId="0" borderId="7" xfId="0" applyNumberFormat="1" applyFont="1" applyBorder="1" applyAlignment="1">
      <alignment horizontal="right"/>
    </xf>
    <xf numFmtId="164" fontId="49" fillId="0" borderId="7" xfId="0" applyNumberFormat="1" applyFont="1" applyBorder="1" applyAlignment="1"/>
    <xf numFmtId="0" fontId="43" fillId="12" borderId="7" xfId="0" applyFont="1" applyFill="1" applyBorder="1" applyAlignment="1">
      <alignment horizontal="left" wrapText="1"/>
    </xf>
    <xf numFmtId="3" fontId="49" fillId="6" borderId="7" xfId="0" applyNumberFormat="1" applyFont="1" applyFill="1" applyBorder="1" applyAlignment="1"/>
    <xf numFmtId="0" fontId="44" fillId="6" borderId="7" xfId="0" applyFont="1" applyFill="1" applyBorder="1" applyAlignment="1">
      <alignment horizontal="left"/>
    </xf>
    <xf numFmtId="3" fontId="48" fillId="12" borderId="7" xfId="0" applyNumberFormat="1" applyFont="1" applyFill="1" applyBorder="1" applyAlignment="1"/>
    <xf numFmtId="0" fontId="43" fillId="12" borderId="7" xfId="0" applyFont="1" applyFill="1" applyBorder="1" applyAlignment="1"/>
    <xf numFmtId="3" fontId="49" fillId="12" borderId="7" xfId="0" applyNumberFormat="1" applyFont="1" applyFill="1" applyBorder="1" applyAlignment="1"/>
    <xf numFmtId="0" fontId="45" fillId="0" borderId="0" xfId="0" applyFont="1" applyAlignment="1">
      <alignment horizontal="center"/>
    </xf>
    <xf numFmtId="0" fontId="43" fillId="0" borderId="0" xfId="0" applyFont="1" applyAlignment="1"/>
    <xf numFmtId="0" fontId="43" fillId="5" borderId="7" xfId="0" applyFont="1" applyFill="1" applyBorder="1" applyAlignment="1">
      <alignment horizontal="center"/>
    </xf>
    <xf numFmtId="0" fontId="43" fillId="0" borderId="7" xfId="0" applyFont="1" applyBorder="1" applyAlignment="1">
      <alignment horizontal="left"/>
    </xf>
    <xf numFmtId="169" fontId="43" fillId="0" borderId="7" xfId="0" applyNumberFormat="1" applyFont="1" applyBorder="1" applyAlignment="1"/>
    <xf numFmtId="0" fontId="43" fillId="4" borderId="7" xfId="0" applyFont="1" applyFill="1" applyBorder="1" applyAlignment="1">
      <alignment horizontal="left"/>
    </xf>
    <xf numFmtId="169" fontId="43" fillId="4" borderId="7" xfId="0" applyNumberFormat="1" applyFont="1" applyFill="1" applyBorder="1" applyAlignment="1"/>
    <xf numFmtId="0" fontId="49" fillId="6" borderId="8" xfId="0" applyFont="1" applyFill="1" applyBorder="1" applyAlignment="1">
      <alignment horizontal="left"/>
    </xf>
    <xf numFmtId="169" fontId="49" fillId="6" borderId="8" xfId="0" applyNumberFormat="1" applyFont="1" applyFill="1" applyBorder="1" applyAlignment="1"/>
    <xf numFmtId="0" fontId="49" fillId="0" borderId="7" xfId="0" applyFont="1" applyBorder="1" applyAlignment="1"/>
    <xf numFmtId="2" fontId="43" fillId="0" borderId="7" xfId="0" applyNumberFormat="1" applyFont="1" applyBorder="1" applyAlignment="1"/>
    <xf numFmtId="2" fontId="43" fillId="4" borderId="7" xfId="0" applyNumberFormat="1" applyFont="1" applyFill="1" applyBorder="1" applyAlignment="1"/>
    <xf numFmtId="2" fontId="49" fillId="6" borderId="8" xfId="0" applyNumberFormat="1" applyFont="1" applyFill="1" applyBorder="1" applyAlignment="1"/>
    <xf numFmtId="0" fontId="44" fillId="0" borderId="7" xfId="0" applyFont="1" applyBorder="1" applyAlignment="1">
      <alignment horizontal="left"/>
    </xf>
    <xf numFmtId="0" fontId="44" fillId="5" borderId="7" xfId="0" applyFont="1" applyFill="1" applyBorder="1" applyAlignment="1">
      <alignment horizontal="center" vertical="center" wrapText="1"/>
    </xf>
    <xf numFmtId="169" fontId="43" fillId="0" borderId="7" xfId="0" applyNumberFormat="1" applyFont="1" applyBorder="1" applyAlignment="1">
      <alignment horizontal="right"/>
    </xf>
    <xf numFmtId="2" fontId="43" fillId="0" borderId="7" xfId="0" applyNumberFormat="1" applyFont="1" applyBorder="1" applyAlignment="1">
      <alignment horizontal="right"/>
    </xf>
    <xf numFmtId="0" fontId="43" fillId="0" borderId="7" xfId="0" applyFont="1" applyBorder="1" applyAlignment="1">
      <alignment horizontal="center" vertical="center"/>
    </xf>
    <xf numFmtId="0" fontId="43" fillId="0" borderId="7" xfId="0" applyFont="1" applyBorder="1" applyAlignment="1"/>
    <xf numFmtId="0" fontId="49" fillId="0" borderId="7" xfId="0" applyFont="1" applyBorder="1" applyAlignment="1">
      <alignment horizontal="center" vertical="center" wrapText="1"/>
    </xf>
    <xf numFmtId="0" fontId="43" fillId="5" borderId="7" xfId="0" applyFont="1" applyFill="1" applyBorder="1" applyAlignment="1">
      <alignment horizontal="center" vertical="center" wrapText="1"/>
    </xf>
    <xf numFmtId="0" fontId="43" fillId="5" borderId="4" xfId="0" applyFont="1" applyFill="1" applyBorder="1" applyAlignment="1">
      <alignment horizontal="center" vertical="center" wrapText="1"/>
    </xf>
    <xf numFmtId="0" fontId="43" fillId="5" borderId="37" xfId="0" applyFont="1" applyFill="1" applyBorder="1" applyAlignment="1">
      <alignment horizontal="center" vertical="center" wrapText="1"/>
    </xf>
    <xf numFmtId="0" fontId="49" fillId="6" borderId="7" xfId="0" applyFont="1" applyFill="1" applyBorder="1" applyAlignment="1">
      <alignment horizontal="left" vertical="center" wrapText="1"/>
    </xf>
    <xf numFmtId="171" fontId="49" fillId="6" borderId="7" xfId="0" applyNumberFormat="1" applyFont="1" applyFill="1" applyBorder="1" applyAlignment="1">
      <alignment horizontal="right"/>
    </xf>
    <xf numFmtId="171" fontId="49" fillId="6" borderId="4" xfId="0" applyNumberFormat="1" applyFont="1" applyFill="1" applyBorder="1" applyAlignment="1">
      <alignment horizontal="right"/>
    </xf>
    <xf numFmtId="171" fontId="49" fillId="6" borderId="37" xfId="0" applyNumberFormat="1" applyFont="1" applyFill="1" applyBorder="1" applyAlignment="1">
      <alignment horizontal="right"/>
    </xf>
    <xf numFmtId="0" fontId="43" fillId="0" borderId="7" xfId="0" applyFont="1" applyBorder="1" applyAlignment="1">
      <alignment horizontal="left" vertical="center" wrapText="1"/>
    </xf>
    <xf numFmtId="171" fontId="43" fillId="0" borderId="7" xfId="0" applyNumberFormat="1" applyFont="1" applyBorder="1" applyAlignment="1">
      <alignment horizontal="right"/>
    </xf>
    <xf numFmtId="171" fontId="43" fillId="0" borderId="4" xfId="0" applyNumberFormat="1" applyFont="1" applyBorder="1" applyAlignment="1">
      <alignment horizontal="right"/>
    </xf>
    <xf numFmtId="171" fontId="43" fillId="0" borderId="37" xfId="0" applyNumberFormat="1" applyFont="1" applyBorder="1" applyAlignment="1">
      <alignment horizontal="right"/>
    </xf>
    <xf numFmtId="0" fontId="43" fillId="4" borderId="7" xfId="0" applyFont="1" applyFill="1" applyBorder="1" applyAlignment="1"/>
    <xf numFmtId="0" fontId="43" fillId="16" borderId="30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left" wrapText="1"/>
    </xf>
    <xf numFmtId="3" fontId="43" fillId="0" borderId="7" xfId="0" applyNumberFormat="1" applyFont="1" applyBorder="1" applyAlignment="1">
      <alignment horizontal="right" wrapText="1"/>
    </xf>
    <xf numFmtId="0" fontId="43" fillId="0" borderId="7" xfId="0" applyFont="1" applyBorder="1" applyAlignment="1">
      <alignment horizontal="right" wrapText="1"/>
    </xf>
    <xf numFmtId="169" fontId="43" fillId="0" borderId="7" xfId="0" applyNumberFormat="1" applyFont="1" applyBorder="1" applyAlignment="1">
      <alignment horizontal="right" wrapText="1"/>
    </xf>
    <xf numFmtId="0" fontId="48" fillId="12" borderId="0" xfId="0" applyFont="1" applyFill="1" applyAlignment="1">
      <alignment horizontal="left" wrapText="1"/>
    </xf>
    <xf numFmtId="3" fontId="48" fillId="12" borderId="0" xfId="0" applyNumberFormat="1" applyFont="1" applyFill="1" applyAlignment="1">
      <alignment horizontal="right" wrapText="1"/>
    </xf>
    <xf numFmtId="0" fontId="48" fillId="12" borderId="7" xfId="0" applyFont="1" applyFill="1" applyBorder="1" applyAlignment="1">
      <alignment horizontal="right" wrapText="1"/>
    </xf>
    <xf numFmtId="3" fontId="48" fillId="12" borderId="0" xfId="0" applyNumberFormat="1" applyFont="1" applyFill="1" applyAlignment="1">
      <alignment horizontal="right"/>
    </xf>
    <xf numFmtId="169" fontId="48" fillId="12" borderId="7" xfId="0" applyNumberFormat="1" applyFont="1" applyFill="1" applyBorder="1" applyAlignment="1">
      <alignment horizontal="right" wrapText="1"/>
    </xf>
    <xf numFmtId="0" fontId="51" fillId="0" borderId="0" xfId="0" applyFont="1" applyAlignment="1"/>
    <xf numFmtId="3" fontId="43" fillId="0" borderId="0" xfId="0" applyNumberFormat="1" applyFont="1" applyAlignment="1">
      <alignment horizontal="right" wrapText="1"/>
    </xf>
    <xf numFmtId="0" fontId="43" fillId="5" borderId="7" xfId="0" applyFont="1" applyFill="1" applyBorder="1" applyAlignment="1">
      <alignment horizontal="center" vertical="center"/>
    </xf>
    <xf numFmtId="49" fontId="43" fillId="5" borderId="7" xfId="0" applyNumberFormat="1" applyFont="1" applyFill="1" applyBorder="1" applyAlignment="1">
      <alignment horizontal="center" vertical="center"/>
    </xf>
    <xf numFmtId="0" fontId="49" fillId="6" borderId="7" xfId="0" applyFont="1" applyFill="1" applyBorder="1" applyAlignment="1"/>
    <xf numFmtId="3" fontId="43" fillId="0" borderId="7" xfId="0" applyNumberFormat="1" applyFont="1" applyBorder="1" applyAlignment="1"/>
    <xf numFmtId="0" fontId="43" fillId="0" borderId="7" xfId="0" applyFont="1" applyBorder="1" applyAlignment="1">
      <alignment horizontal="right"/>
    </xf>
    <xf numFmtId="0" fontId="43" fillId="4" borderId="7" xfId="0" applyFont="1" applyFill="1" applyBorder="1" applyAlignment="1">
      <alignment horizontal="right"/>
    </xf>
    <xf numFmtId="0" fontId="53" fillId="6" borderId="8" xfId="0" applyFont="1" applyFill="1" applyBorder="1" applyAlignment="1">
      <alignment horizontal="left"/>
    </xf>
    <xf numFmtId="0" fontId="49" fillId="6" borderId="7" xfId="0" applyFont="1" applyFill="1" applyBorder="1" applyAlignment="1">
      <alignment horizontal="right"/>
    </xf>
    <xf numFmtId="0" fontId="43" fillId="0" borderId="7" xfId="0" applyFont="1" applyBorder="1" applyAlignment="1">
      <alignment horizontal="left" vertical="center"/>
    </xf>
    <xf numFmtId="172" fontId="43" fillId="0" borderId="7" xfId="0" applyNumberFormat="1" applyFont="1" applyBorder="1" applyAlignment="1">
      <alignment horizontal="right" vertical="center"/>
    </xf>
    <xf numFmtId="172" fontId="43" fillId="0" borderId="7" xfId="0" applyNumberFormat="1" applyFont="1" applyBorder="1" applyAlignment="1">
      <alignment horizontal="right"/>
    </xf>
    <xf numFmtId="172" fontId="43" fillId="4" borderId="7" xfId="0" applyNumberFormat="1" applyFont="1" applyFill="1" applyBorder="1" applyAlignment="1">
      <alignment horizontal="right"/>
    </xf>
    <xf numFmtId="3" fontId="43" fillId="4" borderId="7" xfId="0" applyNumberFormat="1" applyFont="1" applyFill="1" applyBorder="1" applyAlignment="1">
      <alignment horizontal="right"/>
    </xf>
    <xf numFmtId="172" fontId="49" fillId="6" borderId="8" xfId="0" applyNumberFormat="1" applyFont="1" applyFill="1" applyBorder="1" applyAlignment="1">
      <alignment horizontal="right"/>
    </xf>
    <xf numFmtId="3" fontId="49" fillId="6" borderId="8" xfId="0" applyNumberFormat="1" applyFont="1" applyFill="1" applyBorder="1" applyAlignment="1">
      <alignment horizontal="right"/>
    </xf>
    <xf numFmtId="0" fontId="49" fillId="6" borderId="8" xfId="0" applyFont="1" applyFill="1" applyBorder="1" applyAlignment="1">
      <alignment horizontal="right"/>
    </xf>
    <xf numFmtId="169" fontId="43" fillId="5" borderId="7" xfId="0" applyNumberFormat="1" applyFont="1" applyFill="1" applyBorder="1" applyAlignment="1">
      <alignment horizontal="center"/>
    </xf>
    <xf numFmtId="169" fontId="49" fillId="6" borderId="7" xfId="0" applyNumberFormat="1" applyFont="1" applyFill="1" applyBorder="1" applyAlignment="1"/>
    <xf numFmtId="169" fontId="49" fillId="6" borderId="7" xfId="0" applyNumberFormat="1" applyFont="1" applyFill="1" applyBorder="1" applyAlignment="1">
      <alignment horizontal="right"/>
    </xf>
    <xf numFmtId="0" fontId="43" fillId="0" borderId="7" xfId="0" applyFont="1" applyBorder="1" applyAlignment="1">
      <alignment horizontal="left" wrapText="1"/>
    </xf>
    <xf numFmtId="0" fontId="43" fillId="0" borderId="9" xfId="0" applyFont="1" applyBorder="1" applyAlignment="1">
      <alignment horizontal="left" wrapText="1"/>
    </xf>
    <xf numFmtId="169" fontId="43" fillId="0" borderId="9" xfId="0" applyNumberFormat="1" applyFont="1" applyBorder="1" applyAlignment="1"/>
    <xf numFmtId="169" fontId="43" fillId="0" borderId="9" xfId="0" applyNumberFormat="1" applyFont="1" applyBorder="1" applyAlignment="1">
      <alignment horizontal="right" wrapText="1"/>
    </xf>
    <xf numFmtId="0" fontId="43" fillId="16" borderId="7" xfId="0" applyFont="1" applyFill="1" applyBorder="1" applyAlignment="1">
      <alignment horizontal="center" vertical="center" wrapText="1"/>
    </xf>
    <xf numFmtId="0" fontId="43" fillId="16" borderId="7" xfId="0" applyFont="1" applyFill="1" applyBorder="1" applyAlignment="1"/>
    <xf numFmtId="0" fontId="53" fillId="12" borderId="7" xfId="0" applyFont="1" applyFill="1" applyBorder="1" applyAlignment="1"/>
    <xf numFmtId="171" fontId="47" fillId="0" borderId="7" xfId="0" applyNumberFormat="1" applyFont="1" applyBorder="1" applyAlignment="1">
      <alignment horizontal="right"/>
    </xf>
    <xf numFmtId="169" fontId="48" fillId="12" borderId="7" xfId="0" applyNumberFormat="1" applyFont="1" applyFill="1" applyBorder="1" applyAlignment="1"/>
    <xf numFmtId="164" fontId="49" fillId="12" borderId="7" xfId="0" applyNumberFormat="1" applyFont="1" applyFill="1" applyBorder="1" applyAlignment="1"/>
    <xf numFmtId="0" fontId="44" fillId="4" borderId="7" xfId="0" applyFont="1" applyFill="1" applyBorder="1" applyAlignment="1"/>
    <xf numFmtId="0" fontId="43" fillId="16" borderId="24" xfId="0" applyFont="1" applyFill="1" applyBorder="1" applyAlignment="1">
      <alignment horizontal="left"/>
    </xf>
    <xf numFmtId="0" fontId="49" fillId="13" borderId="7" xfId="0" applyFont="1" applyFill="1" applyBorder="1" applyAlignment="1">
      <alignment horizontal="left"/>
    </xf>
    <xf numFmtId="3" fontId="49" fillId="13" borderId="7" xfId="0" applyNumberFormat="1" applyFont="1" applyFill="1" applyBorder="1" applyAlignment="1">
      <alignment horizontal="right"/>
    </xf>
    <xf numFmtId="166" fontId="49" fillId="13" borderId="7" xfId="0" applyNumberFormat="1" applyFont="1" applyFill="1" applyBorder="1" applyAlignment="1">
      <alignment horizontal="right"/>
    </xf>
    <xf numFmtId="164" fontId="49" fillId="13" borderId="7" xfId="0" applyNumberFormat="1" applyFont="1" applyFill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16" borderId="24" xfId="0" applyFont="1" applyFill="1" applyBorder="1" applyAlignment="1">
      <alignment horizontal="center" vertical="center" wrapText="1"/>
    </xf>
    <xf numFmtId="0" fontId="53" fillId="14" borderId="7" xfId="0" applyFont="1" applyFill="1" applyBorder="1" applyAlignment="1">
      <alignment horizontal="left"/>
    </xf>
    <xf numFmtId="171" fontId="53" fillId="14" borderId="7" xfId="0" applyNumberFormat="1" applyFont="1" applyFill="1" applyBorder="1" applyAlignment="1">
      <alignment horizontal="center"/>
    </xf>
    <xf numFmtId="0" fontId="53" fillId="4" borderId="7" xfId="0" applyFont="1" applyFill="1" applyBorder="1" applyAlignment="1">
      <alignment horizontal="left"/>
    </xf>
    <xf numFmtId="171" fontId="44" fillId="10" borderId="7" xfId="0" applyNumberFormat="1" applyFont="1" applyFill="1" applyBorder="1" applyAlignment="1">
      <alignment horizontal="center"/>
    </xf>
    <xf numFmtId="3" fontId="49" fillId="4" borderId="7" xfId="0" applyNumberFormat="1" applyFont="1" applyFill="1" applyBorder="1" applyAlignment="1">
      <alignment horizontal="right"/>
    </xf>
    <xf numFmtId="0" fontId="43" fillId="0" borderId="9" xfId="0" applyFont="1" applyBorder="1" applyAlignment="1">
      <alignment horizontal="left"/>
    </xf>
    <xf numFmtId="3" fontId="43" fillId="0" borderId="9" xfId="0" applyNumberFormat="1" applyFont="1" applyBorder="1" applyAlignment="1">
      <alignment horizontal="right"/>
    </xf>
    <xf numFmtId="0" fontId="43" fillId="4" borderId="30" xfId="0" applyFont="1" applyFill="1" applyBorder="1" applyAlignment="1">
      <alignment horizontal="left"/>
    </xf>
    <xf numFmtId="3" fontId="43" fillId="0" borderId="30" xfId="0" applyNumberFormat="1" applyFont="1" applyBorder="1" applyAlignment="1">
      <alignment horizontal="right"/>
    </xf>
    <xf numFmtId="0" fontId="49" fillId="4" borderId="37" xfId="0" applyFont="1" applyFill="1" applyBorder="1" applyAlignment="1">
      <alignment horizontal="left"/>
    </xf>
    <xf numFmtId="3" fontId="43" fillId="0" borderId="37" xfId="0" applyNumberFormat="1" applyFont="1" applyBorder="1" applyAlignment="1">
      <alignment horizontal="right"/>
    </xf>
    <xf numFmtId="0" fontId="43" fillId="0" borderId="19" xfId="0" applyFont="1" applyBorder="1" applyAlignment="1"/>
    <xf numFmtId="0" fontId="24" fillId="0" borderId="4" xfId="0" applyFont="1" applyBorder="1" applyAlignment="1"/>
    <xf numFmtId="0" fontId="39" fillId="0" borderId="6" xfId="0" applyFont="1" applyBorder="1"/>
    <xf numFmtId="0" fontId="39" fillId="0" borderId="5" xfId="0" applyFont="1" applyBorder="1"/>
    <xf numFmtId="0" fontId="41" fillId="0" borderId="4" xfId="0" applyFont="1" applyFill="1" applyBorder="1" applyAlignment="1"/>
    <xf numFmtId="0" fontId="39" fillId="0" borderId="5" xfId="0" applyFont="1" applyFill="1" applyBorder="1"/>
    <xf numFmtId="0" fontId="2" fillId="0" borderId="0" xfId="0" applyFont="1" applyAlignment="1"/>
    <xf numFmtId="0" fontId="0" fillId="0" borderId="0" xfId="0" applyFont="1" applyAlignment="1"/>
    <xf numFmtId="0" fontId="37" fillId="0" borderId="0" xfId="0" applyFont="1" applyAlignment="1">
      <alignment horizontal="left"/>
    </xf>
    <xf numFmtId="0" fontId="24" fillId="0" borderId="0" xfId="0" applyFont="1" applyAlignment="1"/>
    <xf numFmtId="0" fontId="38" fillId="2" borderId="1" xfId="0" applyFont="1" applyFill="1" applyBorder="1" applyAlignment="1">
      <alignment horizontal="center" wrapText="1"/>
    </xf>
    <xf numFmtId="0" fontId="39" fillId="0" borderId="2" xfId="0" applyFont="1" applyBorder="1"/>
    <xf numFmtId="0" fontId="39" fillId="0" borderId="3" xfId="0" applyFont="1" applyBorder="1"/>
    <xf numFmtId="0" fontId="40" fillId="0" borderId="4" xfId="1" applyFont="1" applyFill="1" applyBorder="1" applyAlignment="1"/>
    <xf numFmtId="0" fontId="40" fillId="0" borderId="5" xfId="1" applyFont="1" applyFill="1" applyBorder="1"/>
    <xf numFmtId="0" fontId="24" fillId="0" borderId="4" xfId="0" applyFont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0" fontId="31" fillId="0" borderId="8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4" fillId="8" borderId="4" xfId="0" applyFont="1" applyFill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9" fillId="0" borderId="19" xfId="0" applyFont="1" applyBorder="1" applyAlignment="1">
      <alignment horizontal="center" wrapText="1"/>
    </xf>
    <xf numFmtId="0" fontId="29" fillId="8" borderId="10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12" xfId="0" applyFont="1" applyBorder="1"/>
    <xf numFmtId="0" fontId="9" fillId="0" borderId="8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9" xfId="0" applyFont="1" applyBorder="1" applyAlignment="1"/>
    <xf numFmtId="0" fontId="1" fillId="0" borderId="1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18" fillId="11" borderId="18" xfId="0" applyFont="1" applyFill="1" applyBorder="1" applyAlignment="1">
      <alignment horizontal="left"/>
    </xf>
    <xf numFmtId="0" fontId="1" fillId="0" borderId="19" xfId="0" applyFont="1" applyBorder="1"/>
    <xf numFmtId="0" fontId="1" fillId="0" borderId="13" xfId="0" applyFont="1" applyBorder="1"/>
    <xf numFmtId="0" fontId="5" fillId="0" borderId="9" xfId="0" applyFont="1" applyBorder="1" applyAlignment="1">
      <alignment vertical="center"/>
    </xf>
    <xf numFmtId="0" fontId="1" fillId="0" borderId="23" xfId="0" applyFont="1" applyBorder="1"/>
    <xf numFmtId="0" fontId="5" fillId="16" borderId="4" xfId="0" applyFont="1" applyFill="1" applyBorder="1" applyAlignment="1"/>
    <xf numFmtId="0" fontId="1" fillId="17" borderId="6" xfId="0" applyFont="1" applyFill="1" applyBorder="1"/>
    <xf numFmtId="0" fontId="1" fillId="17" borderId="5" xfId="0" applyFont="1" applyFill="1" applyBorder="1"/>
    <xf numFmtId="0" fontId="5" fillId="16" borderId="30" xfId="0" applyFont="1" applyFill="1" applyBorder="1" applyAlignment="1">
      <alignment horizontal="center"/>
    </xf>
    <xf numFmtId="0" fontId="5" fillId="16" borderId="24" xfId="0" applyFont="1" applyFill="1" applyBorder="1" applyAlignment="1">
      <alignment horizontal="center"/>
    </xf>
    <xf numFmtId="0" fontId="42" fillId="3" borderId="4" xfId="0" applyFont="1" applyFill="1" applyBorder="1" applyAlignment="1">
      <alignment horizontal="center" wrapText="1"/>
    </xf>
    <xf numFmtId="0" fontId="46" fillId="0" borderId="6" xfId="0" applyFont="1" applyBorder="1"/>
    <xf numFmtId="0" fontId="46" fillId="0" borderId="5" xfId="0" applyFont="1" applyBorder="1"/>
    <xf numFmtId="0" fontId="43" fillId="0" borderId="9" xfId="0" applyFont="1" applyBorder="1" applyAlignment="1">
      <alignment horizontal="center"/>
    </xf>
    <xf numFmtId="0" fontId="46" fillId="0" borderId="14" xfId="0" applyFont="1" applyBorder="1"/>
    <xf numFmtId="0" fontId="43" fillId="5" borderId="4" xfId="0" applyFont="1" applyFill="1" applyBorder="1" applyAlignment="1">
      <alignment horizontal="center" wrapText="1"/>
    </xf>
    <xf numFmtId="0" fontId="46" fillId="17" borderId="6" xfId="0" applyFont="1" applyFill="1" applyBorder="1"/>
    <xf numFmtId="0" fontId="46" fillId="17" borderId="5" xfId="0" applyFont="1" applyFill="1" applyBorder="1"/>
    <xf numFmtId="0" fontId="45" fillId="0" borderId="8" xfId="0" applyFont="1" applyBorder="1" applyAlignment="1">
      <alignment horizontal="center" wrapText="1"/>
    </xf>
    <xf numFmtId="0" fontId="45" fillId="0" borderId="19" xfId="0" applyFont="1" applyBorder="1" applyAlignment="1">
      <alignment horizontal="center" wrapText="1"/>
    </xf>
    <xf numFmtId="0" fontId="42" fillId="8" borderId="4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wrapText="1"/>
    </xf>
    <xf numFmtId="0" fontId="1" fillId="0" borderId="26" xfId="0" applyFont="1" applyBorder="1"/>
    <xf numFmtId="0" fontId="1" fillId="0" borderId="27" xfId="0" applyFont="1" applyBorder="1"/>
    <xf numFmtId="0" fontId="1" fillId="0" borderId="8" xfId="0" applyFont="1" applyBorder="1"/>
    <xf numFmtId="0" fontId="43" fillId="5" borderId="4" xfId="0" applyFont="1" applyFill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0" borderId="8" xfId="0" applyFont="1" applyBorder="1"/>
    <xf numFmtId="0" fontId="42" fillId="3" borderId="28" xfId="0" applyFont="1" applyFill="1" applyBorder="1" applyAlignment="1">
      <alignment horizontal="center"/>
    </xf>
    <xf numFmtId="0" fontId="46" fillId="0" borderId="26" xfId="0" applyFont="1" applyBorder="1"/>
    <xf numFmtId="0" fontId="46" fillId="0" borderId="27" xfId="0" applyFont="1" applyBorder="1"/>
    <xf numFmtId="0" fontId="50" fillId="0" borderId="8" xfId="0" applyFont="1" applyBorder="1" applyAlignment="1">
      <alignment horizontal="center" wrapText="1"/>
    </xf>
    <xf numFmtId="0" fontId="46" fillId="0" borderId="8" xfId="0" applyFont="1" applyBorder="1" applyAlignment="1">
      <alignment wrapText="1"/>
    </xf>
    <xf numFmtId="0" fontId="32" fillId="0" borderId="8" xfId="0" applyFont="1" applyBorder="1" applyAlignment="1">
      <alignment horizontal="center" wrapText="1"/>
    </xf>
    <xf numFmtId="0" fontId="33" fillId="0" borderId="8" xfId="0" applyFont="1" applyBorder="1"/>
    <xf numFmtId="0" fontId="34" fillId="0" borderId="0" xfId="0" applyFont="1" applyAlignment="1"/>
    <xf numFmtId="0" fontId="32" fillId="0" borderId="19" xfId="0" applyFont="1" applyBorder="1" applyAlignment="1">
      <alignment horizontal="center" wrapText="1"/>
    </xf>
    <xf numFmtId="0" fontId="42" fillId="3" borderId="25" xfId="0" applyFont="1" applyFill="1" applyBorder="1" applyAlignment="1">
      <alignment horizontal="center" wrapText="1"/>
    </xf>
    <xf numFmtId="0" fontId="42" fillId="3" borderId="36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2" fillId="3" borderId="33" xfId="0" applyFont="1" applyFill="1" applyBorder="1" applyAlignment="1">
      <alignment horizontal="center" wrapText="1"/>
    </xf>
    <xf numFmtId="0" fontId="42" fillId="3" borderId="19" xfId="0" applyFont="1" applyFill="1" applyBorder="1" applyAlignment="1">
      <alignment horizontal="center" wrapText="1"/>
    </xf>
    <xf numFmtId="0" fontId="42" fillId="8" borderId="4" xfId="0" applyFont="1" applyFill="1" applyBorder="1" applyAlignment="1">
      <alignment horizontal="center"/>
    </xf>
    <xf numFmtId="0" fontId="42" fillId="8" borderId="6" xfId="0" applyFont="1" applyFill="1" applyBorder="1" applyAlignment="1">
      <alignment horizontal="center"/>
    </xf>
    <xf numFmtId="0" fontId="42" fillId="8" borderId="5" xfId="0" applyFont="1" applyFill="1" applyBorder="1" applyAlignment="1">
      <alignment horizontal="center"/>
    </xf>
    <xf numFmtId="0" fontId="43" fillId="0" borderId="0" xfId="0" applyFont="1" applyAlignment="1"/>
    <xf numFmtId="0" fontId="43" fillId="16" borderId="25" xfId="0" applyFont="1" applyFill="1" applyBorder="1" applyAlignment="1">
      <alignment horizontal="center" vertical="center" wrapText="1"/>
    </xf>
    <xf numFmtId="0" fontId="46" fillId="17" borderId="29" xfId="0" applyFont="1" applyFill="1" applyBorder="1"/>
    <xf numFmtId="0" fontId="52" fillId="0" borderId="0" xfId="0" applyFont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1" fillId="0" borderId="32" xfId="0" applyFont="1" applyBorder="1"/>
    <xf numFmtId="0" fontId="5" fillId="16" borderId="4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42" fillId="3" borderId="6" xfId="0" applyFont="1" applyFill="1" applyBorder="1" applyAlignment="1">
      <alignment horizontal="center" wrapText="1"/>
    </xf>
    <xf numFmtId="0" fontId="42" fillId="3" borderId="5" xfId="0" applyFont="1" applyFill="1" applyBorder="1" applyAlignment="1">
      <alignment horizontal="center" wrapText="1"/>
    </xf>
    <xf numFmtId="0" fontId="42" fillId="3" borderId="4" xfId="0" applyFont="1" applyFill="1" applyBorder="1" applyAlignment="1">
      <alignment horizontal="center"/>
    </xf>
    <xf numFmtId="0" fontId="43" fillId="0" borderId="9" xfId="0" applyFont="1" applyBorder="1" applyAlignment="1"/>
    <xf numFmtId="169" fontId="45" fillId="0" borderId="8" xfId="0" applyNumberFormat="1" applyFont="1" applyBorder="1" applyAlignment="1">
      <alignment horizontal="left"/>
    </xf>
    <xf numFmtId="169" fontId="42" fillId="3" borderId="4" xfId="0" applyNumberFormat="1" applyFont="1" applyFill="1" applyBorder="1" applyAlignment="1">
      <alignment horizontal="center"/>
    </xf>
    <xf numFmtId="169" fontId="43" fillId="0" borderId="9" xfId="0" applyNumberFormat="1" applyFont="1" applyBorder="1" applyAlignment="1"/>
    <xf numFmtId="0" fontId="43" fillId="17" borderId="33" xfId="0" applyFont="1" applyFill="1" applyBorder="1" applyAlignment="1">
      <alignment horizontal="center"/>
    </xf>
    <xf numFmtId="0" fontId="43" fillId="17" borderId="19" xfId="0" applyFont="1" applyFill="1" applyBorder="1" applyAlignment="1">
      <alignment horizontal="center"/>
    </xf>
    <xf numFmtId="169" fontId="45" fillId="0" borderId="8" xfId="0" applyNumberFormat="1" applyFont="1" applyBorder="1" applyAlignment="1">
      <alignment horizontal="center" wrapText="1"/>
    </xf>
    <xf numFmtId="169" fontId="45" fillId="0" borderId="19" xfId="0" applyNumberFormat="1" applyFont="1" applyBorder="1" applyAlignment="1">
      <alignment horizontal="center" wrapText="1"/>
    </xf>
    <xf numFmtId="0" fontId="45" fillId="0" borderId="4" xfId="0" applyFont="1" applyBorder="1" applyAlignment="1">
      <alignment horizontal="center" wrapText="1"/>
    </xf>
    <xf numFmtId="0" fontId="46" fillId="0" borderId="6" xfId="0" applyFont="1" applyBorder="1" applyAlignment="1">
      <alignment horizontal="center" wrapText="1"/>
    </xf>
    <xf numFmtId="0" fontId="46" fillId="0" borderId="5" xfId="0" applyFont="1" applyBorder="1" applyAlignment="1">
      <alignment horizontal="center" wrapText="1"/>
    </xf>
    <xf numFmtId="0" fontId="45" fillId="0" borderId="0" xfId="0" applyFont="1" applyAlignment="1">
      <alignment horizontal="left"/>
    </xf>
    <xf numFmtId="0" fontId="42" fillId="8" borderId="4" xfId="0" applyFont="1" applyFill="1" applyBorder="1" applyAlignment="1">
      <alignment horizontal="center" wrapText="1"/>
    </xf>
    <xf numFmtId="3" fontId="4" fillId="8" borderId="4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left"/>
    </xf>
    <xf numFmtId="0" fontId="4" fillId="8" borderId="19" xfId="0" applyFont="1" applyFill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45" fillId="0" borderId="8" xfId="0" applyFont="1" applyBorder="1" applyAlignment="1">
      <alignment horizontal="left"/>
    </xf>
    <xf numFmtId="0" fontId="45" fillId="0" borderId="36" xfId="0" applyFont="1" applyBorder="1" applyAlignment="1">
      <alignment horizontal="center" wrapText="1"/>
    </xf>
    <xf numFmtId="0" fontId="44" fillId="0" borderId="19" xfId="0" applyFont="1" applyBorder="1" applyAlignment="1">
      <alignment horizontal="left" wrapText="1"/>
    </xf>
    <xf numFmtId="0" fontId="46" fillId="0" borderId="19" xfId="0" applyFont="1" applyBorder="1" applyAlignment="1">
      <alignment horizontal="left"/>
    </xf>
    <xf numFmtId="0" fontId="43" fillId="0" borderId="19" xfId="0" applyFont="1" applyBorder="1" applyAlignment="1">
      <alignment horizontal="left"/>
    </xf>
    <xf numFmtId="0" fontId="54" fillId="0" borderId="19" xfId="0" applyFont="1" applyBorder="1" applyAlignment="1">
      <alignment horizontal="center" vertical="top" wrapText="1"/>
    </xf>
    <xf numFmtId="0" fontId="5" fillId="18" borderId="30" xfId="0" applyFont="1" applyFill="1" applyBorder="1" applyAlignment="1">
      <alignment horizontal="center"/>
    </xf>
    <xf numFmtId="0" fontId="5" fillId="18" borderId="24" xfId="0" applyFont="1" applyFill="1" applyBorder="1" applyAlignment="1">
      <alignment horizontal="center"/>
    </xf>
    <xf numFmtId="3" fontId="8" fillId="19" borderId="7" xfId="0" applyNumberFormat="1" applyFont="1" applyFill="1" applyBorder="1" applyAlignment="1">
      <alignment horizontal="right"/>
    </xf>
    <xf numFmtId="167" fontId="8" fillId="19" borderId="7" xfId="0" applyNumberFormat="1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III-1.1. Evolució del balanç migratori a les Illes Balears per zona de procedència (1995-2020)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Una altra CA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'G1 '!$A$3:$A$28</c:f>
              <c:strCach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strCache>
            </c:strRef>
          </c:cat>
          <c:val>
            <c:numRef>
              <c:f>'G1 '!$B$3:$B$28</c:f>
              <c:numCache>
                <c:formatCode>#,##0</c:formatCode>
                <c:ptCount val="26"/>
                <c:pt idx="0">
                  <c:v>4749</c:v>
                </c:pt>
                <c:pt idx="1">
                  <c:v>3953</c:v>
                </c:pt>
                <c:pt idx="2">
                  <c:v>5845</c:v>
                </c:pt>
                <c:pt idx="3">
                  <c:v>9979</c:v>
                </c:pt>
                <c:pt idx="4">
                  <c:v>10931</c:v>
                </c:pt>
                <c:pt idx="5">
                  <c:v>11127</c:v>
                </c:pt>
                <c:pt idx="6">
                  <c:v>8376</c:v>
                </c:pt>
                <c:pt idx="7">
                  <c:v>5542</c:v>
                </c:pt>
                <c:pt idx="8">
                  <c:v>-978</c:v>
                </c:pt>
                <c:pt idx="9">
                  <c:v>-1335</c:v>
                </c:pt>
                <c:pt idx="10">
                  <c:v>1360</c:v>
                </c:pt>
                <c:pt idx="11">
                  <c:v>3712</c:v>
                </c:pt>
                <c:pt idx="12">
                  <c:v>4333</c:v>
                </c:pt>
                <c:pt idx="13">
                  <c:v>3245</c:v>
                </c:pt>
                <c:pt idx="14">
                  <c:v>-14</c:v>
                </c:pt>
                <c:pt idx="15">
                  <c:v>-1247</c:v>
                </c:pt>
                <c:pt idx="16">
                  <c:v>269</c:v>
                </c:pt>
                <c:pt idx="17">
                  <c:v>4084</c:v>
                </c:pt>
                <c:pt idx="18">
                  <c:v>5541</c:v>
                </c:pt>
                <c:pt idx="19">
                  <c:v>3656</c:v>
                </c:pt>
                <c:pt idx="20">
                  <c:v>3679</c:v>
                </c:pt>
                <c:pt idx="21">
                  <c:v>5215</c:v>
                </c:pt>
                <c:pt idx="22">
                  <c:v>5122</c:v>
                </c:pt>
                <c:pt idx="23">
                  <c:v>5963</c:v>
                </c:pt>
                <c:pt idx="24">
                  <c:v>3845</c:v>
                </c:pt>
                <c:pt idx="25">
                  <c:v>-2365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5-4005-9E5E-4AE97D729A4E}"/>
            </c:ext>
          </c:extLst>
        </c:ser>
        <c:ser>
          <c:idx val="1"/>
          <c:order val="1"/>
          <c:tx>
            <c:v>Estranger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'G1 '!$A$3:$A$28</c:f>
              <c:strCach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strCache>
            </c:strRef>
          </c:cat>
          <c:val>
            <c:numRef>
              <c:f>'G1 '!$C$3:$C$28</c:f>
              <c:numCache>
                <c:formatCode>#,##0</c:formatCode>
                <c:ptCount val="26"/>
                <c:pt idx="0">
                  <c:v>667</c:v>
                </c:pt>
                <c:pt idx="1">
                  <c:v>812</c:v>
                </c:pt>
                <c:pt idx="2">
                  <c:v>1278</c:v>
                </c:pt>
                <c:pt idx="3">
                  <c:v>3351</c:v>
                </c:pt>
                <c:pt idx="4">
                  <c:v>4010</c:v>
                </c:pt>
                <c:pt idx="5">
                  <c:v>5950</c:v>
                </c:pt>
                <c:pt idx="6">
                  <c:v>8096</c:v>
                </c:pt>
                <c:pt idx="7">
                  <c:v>9961</c:v>
                </c:pt>
                <c:pt idx="8">
                  <c:v>11549</c:v>
                </c:pt>
                <c:pt idx="9">
                  <c:v>21069</c:v>
                </c:pt>
                <c:pt idx="10">
                  <c:v>23187</c:v>
                </c:pt>
                <c:pt idx="11">
                  <c:v>26772</c:v>
                </c:pt>
                <c:pt idx="12">
                  <c:v>25058</c:v>
                </c:pt>
                <c:pt idx="13">
                  <c:v>18341</c:v>
                </c:pt>
                <c:pt idx="14">
                  <c:v>8716</c:v>
                </c:pt>
                <c:pt idx="15">
                  <c:v>4282</c:v>
                </c:pt>
                <c:pt idx="16">
                  <c:v>1048</c:v>
                </c:pt>
                <c:pt idx="17">
                  <c:v>4269</c:v>
                </c:pt>
                <c:pt idx="18">
                  <c:v>-434</c:v>
                </c:pt>
                <c:pt idx="19">
                  <c:v>1122</c:v>
                </c:pt>
                <c:pt idx="20">
                  <c:v>5701</c:v>
                </c:pt>
                <c:pt idx="21">
                  <c:v>10344</c:v>
                </c:pt>
                <c:pt idx="22">
                  <c:v>13722</c:v>
                </c:pt>
                <c:pt idx="23">
                  <c:v>17956</c:v>
                </c:pt>
                <c:pt idx="24">
                  <c:v>22168</c:v>
                </c:pt>
                <c:pt idx="25">
                  <c:v>11270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5-4005-9E5E-4AE97D729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050888"/>
        <c:axId val="787673803"/>
      </c:lineChart>
      <c:catAx>
        <c:axId val="58205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787673803"/>
        <c:crosses val="autoZero"/>
        <c:auto val="1"/>
        <c:lblAlgn val="ctr"/>
        <c:lblOffset val="100"/>
        <c:noMultiLvlLbl val="1"/>
      </c:catAx>
      <c:valAx>
        <c:axId val="7876738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58205088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calibri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III-1.10. Distribució de la població estrangera a les Illes Balears segons l'àrea de nacionalitat. Revisió del padró a </a:t>
            </a:r>
          </a:p>
          <a:p>
            <a:pPr lvl="0">
              <a:defRPr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gener de 2021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6AB-4E2D-89AF-BA8B6A50625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6AB-4E2D-89AF-BA8B6A50625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86AB-4E2D-89AF-BA8B6A506251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86AB-4E2D-89AF-BA8B6A506251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86AB-4E2D-89AF-BA8B6A506251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B-86AB-4E2D-89AF-BA8B6A506251}"/>
              </c:ext>
            </c:extLst>
          </c:dPt>
          <c:dPt>
            <c:idx val="6"/>
            <c:bubble3D val="0"/>
            <c:spPr>
              <a:solidFill>
                <a:srgbClr val="7C9CD6"/>
              </a:solidFill>
            </c:spPr>
            <c:extLst>
              <c:ext xmlns:c16="http://schemas.microsoft.com/office/drawing/2014/chart" uri="{C3380CC4-5D6E-409C-BE32-E72D297353CC}">
                <c16:uniqueId val="{0000000D-86AB-4E2D-89AF-BA8B6A506251}"/>
              </c:ext>
            </c:extLst>
          </c:dPt>
          <c:dPt>
            <c:idx val="7"/>
            <c:bubble3D val="0"/>
            <c:spPr>
              <a:solidFill>
                <a:srgbClr val="F2A46F"/>
              </a:solidFill>
            </c:spPr>
            <c:extLst>
              <c:ext xmlns:c16="http://schemas.microsoft.com/office/drawing/2014/chart" uri="{C3380CC4-5D6E-409C-BE32-E72D297353CC}">
                <c16:uniqueId val="{0000000F-86AB-4E2D-89AF-BA8B6A506251}"/>
              </c:ext>
            </c:extLst>
          </c:dPt>
          <c:dPt>
            <c:idx val="8"/>
            <c:bubble3D val="0"/>
            <c:spPr>
              <a:solidFill>
                <a:srgbClr val="C0C0C0"/>
              </a:solidFill>
            </c:spPr>
            <c:extLst>
              <c:ext xmlns:c16="http://schemas.microsoft.com/office/drawing/2014/chart" uri="{C3380CC4-5D6E-409C-BE32-E72D297353CC}">
                <c16:uniqueId val="{00000011-86AB-4E2D-89AF-BA8B6A506251}"/>
              </c:ext>
            </c:extLst>
          </c:dPt>
          <c:dPt>
            <c:idx val="9"/>
            <c:bubble3D val="0"/>
            <c:spPr>
              <a:solidFill>
                <a:srgbClr val="FFD34D"/>
              </a:solidFill>
            </c:spPr>
            <c:extLst>
              <c:ext xmlns:c16="http://schemas.microsoft.com/office/drawing/2014/chart" uri="{C3380CC4-5D6E-409C-BE32-E72D297353CC}">
                <c16:uniqueId val="{00000013-86AB-4E2D-89AF-BA8B6A506251}"/>
              </c:ext>
            </c:extLst>
          </c:dPt>
          <c:cat>
            <c:strRef>
              <c:f>'G10'!$A$3:$A$14</c:f>
              <c:strCache>
                <c:ptCount val="12"/>
                <c:pt idx="0">
                  <c:v>Resta de la UE-15</c:v>
                </c:pt>
                <c:pt idx="1">
                  <c:v>Resta de la UE-25</c:v>
                </c:pt>
                <c:pt idx="2">
                  <c:v>Resta de la UE-27 i la UE-28</c:v>
                </c:pt>
                <c:pt idx="3">
                  <c:v>Resta d'Europa</c:v>
                </c:pt>
                <c:pt idx="4">
                  <c:v>Àfrica</c:v>
                </c:pt>
                <c:pt idx="5">
                  <c:v>Amèrica del Nord</c:v>
                </c:pt>
                <c:pt idx="6">
                  <c:v>Amèrica Central</c:v>
                </c:pt>
                <c:pt idx="7">
                  <c:v>Amèrica del Sud</c:v>
                </c:pt>
                <c:pt idx="8">
                  <c:v>Altres d'Amèrica</c:v>
                </c:pt>
                <c:pt idx="9">
                  <c:v>Àsia</c:v>
                </c:pt>
                <c:pt idx="10">
                  <c:v>Oceania</c:v>
                </c:pt>
                <c:pt idx="11">
                  <c:v>No consta i apàtrides</c:v>
                </c:pt>
              </c:strCache>
            </c:strRef>
          </c:cat>
          <c:val>
            <c:numRef>
              <c:f>'G10'!$B$3:$B$12</c:f>
              <c:numCache>
                <c:formatCode>General</c:formatCode>
                <c:ptCount val="10"/>
                <c:pt idx="0">
                  <c:v>56586</c:v>
                </c:pt>
                <c:pt idx="1">
                  <c:v>5946</c:v>
                </c:pt>
                <c:pt idx="2">
                  <c:v>18179</c:v>
                </c:pt>
                <c:pt idx="3">
                  <c:v>25179</c:v>
                </c:pt>
                <c:pt idx="4">
                  <c:v>40834</c:v>
                </c:pt>
                <c:pt idx="5">
                  <c:v>2179</c:v>
                </c:pt>
                <c:pt idx="6">
                  <c:v>6858</c:v>
                </c:pt>
                <c:pt idx="7">
                  <c:v>48754</c:v>
                </c:pt>
                <c:pt idx="8">
                  <c:v>1</c:v>
                </c:pt>
                <c:pt idx="9">
                  <c:v>15195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B-4E2D-89AF-BA8B6A50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calibri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III-1.11. Distribució de la població resident a Illes Balears nascuda a l'estranger per zona de procedència. Revisió del padró de l'1 de gener de 2021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999-47D3-ACDF-B0E803EE541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999-47D3-ACDF-B0E803EE541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999-47D3-ACDF-B0E803EE541C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A999-47D3-ACDF-B0E803EE541C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A999-47D3-ACDF-B0E803EE541C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B-A999-47D3-ACDF-B0E803EE541C}"/>
              </c:ext>
            </c:extLst>
          </c:dPt>
          <c:dPt>
            <c:idx val="6"/>
            <c:bubble3D val="0"/>
            <c:spPr>
              <a:solidFill>
                <a:srgbClr val="7C9CD6"/>
              </a:solidFill>
            </c:spPr>
            <c:extLst>
              <c:ext xmlns:c16="http://schemas.microsoft.com/office/drawing/2014/chart" uri="{C3380CC4-5D6E-409C-BE32-E72D297353CC}">
                <c16:uniqueId val="{0000000D-A999-47D3-ACDF-B0E803EE541C}"/>
              </c:ext>
            </c:extLst>
          </c:dPt>
          <c:cat>
            <c:strRef>
              <c:f>'G11'!$A$3:$A$13</c:f>
              <c:strCache>
                <c:ptCount val="11"/>
                <c:pt idx="0">
                  <c:v>UE-15</c:v>
                </c:pt>
                <c:pt idx="1">
                  <c:v>Resta de la UE-25</c:v>
                </c:pt>
                <c:pt idx="2">
                  <c:v>Resta de la UE-27 i la UE-28</c:v>
                </c:pt>
                <c:pt idx="3">
                  <c:v>Resta d’Europa</c:v>
                </c:pt>
                <c:pt idx="4">
                  <c:v>Àfrica</c:v>
                </c:pt>
                <c:pt idx="5">
                  <c:v>Amèrica del Nord</c:v>
                </c:pt>
                <c:pt idx="6">
                  <c:v>Amèrica Central</c:v>
                </c:pt>
                <c:pt idx="7">
                  <c:v>Amèrica del Sud</c:v>
                </c:pt>
                <c:pt idx="8">
                  <c:v>Altres d’Amèrica</c:v>
                </c:pt>
                <c:pt idx="9">
                  <c:v>Àsia</c:v>
                </c:pt>
                <c:pt idx="10">
                  <c:v>Oceania</c:v>
                </c:pt>
              </c:strCache>
            </c:strRef>
          </c:cat>
          <c:val>
            <c:numRef>
              <c:f>'G11'!$B$3:$B$9</c:f>
              <c:numCache>
                <c:formatCode>#,##0</c:formatCode>
                <c:ptCount val="7"/>
                <c:pt idx="0">
                  <c:v>48253</c:v>
                </c:pt>
                <c:pt idx="1">
                  <c:v>5499</c:v>
                </c:pt>
                <c:pt idx="2">
                  <c:v>16291</c:v>
                </c:pt>
                <c:pt idx="3">
                  <c:v>27543</c:v>
                </c:pt>
                <c:pt idx="4">
                  <c:v>43623</c:v>
                </c:pt>
                <c:pt idx="5">
                  <c:v>3629</c:v>
                </c:pt>
                <c:pt idx="6">
                  <c:v>15422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999-47D3-ACDF-B0E803EE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calibri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164368739621833"/>
          <c:y val="0.13769944867330403"/>
          <c:w val="0.51041119860017503"/>
          <c:h val="0.7341237057785639"/>
        </c:manualLayout>
      </c:layout>
      <c:lineChart>
        <c:grouping val="standard"/>
        <c:varyColors val="1"/>
        <c:ser>
          <c:idx val="0"/>
          <c:order val="0"/>
          <c:tx>
            <c:strRef>
              <c:f>'G2'!$B$1:$B$3</c:f>
              <c:strCache>
                <c:ptCount val="3"/>
                <c:pt idx="0">
                  <c:v>Evolució dels moviments migratoris de les Illes Balears per procedència (exclosa la migració interior) (2004-2020)</c:v>
                </c:pt>
                <c:pt idx="1">
                  <c:v>Immigració</c:v>
                </c:pt>
                <c:pt idx="2">
                  <c:v>Procedència: una altra CA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'G2'!$A$4:$A$20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'G2'!$B$4:$B$20</c:f>
              <c:numCache>
                <c:formatCode>#,##0</c:formatCode>
                <c:ptCount val="17"/>
                <c:pt idx="0">
                  <c:v>20315</c:v>
                </c:pt>
                <c:pt idx="1">
                  <c:v>20555</c:v>
                </c:pt>
                <c:pt idx="2">
                  <c:v>23597</c:v>
                </c:pt>
                <c:pt idx="3">
                  <c:v>26587</c:v>
                </c:pt>
                <c:pt idx="4">
                  <c:v>25108</c:v>
                </c:pt>
                <c:pt idx="5">
                  <c:v>23091</c:v>
                </c:pt>
                <c:pt idx="6">
                  <c:v>22178</c:v>
                </c:pt>
                <c:pt idx="7">
                  <c:v>23819</c:v>
                </c:pt>
                <c:pt idx="8">
                  <c:v>25947</c:v>
                </c:pt>
                <c:pt idx="9">
                  <c:v>25589</c:v>
                </c:pt>
                <c:pt idx="10">
                  <c:v>25118</c:v>
                </c:pt>
                <c:pt idx="11">
                  <c:v>24977</c:v>
                </c:pt>
                <c:pt idx="12">
                  <c:v>24393</c:v>
                </c:pt>
                <c:pt idx="13">
                  <c:v>25022</c:v>
                </c:pt>
                <c:pt idx="14">
                  <c:v>26105</c:v>
                </c:pt>
                <c:pt idx="15">
                  <c:v>25600</c:v>
                </c:pt>
                <c:pt idx="16">
                  <c:v>17584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4-4334-ACAE-93D22C814D50}"/>
            </c:ext>
          </c:extLst>
        </c:ser>
        <c:ser>
          <c:idx val="1"/>
          <c:order val="1"/>
          <c:tx>
            <c:strRef>
              <c:f>'G2'!$C$1:$C$3</c:f>
              <c:strCache>
                <c:ptCount val="3"/>
                <c:pt idx="0">
                  <c:v>Evolució dels moviments migratoris de les Illes Balears per procedència (exclosa la migració interior) (2004-2020)</c:v>
                </c:pt>
                <c:pt idx="1">
                  <c:v>Immigració</c:v>
                </c:pt>
                <c:pt idx="2">
                  <c:v>Procedència: l'estranger</c:v>
                </c:pt>
              </c:strCache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'G2'!$A$4:$A$20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'G2'!$C$4:$C$20</c:f>
              <c:numCache>
                <c:formatCode>#,##0</c:formatCode>
                <c:ptCount val="17"/>
                <c:pt idx="0">
                  <c:v>22766</c:v>
                </c:pt>
                <c:pt idx="1">
                  <c:v>24897</c:v>
                </c:pt>
                <c:pt idx="2">
                  <c:v>29644</c:v>
                </c:pt>
                <c:pt idx="3">
                  <c:v>33345</c:v>
                </c:pt>
                <c:pt idx="4">
                  <c:v>25723</c:v>
                </c:pt>
                <c:pt idx="5">
                  <c:v>17501</c:v>
                </c:pt>
                <c:pt idx="6">
                  <c:v>13673</c:v>
                </c:pt>
                <c:pt idx="7">
                  <c:v>14018</c:v>
                </c:pt>
                <c:pt idx="8">
                  <c:v>13589</c:v>
                </c:pt>
                <c:pt idx="9">
                  <c:v>13026</c:v>
                </c:pt>
                <c:pt idx="10">
                  <c:v>14231</c:v>
                </c:pt>
                <c:pt idx="11">
                  <c:v>16211</c:v>
                </c:pt>
                <c:pt idx="12">
                  <c:v>19632</c:v>
                </c:pt>
                <c:pt idx="13">
                  <c:v>23287</c:v>
                </c:pt>
                <c:pt idx="14">
                  <c:v>26722</c:v>
                </c:pt>
                <c:pt idx="15">
                  <c:v>29937</c:v>
                </c:pt>
                <c:pt idx="16">
                  <c:v>18416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4-4334-ACAE-93D22C814D50}"/>
            </c:ext>
          </c:extLst>
        </c:ser>
        <c:ser>
          <c:idx val="2"/>
          <c:order val="2"/>
          <c:tx>
            <c:strRef>
              <c:f>'G2'!$D$1:$D$3</c:f>
              <c:strCache>
                <c:ptCount val="3"/>
                <c:pt idx="0">
                  <c:v>Evolució dels moviments migratoris de les Illes Balears per procedència (exclosa la migració interior) (2004-2020)</c:v>
                </c:pt>
                <c:pt idx="1">
                  <c:v>Emigració</c:v>
                </c:pt>
                <c:pt idx="2">
                  <c:v>Destinació: una altra CA</c:v>
                </c:pt>
              </c:strCache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'G2'!$A$4:$A$20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'G2'!$D$4:$D$20</c:f>
              <c:numCache>
                <c:formatCode>#,##0</c:formatCode>
                <c:ptCount val="17"/>
                <c:pt idx="0">
                  <c:v>21650</c:v>
                </c:pt>
                <c:pt idx="1">
                  <c:v>19195</c:v>
                </c:pt>
                <c:pt idx="2">
                  <c:v>19885</c:v>
                </c:pt>
                <c:pt idx="3">
                  <c:v>22254</c:v>
                </c:pt>
                <c:pt idx="4">
                  <c:v>21863</c:v>
                </c:pt>
                <c:pt idx="5">
                  <c:v>23105</c:v>
                </c:pt>
                <c:pt idx="6">
                  <c:v>23425</c:v>
                </c:pt>
                <c:pt idx="7">
                  <c:v>23550</c:v>
                </c:pt>
                <c:pt idx="8">
                  <c:v>21863</c:v>
                </c:pt>
                <c:pt idx="9">
                  <c:v>20048</c:v>
                </c:pt>
                <c:pt idx="10">
                  <c:v>21462</c:v>
                </c:pt>
                <c:pt idx="11">
                  <c:v>21298</c:v>
                </c:pt>
                <c:pt idx="12">
                  <c:v>19178</c:v>
                </c:pt>
                <c:pt idx="13">
                  <c:v>19900</c:v>
                </c:pt>
                <c:pt idx="14">
                  <c:v>20142</c:v>
                </c:pt>
                <c:pt idx="15">
                  <c:v>21755</c:v>
                </c:pt>
                <c:pt idx="16">
                  <c:v>19949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4-4334-ACAE-93D22C814D50}"/>
            </c:ext>
          </c:extLst>
        </c:ser>
        <c:ser>
          <c:idx val="3"/>
          <c:order val="3"/>
          <c:tx>
            <c:strRef>
              <c:f>'G2'!$E$1:$E$3</c:f>
              <c:strCache>
                <c:ptCount val="3"/>
                <c:pt idx="0">
                  <c:v>Evolució dels moviments migratoris de les Illes Balears per procedència (exclosa la migració interior) (2004-2020)</c:v>
                </c:pt>
                <c:pt idx="1">
                  <c:v>Emigració</c:v>
                </c:pt>
                <c:pt idx="2">
                  <c:v>Destinació: l'estranger</c:v>
                </c:pt>
              </c:strCache>
            </c:strRef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numRef>
              <c:f>'G2'!$A$4:$A$20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'G2'!$E$4:$E$20</c:f>
              <c:numCache>
                <c:formatCode>#,##0</c:formatCode>
                <c:ptCount val="17"/>
                <c:pt idx="0">
                  <c:v>1697</c:v>
                </c:pt>
                <c:pt idx="1">
                  <c:v>1710</c:v>
                </c:pt>
                <c:pt idx="2">
                  <c:v>2872</c:v>
                </c:pt>
                <c:pt idx="3">
                  <c:v>8287</c:v>
                </c:pt>
                <c:pt idx="4">
                  <c:v>7382</c:v>
                </c:pt>
                <c:pt idx="5">
                  <c:v>8785</c:v>
                </c:pt>
                <c:pt idx="6">
                  <c:v>9391</c:v>
                </c:pt>
                <c:pt idx="7">
                  <c:v>12970</c:v>
                </c:pt>
                <c:pt idx="8">
                  <c:v>9320</c:v>
                </c:pt>
                <c:pt idx="9">
                  <c:v>13460</c:v>
                </c:pt>
                <c:pt idx="10">
                  <c:v>13109</c:v>
                </c:pt>
                <c:pt idx="11">
                  <c:v>10510</c:v>
                </c:pt>
                <c:pt idx="12">
                  <c:v>9288</c:v>
                </c:pt>
                <c:pt idx="13">
                  <c:v>9565</c:v>
                </c:pt>
                <c:pt idx="14">
                  <c:v>8766</c:v>
                </c:pt>
                <c:pt idx="15">
                  <c:v>7769</c:v>
                </c:pt>
                <c:pt idx="16">
                  <c:v>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14-4334-ACAE-93D22C814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6870859"/>
        <c:axId val="987570574"/>
      </c:lineChart>
      <c:catAx>
        <c:axId val="15668708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700" b="0">
                    <a:solidFill>
                      <a:srgbClr val="000000"/>
                    </a:solidFill>
                    <a:latin typeface="+mj-lt"/>
                  </a:defRPr>
                </a:pPr>
                <a:r>
                  <a:rPr lang="ca-ES" sz="700" b="0">
                    <a:solidFill>
                      <a:srgbClr val="000000"/>
                    </a:solidFill>
                    <a:latin typeface="+mj-lt"/>
                  </a:rPr>
                  <a:t>Gràfic III-1.2. Evolució dels moviments migratoris de les Illes Balears per procedència. Illes Balears (2004-2020)</a:t>
                </a:r>
              </a:p>
            </c:rich>
          </c:tx>
          <c:layout>
            <c:manualLayout>
              <c:xMode val="edge"/>
              <c:yMode val="edge"/>
              <c:x val="1.6663631331797813E-2"/>
              <c:y val="3.610385928687182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ca-ES"/>
          </a:p>
        </c:txPr>
        <c:crossAx val="987570574"/>
        <c:crosses val="autoZero"/>
        <c:auto val="1"/>
        <c:lblAlgn val="ctr"/>
        <c:lblOffset val="100"/>
        <c:noMultiLvlLbl val="1"/>
      </c:catAx>
      <c:valAx>
        <c:axId val="9875705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ca-ES"/>
          </a:p>
        </c:txPr>
        <c:crossAx val="156687085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ca-E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757575"/>
                </a:solidFill>
                <a:latin typeface="calibri"/>
              </a:defRPr>
            </a:pP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III-1.3. Piràmide de població segons el lloc de naixament. Revisió del padró a</a:t>
            </a:r>
            <a:r>
              <a:rPr lang="ca-ES" sz="700" b="0" i="0" baseline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gener de 2021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v>Homes Illes Balears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'!$B$4:$B$21</c:f>
              <c:numCache>
                <c:formatCode>General</c:formatCode>
                <c:ptCount val="18"/>
                <c:pt idx="0">
                  <c:v>-23640</c:v>
                </c:pt>
                <c:pt idx="1">
                  <c:v>-24741</c:v>
                </c:pt>
                <c:pt idx="2">
                  <c:v>-26465</c:v>
                </c:pt>
                <c:pt idx="3">
                  <c:v>-23098</c:v>
                </c:pt>
                <c:pt idx="4">
                  <c:v>-19212</c:v>
                </c:pt>
                <c:pt idx="5">
                  <c:v>-18041</c:v>
                </c:pt>
                <c:pt idx="6">
                  <c:v>-18649</c:v>
                </c:pt>
                <c:pt idx="7">
                  <c:v>-20045</c:v>
                </c:pt>
                <c:pt idx="8">
                  <c:v>-22899</c:v>
                </c:pt>
                <c:pt idx="9">
                  <c:v>-24715</c:v>
                </c:pt>
                <c:pt idx="10">
                  <c:v>-21630</c:v>
                </c:pt>
                <c:pt idx="11">
                  <c:v>-17652</c:v>
                </c:pt>
                <c:pt idx="12">
                  <c:v>-13770</c:v>
                </c:pt>
                <c:pt idx="13">
                  <c:v>-11237</c:v>
                </c:pt>
                <c:pt idx="14">
                  <c:v>-10127</c:v>
                </c:pt>
                <c:pt idx="15">
                  <c:v>-8460</c:v>
                </c:pt>
                <c:pt idx="16">
                  <c:v>-5879</c:v>
                </c:pt>
                <c:pt idx="17">
                  <c:v>-5962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FAD-41D5-8665-97848B210B28}"/>
            </c:ext>
          </c:extLst>
        </c:ser>
        <c:ser>
          <c:idx val="1"/>
          <c:order val="1"/>
          <c:tx>
            <c:v>Una altra CA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'!$C$4:$C$21</c:f>
              <c:numCache>
                <c:formatCode>General</c:formatCode>
                <c:ptCount val="18"/>
                <c:pt idx="0">
                  <c:v>-932</c:v>
                </c:pt>
                <c:pt idx="1">
                  <c:v>-1703</c:v>
                </c:pt>
                <c:pt idx="2">
                  <c:v>-2108</c:v>
                </c:pt>
                <c:pt idx="3">
                  <c:v>-2009</c:v>
                </c:pt>
                <c:pt idx="4">
                  <c:v>-2956</c:v>
                </c:pt>
                <c:pt idx="5">
                  <c:v>-6378</c:v>
                </c:pt>
                <c:pt idx="6">
                  <c:v>-9013</c:v>
                </c:pt>
                <c:pt idx="7">
                  <c:v>-11004</c:v>
                </c:pt>
                <c:pt idx="8">
                  <c:v>-12853</c:v>
                </c:pt>
                <c:pt idx="9">
                  <c:v>-12095</c:v>
                </c:pt>
                <c:pt idx="10">
                  <c:v>-11510</c:v>
                </c:pt>
                <c:pt idx="11">
                  <c:v>-12374</c:v>
                </c:pt>
                <c:pt idx="12">
                  <c:v>-12383</c:v>
                </c:pt>
                <c:pt idx="13">
                  <c:v>-10709</c:v>
                </c:pt>
                <c:pt idx="14">
                  <c:v>-8867</c:v>
                </c:pt>
                <c:pt idx="15">
                  <c:v>-5748</c:v>
                </c:pt>
                <c:pt idx="16">
                  <c:v>-3134</c:v>
                </c:pt>
                <c:pt idx="17">
                  <c:v>-2391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FAD-41D5-8665-97848B210B28}"/>
            </c:ext>
          </c:extLst>
        </c:ser>
        <c:ser>
          <c:idx val="2"/>
          <c:order val="2"/>
          <c:tx>
            <c:v>Estranger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'!$D$4:$D$21</c:f>
              <c:numCache>
                <c:formatCode>General</c:formatCode>
                <c:ptCount val="18"/>
                <c:pt idx="0">
                  <c:v>-1436</c:v>
                </c:pt>
                <c:pt idx="1">
                  <c:v>-3265</c:v>
                </c:pt>
                <c:pt idx="2">
                  <c:v>-3617</c:v>
                </c:pt>
                <c:pt idx="3">
                  <c:v>-5314</c:v>
                </c:pt>
                <c:pt idx="4">
                  <c:v>-9521</c:v>
                </c:pt>
                <c:pt idx="5">
                  <c:v>-12413</c:v>
                </c:pt>
                <c:pt idx="6">
                  <c:v>-14278</c:v>
                </c:pt>
                <c:pt idx="7">
                  <c:v>-16378</c:v>
                </c:pt>
                <c:pt idx="8">
                  <c:v>-18384</c:v>
                </c:pt>
                <c:pt idx="9">
                  <c:v>-16315</c:v>
                </c:pt>
                <c:pt idx="10">
                  <c:v>-12929</c:v>
                </c:pt>
                <c:pt idx="11">
                  <c:v>-9390</c:v>
                </c:pt>
                <c:pt idx="12">
                  <c:v>-6323</c:v>
                </c:pt>
                <c:pt idx="13">
                  <c:v>-4393</c:v>
                </c:pt>
                <c:pt idx="14">
                  <c:v>-3001</c:v>
                </c:pt>
                <c:pt idx="15">
                  <c:v>-1851</c:v>
                </c:pt>
                <c:pt idx="16">
                  <c:v>-1046</c:v>
                </c:pt>
                <c:pt idx="17">
                  <c:v>-610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1FAD-41D5-8665-97848B210B28}"/>
            </c:ext>
          </c:extLst>
        </c:ser>
        <c:ser>
          <c:idx val="3"/>
          <c:order val="3"/>
          <c:tx>
            <c:v>Dones Illes Balears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'!$E$4:$E$21</c:f>
              <c:numCache>
                <c:formatCode>General</c:formatCode>
                <c:ptCount val="18"/>
                <c:pt idx="0">
                  <c:v>22395</c:v>
                </c:pt>
                <c:pt idx="1">
                  <c:v>23494</c:v>
                </c:pt>
                <c:pt idx="2">
                  <c:v>24898</c:v>
                </c:pt>
                <c:pt idx="3">
                  <c:v>21835</c:v>
                </c:pt>
                <c:pt idx="4">
                  <c:v>17973</c:v>
                </c:pt>
                <c:pt idx="5">
                  <c:v>17205</c:v>
                </c:pt>
                <c:pt idx="6">
                  <c:v>17743</c:v>
                </c:pt>
                <c:pt idx="7">
                  <c:v>18987</c:v>
                </c:pt>
                <c:pt idx="8">
                  <c:v>22096</c:v>
                </c:pt>
                <c:pt idx="9">
                  <c:v>23733</c:v>
                </c:pt>
                <c:pt idx="10">
                  <c:v>21036</c:v>
                </c:pt>
                <c:pt idx="11">
                  <c:v>17634</c:v>
                </c:pt>
                <c:pt idx="12">
                  <c:v>14313</c:v>
                </c:pt>
                <c:pt idx="13">
                  <c:v>11892</c:v>
                </c:pt>
                <c:pt idx="14">
                  <c:v>11612</c:v>
                </c:pt>
                <c:pt idx="15">
                  <c:v>10398</c:v>
                </c:pt>
                <c:pt idx="16">
                  <c:v>8301</c:v>
                </c:pt>
                <c:pt idx="17">
                  <c:v>11626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1FAD-41D5-8665-97848B210B28}"/>
            </c:ext>
          </c:extLst>
        </c:ser>
        <c:ser>
          <c:idx val="4"/>
          <c:order val="4"/>
          <c:tx>
            <c:v>Una altra CA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'!$F$4:$F$21</c:f>
              <c:numCache>
                <c:formatCode>General</c:formatCode>
                <c:ptCount val="18"/>
                <c:pt idx="0">
                  <c:v>869</c:v>
                </c:pt>
                <c:pt idx="1">
                  <c:v>1570</c:v>
                </c:pt>
                <c:pt idx="2">
                  <c:v>2068</c:v>
                </c:pt>
                <c:pt idx="3">
                  <c:v>2007</c:v>
                </c:pt>
                <c:pt idx="4">
                  <c:v>2894</c:v>
                </c:pt>
                <c:pt idx="5">
                  <c:v>6676</c:v>
                </c:pt>
                <c:pt idx="6">
                  <c:v>8405</c:v>
                </c:pt>
                <c:pt idx="7">
                  <c:v>9767</c:v>
                </c:pt>
                <c:pt idx="8">
                  <c:v>10827</c:v>
                </c:pt>
                <c:pt idx="9">
                  <c:v>10430</c:v>
                </c:pt>
                <c:pt idx="10">
                  <c:v>10694</c:v>
                </c:pt>
                <c:pt idx="11">
                  <c:v>12035</c:v>
                </c:pt>
                <c:pt idx="12">
                  <c:v>12355</c:v>
                </c:pt>
                <c:pt idx="13">
                  <c:v>10853</c:v>
                </c:pt>
                <c:pt idx="14">
                  <c:v>8880</c:v>
                </c:pt>
                <c:pt idx="15">
                  <c:v>6137</c:v>
                </c:pt>
                <c:pt idx="16">
                  <c:v>4177</c:v>
                </c:pt>
                <c:pt idx="17">
                  <c:v>5069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1FAD-41D5-8665-97848B210B28}"/>
            </c:ext>
          </c:extLst>
        </c:ser>
        <c:ser>
          <c:idx val="5"/>
          <c:order val="5"/>
          <c:tx>
            <c:v>Estrangera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'G3 '!$A$4:$A$21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&gt;84</c:v>
                </c:pt>
              </c:strCache>
            </c:strRef>
          </c:cat>
          <c:val>
            <c:numRef>
              <c:f>'G3 '!$G$4:$G$21</c:f>
              <c:numCache>
                <c:formatCode>General</c:formatCode>
                <c:ptCount val="18"/>
                <c:pt idx="0">
                  <c:v>1401</c:v>
                </c:pt>
                <c:pt idx="1">
                  <c:v>3181</c:v>
                </c:pt>
                <c:pt idx="2">
                  <c:v>3404</c:v>
                </c:pt>
                <c:pt idx="3">
                  <c:v>4941</c:v>
                </c:pt>
                <c:pt idx="4">
                  <c:v>9176</c:v>
                </c:pt>
                <c:pt idx="5">
                  <c:v>12891</c:v>
                </c:pt>
                <c:pt idx="6">
                  <c:v>15526</c:v>
                </c:pt>
                <c:pt idx="7">
                  <c:v>17341</c:v>
                </c:pt>
                <c:pt idx="8">
                  <c:v>17668</c:v>
                </c:pt>
                <c:pt idx="9">
                  <c:v>15039</c:v>
                </c:pt>
                <c:pt idx="10">
                  <c:v>12459</c:v>
                </c:pt>
                <c:pt idx="11">
                  <c:v>9902</c:v>
                </c:pt>
                <c:pt idx="12">
                  <c:v>7340</c:v>
                </c:pt>
                <c:pt idx="13">
                  <c:v>5459</c:v>
                </c:pt>
                <c:pt idx="14">
                  <c:v>4213</c:v>
                </c:pt>
                <c:pt idx="15">
                  <c:v>2704</c:v>
                </c:pt>
                <c:pt idx="16">
                  <c:v>1433</c:v>
                </c:pt>
                <c:pt idx="17">
                  <c:v>1193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1FAD-41D5-8665-97848B210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873392"/>
        <c:axId val="1334833956"/>
      </c:barChart>
      <c:catAx>
        <c:axId val="36787339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334833956"/>
        <c:crosses val="autoZero"/>
        <c:auto val="1"/>
        <c:lblAlgn val="ctr"/>
        <c:lblOffset val="100"/>
        <c:noMultiLvlLbl val="1"/>
      </c:catAx>
      <c:valAx>
        <c:axId val="133483395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6787339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2718003816774368"/>
          <c:y val="0.40587700122390363"/>
          <c:w val="0.27281996183225637"/>
          <c:h val="0.36794023388585861"/>
        </c:manualLayout>
      </c:layout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 sz="700" b="0">
                <a:latin typeface="+mj-lt"/>
              </a:defRPr>
            </a:pPr>
            <a:r>
              <a:rPr lang="ca-ES" sz="700" b="0">
                <a:latin typeface="+mj-lt"/>
              </a:rPr>
              <a:t>Gràfic III.1.4. Evolució dels naixements a les Illes Balears (2000-2020)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Illes Balears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'G4'!$A$3:$A$23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'G4'!$B$3:$B$23</c:f>
              <c:numCache>
                <c:formatCode>#,##0</c:formatCode>
                <c:ptCount val="21"/>
                <c:pt idx="0">
                  <c:v>9503</c:v>
                </c:pt>
                <c:pt idx="1">
                  <c:v>9858</c:v>
                </c:pt>
                <c:pt idx="2">
                  <c:v>10420</c:v>
                </c:pt>
                <c:pt idx="3">
                  <c:v>10655</c:v>
                </c:pt>
                <c:pt idx="4">
                  <c:v>10792</c:v>
                </c:pt>
                <c:pt idx="5">
                  <c:v>10926</c:v>
                </c:pt>
                <c:pt idx="6">
                  <c:v>11675</c:v>
                </c:pt>
                <c:pt idx="7">
                  <c:v>11918</c:v>
                </c:pt>
                <c:pt idx="8">
                  <c:v>12713</c:v>
                </c:pt>
                <c:pt idx="9">
                  <c:v>12044</c:v>
                </c:pt>
                <c:pt idx="10">
                  <c:v>11967</c:v>
                </c:pt>
                <c:pt idx="11">
                  <c:v>11265</c:v>
                </c:pt>
                <c:pt idx="12">
                  <c:v>11002</c:v>
                </c:pt>
                <c:pt idx="13">
                  <c:v>10532</c:v>
                </c:pt>
                <c:pt idx="14">
                  <c:v>10673</c:v>
                </c:pt>
                <c:pt idx="15">
                  <c:v>10597</c:v>
                </c:pt>
                <c:pt idx="16">
                  <c:v>10616</c:v>
                </c:pt>
                <c:pt idx="17">
                  <c:v>10288</c:v>
                </c:pt>
                <c:pt idx="18">
                  <c:v>10285</c:v>
                </c:pt>
                <c:pt idx="19">
                  <c:v>9681</c:v>
                </c:pt>
                <c:pt idx="20">
                  <c:v>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0-49BA-818F-A8983EE88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200905"/>
        <c:axId val="262161690"/>
      </c:lineChart>
      <c:catAx>
        <c:axId val="5642009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ca-ES" b="0"/>
                  <a:t>Any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62161690"/>
        <c:crosses val="autoZero"/>
        <c:auto val="1"/>
        <c:lblAlgn val="ctr"/>
        <c:lblOffset val="100"/>
        <c:noMultiLvlLbl val="1"/>
      </c:catAx>
      <c:valAx>
        <c:axId val="262161690"/>
        <c:scaling>
          <c:orientation val="minMax"/>
          <c:max val="13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a-ES" b="0"/>
                  <a:t>Naixements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crossAx val="564200905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>
          <a:latin typeface="+mn-lt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III-1.5. Percentatge de nascuts de mare no casada a</a:t>
            </a:r>
            <a:r>
              <a:rPr lang="ca-ES" sz="700" b="0" i="0" baseline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Espanya i a les Illes Balears (1976-2020)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Espanya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'G5'!$A$2:$A$47</c:f>
              <c:numCache>
                <c:formatCode>General</c:formatCode>
                <c:ptCount val="46"/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</c:numCache>
            </c:numRef>
          </c:cat>
          <c:val>
            <c:numRef>
              <c:f>'G5'!$B$2:$B$47</c:f>
              <c:numCache>
                <c:formatCode>0.0</c:formatCode>
                <c:ptCount val="46"/>
                <c:pt idx="0" formatCode="General">
                  <c:v>0</c:v>
                </c:pt>
                <c:pt idx="1">
                  <c:v>2.16</c:v>
                </c:pt>
                <c:pt idx="2">
                  <c:v>2.3199999999999998</c:v>
                </c:pt>
                <c:pt idx="3">
                  <c:v>2.5</c:v>
                </c:pt>
                <c:pt idx="4">
                  <c:v>2.8</c:v>
                </c:pt>
                <c:pt idx="5">
                  <c:v>3.93</c:v>
                </c:pt>
                <c:pt idx="6">
                  <c:v>4.42</c:v>
                </c:pt>
                <c:pt idx="7">
                  <c:v>5.12</c:v>
                </c:pt>
                <c:pt idx="8">
                  <c:v>5.21</c:v>
                </c:pt>
                <c:pt idx="9">
                  <c:v>6.76</c:v>
                </c:pt>
                <c:pt idx="10">
                  <c:v>7.97</c:v>
                </c:pt>
                <c:pt idx="11">
                  <c:v>8.01</c:v>
                </c:pt>
                <c:pt idx="12">
                  <c:v>8.27</c:v>
                </c:pt>
                <c:pt idx="13">
                  <c:v>9.1199999999999992</c:v>
                </c:pt>
                <c:pt idx="14">
                  <c:v>9.35</c:v>
                </c:pt>
                <c:pt idx="15">
                  <c:v>9.61</c:v>
                </c:pt>
                <c:pt idx="16">
                  <c:v>10.01</c:v>
                </c:pt>
                <c:pt idx="17">
                  <c:v>10.52</c:v>
                </c:pt>
                <c:pt idx="18">
                  <c:v>10.75</c:v>
                </c:pt>
                <c:pt idx="19">
                  <c:v>10.76</c:v>
                </c:pt>
                <c:pt idx="20">
                  <c:v>11.09</c:v>
                </c:pt>
                <c:pt idx="21">
                  <c:v>11.68</c:v>
                </c:pt>
                <c:pt idx="22">
                  <c:v>13.12</c:v>
                </c:pt>
                <c:pt idx="23">
                  <c:v>14.51</c:v>
                </c:pt>
                <c:pt idx="24">
                  <c:v>16.3</c:v>
                </c:pt>
                <c:pt idx="25">
                  <c:v>17.739999999999998</c:v>
                </c:pt>
                <c:pt idx="26">
                  <c:v>19.73</c:v>
                </c:pt>
                <c:pt idx="27">
                  <c:v>21.78</c:v>
                </c:pt>
                <c:pt idx="28">
                  <c:v>23.41</c:v>
                </c:pt>
                <c:pt idx="29">
                  <c:v>25.08</c:v>
                </c:pt>
                <c:pt idx="30">
                  <c:v>26.57</c:v>
                </c:pt>
                <c:pt idx="31">
                  <c:v>28.38</c:v>
                </c:pt>
                <c:pt idx="32">
                  <c:v>30.24</c:v>
                </c:pt>
                <c:pt idx="33">
                  <c:v>33.160077999999999</c:v>
                </c:pt>
                <c:pt idx="34">
                  <c:v>34.482304999999997</c:v>
                </c:pt>
                <c:pt idx="35">
                  <c:v>35.523603999999999</c:v>
                </c:pt>
                <c:pt idx="36">
                  <c:v>37.372197999999997</c:v>
                </c:pt>
                <c:pt idx="37">
                  <c:v>38.959695000000004</c:v>
                </c:pt>
                <c:pt idx="38">
                  <c:v>40.858542999999997</c:v>
                </c:pt>
                <c:pt idx="39">
                  <c:v>42.522694999999999</c:v>
                </c:pt>
                <c:pt idx="40">
                  <c:v>44.477955999999999</c:v>
                </c:pt>
                <c:pt idx="41">
                  <c:v>45.881183999999998</c:v>
                </c:pt>
                <c:pt idx="42">
                  <c:v>46.79</c:v>
                </c:pt>
                <c:pt idx="43">
                  <c:v>47.28</c:v>
                </c:pt>
                <c:pt idx="44">
                  <c:v>48.41</c:v>
                </c:pt>
                <c:pt idx="45">
                  <c:v>47.59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AD-4B0C-8822-377FE478587B}"/>
            </c:ext>
          </c:extLst>
        </c:ser>
        <c:ser>
          <c:idx val="1"/>
          <c:order val="1"/>
          <c:tx>
            <c:v>Illes Balears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'G5'!$A$2:$A$47</c:f>
              <c:numCache>
                <c:formatCode>General</c:formatCode>
                <c:ptCount val="46"/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</c:numCache>
            </c:numRef>
          </c:cat>
          <c:val>
            <c:numRef>
              <c:f>'G5'!$C$2:$C$47</c:f>
              <c:numCache>
                <c:formatCode>0.0</c:formatCode>
                <c:ptCount val="46"/>
                <c:pt idx="0" formatCode="General">
                  <c:v>0</c:v>
                </c:pt>
                <c:pt idx="1">
                  <c:v>3</c:v>
                </c:pt>
                <c:pt idx="2">
                  <c:v>3.37</c:v>
                </c:pt>
                <c:pt idx="3">
                  <c:v>3.41</c:v>
                </c:pt>
                <c:pt idx="4">
                  <c:v>4.46</c:v>
                </c:pt>
                <c:pt idx="5">
                  <c:v>5.28</c:v>
                </c:pt>
                <c:pt idx="6">
                  <c:v>6.06</c:v>
                </c:pt>
                <c:pt idx="7">
                  <c:v>7.79</c:v>
                </c:pt>
                <c:pt idx="8">
                  <c:v>9.25</c:v>
                </c:pt>
                <c:pt idx="9">
                  <c:v>10.83</c:v>
                </c:pt>
                <c:pt idx="10">
                  <c:v>13.58</c:v>
                </c:pt>
                <c:pt idx="11">
                  <c:v>11.09</c:v>
                </c:pt>
                <c:pt idx="12">
                  <c:v>11.67</c:v>
                </c:pt>
                <c:pt idx="13">
                  <c:v>12.96</c:v>
                </c:pt>
                <c:pt idx="14">
                  <c:v>14.25</c:v>
                </c:pt>
                <c:pt idx="15">
                  <c:v>14.65</c:v>
                </c:pt>
                <c:pt idx="16">
                  <c:v>14.79</c:v>
                </c:pt>
                <c:pt idx="17">
                  <c:v>15.51</c:v>
                </c:pt>
                <c:pt idx="18">
                  <c:v>15.93</c:v>
                </c:pt>
                <c:pt idx="19">
                  <c:v>15.66</c:v>
                </c:pt>
                <c:pt idx="20">
                  <c:v>16.399999999999999</c:v>
                </c:pt>
                <c:pt idx="21">
                  <c:v>17.96</c:v>
                </c:pt>
                <c:pt idx="22">
                  <c:v>19.41</c:v>
                </c:pt>
                <c:pt idx="23">
                  <c:v>22.65</c:v>
                </c:pt>
                <c:pt idx="24">
                  <c:v>24.11</c:v>
                </c:pt>
                <c:pt idx="25">
                  <c:v>25.35</c:v>
                </c:pt>
                <c:pt idx="26">
                  <c:v>28.55</c:v>
                </c:pt>
                <c:pt idx="27">
                  <c:v>30.35</c:v>
                </c:pt>
                <c:pt idx="28">
                  <c:v>32.71</c:v>
                </c:pt>
                <c:pt idx="29">
                  <c:v>32.49</c:v>
                </c:pt>
                <c:pt idx="30">
                  <c:v>34.869999999999997</c:v>
                </c:pt>
                <c:pt idx="31">
                  <c:v>37.700000000000003</c:v>
                </c:pt>
                <c:pt idx="32">
                  <c:v>39.299999999999997</c:v>
                </c:pt>
                <c:pt idx="33">
                  <c:v>40.799999999999997</c:v>
                </c:pt>
                <c:pt idx="34">
                  <c:v>41.398206999999999</c:v>
                </c:pt>
                <c:pt idx="35">
                  <c:v>40.795521000000001</c:v>
                </c:pt>
                <c:pt idx="36">
                  <c:v>43.506436000000001</c:v>
                </c:pt>
                <c:pt idx="37">
                  <c:v>45.064534000000002</c:v>
                </c:pt>
                <c:pt idx="38">
                  <c:v>46.145082000000002</c:v>
                </c:pt>
                <c:pt idx="39">
                  <c:v>47.812235999999999</c:v>
                </c:pt>
                <c:pt idx="40">
                  <c:v>48.494857000000003</c:v>
                </c:pt>
                <c:pt idx="41">
                  <c:v>49.105124000000004</c:v>
                </c:pt>
                <c:pt idx="42">
                  <c:v>49.63</c:v>
                </c:pt>
                <c:pt idx="43">
                  <c:v>50.28</c:v>
                </c:pt>
                <c:pt idx="44">
                  <c:v>52.14</c:v>
                </c:pt>
                <c:pt idx="45">
                  <c:v>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AD-4B0C-8822-377FE478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5711647"/>
        <c:axId val="1386294415"/>
      </c:lineChart>
      <c:catAx>
        <c:axId val="11657116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386294415"/>
        <c:crosses val="autoZero"/>
        <c:auto val="1"/>
        <c:lblAlgn val="ctr"/>
        <c:lblOffset val="100"/>
        <c:noMultiLvlLbl val="1"/>
      </c:catAx>
      <c:valAx>
        <c:axId val="13862944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16571164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III-1.6. Taxa d'interrupció voluntària de l'embaràs per CA de residència. 2020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00458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79D-4255-86AA-A7354EB070EA}"/>
              </c:ext>
            </c:extLst>
          </c:dPt>
          <c:dPt>
            <c:idx val="1"/>
            <c:invertIfNegative val="1"/>
            <c:bubble3D val="0"/>
            <c:spPr>
              <a:solidFill>
                <a:srgbClr val="FF420E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79D-4255-86AA-A7354EB070EA}"/>
              </c:ext>
            </c:extLst>
          </c:dPt>
          <c:dPt>
            <c:idx val="2"/>
            <c:invertIfNegative val="1"/>
            <c:bubble3D val="0"/>
            <c:spPr>
              <a:solidFill>
                <a:srgbClr val="FFD32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79D-4255-86AA-A7354EB070EA}"/>
              </c:ext>
            </c:extLst>
          </c:dPt>
          <c:dPt>
            <c:idx val="3"/>
            <c:invertIfNegative val="1"/>
            <c:bubble3D val="0"/>
            <c:spPr>
              <a:solidFill>
                <a:srgbClr val="579D1C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79D-4255-86AA-A7354EB070EA}"/>
              </c:ext>
            </c:extLst>
          </c:dPt>
          <c:dPt>
            <c:idx val="4"/>
            <c:invertIfNegative val="1"/>
            <c:bubble3D val="0"/>
            <c:spPr>
              <a:solidFill>
                <a:srgbClr val="7E002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79D-4255-86AA-A7354EB070EA}"/>
              </c:ext>
            </c:extLst>
          </c:dPt>
          <c:dPt>
            <c:idx val="5"/>
            <c:invertIfNegative val="1"/>
            <c:bubble3D val="0"/>
            <c:spPr>
              <a:solidFill>
                <a:srgbClr val="83CAFF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779D-4255-86AA-A7354EB070EA}"/>
              </c:ext>
            </c:extLst>
          </c:dPt>
          <c:dPt>
            <c:idx val="6"/>
            <c:invertIfNegative val="1"/>
            <c:bubble3D val="0"/>
            <c:spPr>
              <a:solidFill>
                <a:srgbClr val="31400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779D-4255-86AA-A7354EB070EA}"/>
              </c:ext>
            </c:extLst>
          </c:dPt>
          <c:dPt>
            <c:idx val="7"/>
            <c:invertIfNegative val="1"/>
            <c:bubble3D val="0"/>
            <c:spPr>
              <a:solidFill>
                <a:srgbClr val="AECF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779D-4255-86AA-A7354EB070EA}"/>
              </c:ext>
            </c:extLst>
          </c:dPt>
          <c:dPt>
            <c:idx val="8"/>
            <c:invertIfNegative val="1"/>
            <c:bubble3D val="0"/>
            <c:spPr>
              <a:solidFill>
                <a:srgbClr val="4B1F6F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779D-4255-86AA-A7354EB070EA}"/>
              </c:ext>
            </c:extLst>
          </c:dPt>
          <c:dPt>
            <c:idx val="9"/>
            <c:invertIfNegative val="1"/>
            <c:bubble3D val="0"/>
            <c:spPr>
              <a:solidFill>
                <a:srgbClr val="FF950E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779D-4255-86AA-A7354EB070EA}"/>
              </c:ext>
            </c:extLst>
          </c:dPt>
          <c:dPt>
            <c:idx val="10"/>
            <c:invertIfNegative val="1"/>
            <c:bubble3D val="0"/>
            <c:spPr>
              <a:solidFill>
                <a:srgbClr val="C5000B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779D-4255-86AA-A7354EB070EA}"/>
              </c:ext>
            </c:extLst>
          </c:dPt>
          <c:dPt>
            <c:idx val="11"/>
            <c:invertIfNegative val="1"/>
            <c:bubble3D val="0"/>
            <c:spPr>
              <a:solidFill>
                <a:srgbClr val="B7B7B7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779D-4255-86AA-A7354EB070EA}"/>
              </c:ext>
            </c:extLst>
          </c:dPt>
          <c:dPt>
            <c:idx val="12"/>
            <c:invertIfNegative val="1"/>
            <c:bubble3D val="0"/>
            <c:spPr>
              <a:solidFill>
                <a:srgbClr val="00458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779D-4255-86AA-A7354EB070EA}"/>
              </c:ext>
            </c:extLst>
          </c:dPt>
          <c:dPt>
            <c:idx val="13"/>
            <c:invertIfNegative val="1"/>
            <c:bubble3D val="0"/>
            <c:spPr>
              <a:solidFill>
                <a:srgbClr val="FF420E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779D-4255-86AA-A7354EB070EA}"/>
              </c:ext>
            </c:extLst>
          </c:dPt>
          <c:dPt>
            <c:idx val="14"/>
            <c:invertIfNegative val="1"/>
            <c:bubble3D val="0"/>
            <c:spPr>
              <a:solidFill>
                <a:srgbClr val="FFD32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779D-4255-86AA-A7354EB070EA}"/>
              </c:ext>
            </c:extLst>
          </c:dPt>
          <c:dPt>
            <c:idx val="15"/>
            <c:invertIfNegative val="1"/>
            <c:bubble3D val="0"/>
            <c:spPr>
              <a:solidFill>
                <a:srgbClr val="579D1C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779D-4255-86AA-A7354EB070EA}"/>
              </c:ext>
            </c:extLst>
          </c:dPt>
          <c:dPt>
            <c:idx val="16"/>
            <c:invertIfNegative val="1"/>
            <c:bubble3D val="0"/>
            <c:spPr>
              <a:solidFill>
                <a:srgbClr val="7E002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779D-4255-86AA-A7354EB070EA}"/>
              </c:ext>
            </c:extLst>
          </c:dPt>
          <c:dPt>
            <c:idx val="17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779D-4255-86AA-A7354EB070EA}"/>
              </c:ext>
            </c:extLst>
          </c:dPt>
          <c:dPt>
            <c:idx val="18"/>
            <c:invertIfNegative val="1"/>
            <c:bubble3D val="0"/>
            <c:spPr>
              <a:solidFill>
                <a:srgbClr val="31400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779D-4255-86AA-A7354EB070EA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79D-4255-86AA-A7354EB070EA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79D-4255-86AA-A7354EB070EA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79D-4255-86AA-A7354EB070EA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9D-4255-86AA-A7354EB070EA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79D-4255-86AA-A7354EB070EA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79D-4255-86AA-A7354EB070EA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79D-4255-86AA-A7354EB070EA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79D-4255-86AA-A7354EB070EA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79D-4255-86AA-A7354EB070EA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79D-4255-86AA-A7354EB070EA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79D-4255-86AA-A7354EB070EA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79D-4255-86AA-A7354EB070EA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79D-4255-86AA-A7354EB070EA}"/>
                </c:ext>
              </c:extLst>
            </c:dLbl>
            <c:dLbl>
              <c:idx val="13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79D-4255-86AA-A7354EB070EA}"/>
                </c:ext>
              </c:extLst>
            </c:dLbl>
            <c:dLbl>
              <c:idx val="14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79D-4255-86AA-A7354EB070EA}"/>
                </c:ext>
              </c:extLst>
            </c:dLbl>
            <c:dLbl>
              <c:idx val="15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79D-4255-86AA-A7354EB070EA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79D-4255-86AA-A7354EB070EA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79D-4255-86AA-A7354EB070EA}"/>
                </c:ext>
              </c:extLst>
            </c:dLbl>
            <c:dLbl>
              <c:idx val="18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779D-4255-86AA-A7354EB07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'G6'!$A$3:$A$21</c:f>
              <c:strCache>
                <c:ptCount val="19"/>
                <c:pt idx="0">
                  <c:v>Ceuta i Melilla</c:v>
                </c:pt>
                <c:pt idx="1">
                  <c:v>Galícia</c:v>
                </c:pt>
                <c:pt idx="2">
                  <c:v>La Rioja</c:v>
                </c:pt>
                <c:pt idx="3">
                  <c:v>Extremadura</c:v>
                </c:pt>
                <c:pt idx="4">
                  <c:v>Castella i Lleó</c:v>
                </c:pt>
                <c:pt idx="5">
                  <c:v>Navarra</c:v>
                </c:pt>
                <c:pt idx="6">
                  <c:v>Cantàbria</c:v>
                </c:pt>
                <c:pt idx="7">
                  <c:v>Castella-la Manxa</c:v>
                </c:pt>
                <c:pt idx="8">
                  <c:v>Com. Valenciana</c:v>
                </c:pt>
                <c:pt idx="9">
                  <c:v>Aragó</c:v>
                </c:pt>
                <c:pt idx="10">
                  <c:v>País Basc</c:v>
                </c:pt>
                <c:pt idx="11">
                  <c:v>Espanya</c:v>
                </c:pt>
                <c:pt idx="12">
                  <c:v>Andalusia</c:v>
                </c:pt>
                <c:pt idx="13">
                  <c:v>Illes Canàries</c:v>
                </c:pt>
                <c:pt idx="14">
                  <c:v>Madrid</c:v>
                </c:pt>
                <c:pt idx="15">
                  <c:v>Múrcia</c:v>
                </c:pt>
                <c:pt idx="16">
                  <c:v>Illes Balears</c:v>
                </c:pt>
                <c:pt idx="17">
                  <c:v>Astúries</c:v>
                </c:pt>
                <c:pt idx="18">
                  <c:v>Catalunya</c:v>
                </c:pt>
              </c:strCache>
            </c:strRef>
          </c:cat>
          <c:val>
            <c:numRef>
              <c:f>'G6'!$B$3:$B$21</c:f>
              <c:numCache>
                <c:formatCode>0.0</c:formatCode>
                <c:ptCount val="19"/>
                <c:pt idx="0">
                  <c:v>1.9</c:v>
                </c:pt>
                <c:pt idx="1">
                  <c:v>5.7</c:v>
                </c:pt>
                <c:pt idx="2">
                  <c:v>5.9</c:v>
                </c:pt>
                <c:pt idx="3">
                  <c:v>6.4</c:v>
                </c:pt>
                <c:pt idx="4">
                  <c:v>6.6</c:v>
                </c:pt>
                <c:pt idx="5">
                  <c:v>7.7</c:v>
                </c:pt>
                <c:pt idx="6">
                  <c:v>7.9</c:v>
                </c:pt>
                <c:pt idx="7">
                  <c:v>8</c:v>
                </c:pt>
                <c:pt idx="8">
                  <c:v>8.4</c:v>
                </c:pt>
                <c:pt idx="9">
                  <c:v>8.5</c:v>
                </c:pt>
                <c:pt idx="10">
                  <c:v>9.6</c:v>
                </c:pt>
                <c:pt idx="11">
                  <c:v>10.3</c:v>
                </c:pt>
                <c:pt idx="12">
                  <c:v>10.9</c:v>
                </c:pt>
                <c:pt idx="13">
                  <c:v>10.9</c:v>
                </c:pt>
                <c:pt idx="14">
                  <c:v>10.9</c:v>
                </c:pt>
                <c:pt idx="15">
                  <c:v>11.3</c:v>
                </c:pt>
                <c:pt idx="16">
                  <c:v>11.9</c:v>
                </c:pt>
                <c:pt idx="17">
                  <c:v>12</c:v>
                </c:pt>
                <c:pt idx="18">
                  <c:v>13.4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26-779D-4255-86AA-A7354EB07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77418"/>
        <c:axId val="718908557"/>
      </c:barChart>
      <c:catAx>
        <c:axId val="15437741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718908557"/>
        <c:crosses val="autoZero"/>
        <c:auto val="1"/>
        <c:lblAlgn val="ctr"/>
        <c:lblOffset val="100"/>
        <c:noMultiLvlLbl val="1"/>
      </c:catAx>
      <c:valAx>
        <c:axId val="71890855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54377418"/>
        <c:crosses val="max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ca-ES"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Gràfic  III-1.7. Evolució dels matrimonis entre cònjuges de diferent sexe segons la forma de celebració. Illes Balears (2000-2020)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Catòlics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'G7'!$B$3:$B$23</c:f>
              <c:numCache>
                <c:formatCode>#,##0</c:formatCode>
                <c:ptCount val="21"/>
                <c:pt idx="0">
                  <c:v>2955</c:v>
                </c:pt>
                <c:pt idx="1">
                  <c:v>2714</c:v>
                </c:pt>
                <c:pt idx="2">
                  <c:v>2670</c:v>
                </c:pt>
                <c:pt idx="3">
                  <c:v>2427</c:v>
                </c:pt>
                <c:pt idx="4">
                  <c:v>2249</c:v>
                </c:pt>
                <c:pt idx="5">
                  <c:v>1952</c:v>
                </c:pt>
                <c:pt idx="6">
                  <c:v>1859</c:v>
                </c:pt>
                <c:pt idx="7">
                  <c:v>1791</c:v>
                </c:pt>
                <c:pt idx="8">
                  <c:v>1600</c:v>
                </c:pt>
                <c:pt idx="9">
                  <c:v>1299</c:v>
                </c:pt>
                <c:pt idx="10">
                  <c:v>1071</c:v>
                </c:pt>
                <c:pt idx="11">
                  <c:v>977</c:v>
                </c:pt>
                <c:pt idx="12">
                  <c:v>823</c:v>
                </c:pt>
                <c:pt idx="13">
                  <c:v>749</c:v>
                </c:pt>
                <c:pt idx="14">
                  <c:v>836</c:v>
                </c:pt>
                <c:pt idx="15">
                  <c:v>774</c:v>
                </c:pt>
                <c:pt idx="16">
                  <c:v>746</c:v>
                </c:pt>
                <c:pt idx="17">
                  <c:v>700</c:v>
                </c:pt>
                <c:pt idx="18">
                  <c:v>601</c:v>
                </c:pt>
                <c:pt idx="19">
                  <c:v>581</c:v>
                </c:pt>
                <c:pt idx="20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7-4833-B1E8-6BBB7F79DF47}"/>
            </c:ext>
          </c:extLst>
        </c:ser>
        <c:ser>
          <c:idx val="1"/>
          <c:order val="1"/>
          <c:tx>
            <c:v>Civils i d'altres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'G7'!$C$3:$C$23</c:f>
              <c:numCache>
                <c:formatCode>#,##0</c:formatCode>
                <c:ptCount val="21"/>
                <c:pt idx="0">
                  <c:v>1539</c:v>
                </c:pt>
                <c:pt idx="1">
                  <c:v>1615</c:v>
                </c:pt>
                <c:pt idx="2">
                  <c:v>1916</c:v>
                </c:pt>
                <c:pt idx="3">
                  <c:v>2231</c:v>
                </c:pt>
                <c:pt idx="4">
                  <c:v>2305</c:v>
                </c:pt>
                <c:pt idx="5">
                  <c:v>2321</c:v>
                </c:pt>
                <c:pt idx="6">
                  <c:v>2401</c:v>
                </c:pt>
                <c:pt idx="7">
                  <c:v>2556</c:v>
                </c:pt>
                <c:pt idx="8">
                  <c:v>2538</c:v>
                </c:pt>
                <c:pt idx="9">
                  <c:v>2852</c:v>
                </c:pt>
                <c:pt idx="10">
                  <c:v>2876</c:v>
                </c:pt>
                <c:pt idx="11">
                  <c:v>2973</c:v>
                </c:pt>
                <c:pt idx="12">
                  <c:v>3102</c:v>
                </c:pt>
                <c:pt idx="13">
                  <c:v>3193</c:v>
                </c:pt>
                <c:pt idx="14">
                  <c:v>3268</c:v>
                </c:pt>
                <c:pt idx="15">
                  <c:v>3722</c:v>
                </c:pt>
                <c:pt idx="16">
                  <c:v>3847</c:v>
                </c:pt>
                <c:pt idx="17">
                  <c:v>3870</c:v>
                </c:pt>
                <c:pt idx="18">
                  <c:v>4014</c:v>
                </c:pt>
                <c:pt idx="19">
                  <c:v>4299</c:v>
                </c:pt>
                <c:pt idx="20">
                  <c:v>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7-4833-B1E8-6BBB7F79D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8850728"/>
        <c:axId val="903457814"/>
      </c:lineChart>
      <c:catAx>
        <c:axId val="1618850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903457814"/>
        <c:crosses val="autoZero"/>
        <c:auto val="1"/>
        <c:lblAlgn val="ctr"/>
        <c:lblOffset val="100"/>
        <c:noMultiLvlLbl val="1"/>
      </c:catAx>
      <c:valAx>
        <c:axId val="9034578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61885072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calibri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5464390315696519"/>
          <c:y val="0.15588928934903545"/>
          <c:w val="0.49888880712340866"/>
          <c:h val="0.73049899374823046"/>
        </c:manualLayout>
      </c:layout>
      <c:lineChart>
        <c:grouping val="standard"/>
        <c:varyColors val="1"/>
        <c:ser>
          <c:idx val="0"/>
          <c:order val="0"/>
          <c:tx>
            <c:v>Homes - Espanya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'G8'!$A$4:$A$37</c:f>
              <c:strCache>
                <c:ptCount val="34"/>
                <c:pt idx="0">
                  <c:v>1976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</c:strCache>
            </c:strRef>
          </c:cat>
          <c:val>
            <c:numRef>
              <c:f>'G8'!$B$4:$B$37</c:f>
              <c:numCache>
                <c:formatCode>#,##0.0</c:formatCode>
                <c:ptCount val="34"/>
                <c:pt idx="0">
                  <c:v>26.65</c:v>
                </c:pt>
                <c:pt idx="1">
                  <c:v>26.23</c:v>
                </c:pt>
                <c:pt idx="2">
                  <c:v>27.03</c:v>
                </c:pt>
                <c:pt idx="3">
                  <c:v>27.801378</c:v>
                </c:pt>
                <c:pt idx="4">
                  <c:v>28.088106</c:v>
                </c:pt>
                <c:pt idx="5">
                  <c:v>28.349800999999999</c:v>
                </c:pt>
                <c:pt idx="6">
                  <c:v>28.667242000000002</c:v>
                </c:pt>
                <c:pt idx="7">
                  <c:v>28.930710999999999</c:v>
                </c:pt>
                <c:pt idx="8">
                  <c:v>29.174230000000001</c:v>
                </c:pt>
                <c:pt idx="9">
                  <c:v>29.474291000000001</c:v>
                </c:pt>
                <c:pt idx="10">
                  <c:v>29.706602</c:v>
                </c:pt>
                <c:pt idx="11">
                  <c:v>29.879324</c:v>
                </c:pt>
                <c:pt idx="12">
                  <c:v>30.054324999999999</c:v>
                </c:pt>
                <c:pt idx="13">
                  <c:v>30.175359</c:v>
                </c:pt>
                <c:pt idx="14">
                  <c:v>30.40746</c:v>
                </c:pt>
                <c:pt idx="15">
                  <c:v>30.64611</c:v>
                </c:pt>
                <c:pt idx="16">
                  <c:v>30.908534</c:v>
                </c:pt>
                <c:pt idx="17">
                  <c:v>31.240106000000001</c:v>
                </c:pt>
                <c:pt idx="18">
                  <c:v>31.669232000000001</c:v>
                </c:pt>
                <c:pt idx="19">
                  <c:v>32.217100000000002</c:v>
                </c:pt>
                <c:pt idx="20">
                  <c:v>32.219952999999997</c:v>
                </c:pt>
                <c:pt idx="21">
                  <c:v>32.408177000000002</c:v>
                </c:pt>
                <c:pt idx="22">
                  <c:v>32.817931000000002</c:v>
                </c:pt>
                <c:pt idx="23">
                  <c:v>33.211618999999999</c:v>
                </c:pt>
                <c:pt idx="24">
                  <c:v>33.578142</c:v>
                </c:pt>
                <c:pt idx="25">
                  <c:v>33.822543000000003</c:v>
                </c:pt>
                <c:pt idx="26">
                  <c:v>34.323095000000002</c:v>
                </c:pt>
                <c:pt idx="27">
                  <c:v>34.417582000000003</c:v>
                </c:pt>
                <c:pt idx="28">
                  <c:v>34.811346999999998</c:v>
                </c:pt>
                <c:pt idx="29">
                  <c:v>35.037348000000001</c:v>
                </c:pt>
                <c:pt idx="30">
                  <c:v>35.03</c:v>
                </c:pt>
                <c:pt idx="31">
                  <c:v>35.56</c:v>
                </c:pt>
                <c:pt idx="32">
                  <c:v>35.979999999999997</c:v>
                </c:pt>
                <c:pt idx="33">
                  <c:v>37.119999999999997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5-47D6-B15D-BB2F619E3D41}"/>
            </c:ext>
          </c:extLst>
        </c:ser>
        <c:ser>
          <c:idx val="1"/>
          <c:order val="1"/>
          <c:tx>
            <c:v>Dones - Espanya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'G8'!$A$4:$A$37</c:f>
              <c:strCache>
                <c:ptCount val="34"/>
                <c:pt idx="0">
                  <c:v>1976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</c:strCache>
            </c:strRef>
          </c:cat>
          <c:val>
            <c:numRef>
              <c:f>'G8'!$C$4:$C$37</c:f>
              <c:numCache>
                <c:formatCode>#,##0.0</c:formatCode>
                <c:ptCount val="34"/>
                <c:pt idx="0">
                  <c:v>24.08</c:v>
                </c:pt>
                <c:pt idx="1">
                  <c:v>23.87</c:v>
                </c:pt>
                <c:pt idx="2">
                  <c:v>24.79</c:v>
                </c:pt>
                <c:pt idx="3">
                  <c:v>25.589901000000001</c:v>
                </c:pt>
                <c:pt idx="4">
                  <c:v>25.931865999999999</c:v>
                </c:pt>
                <c:pt idx="5">
                  <c:v>26.214684999999999</c:v>
                </c:pt>
                <c:pt idx="6">
                  <c:v>26.550519000000001</c:v>
                </c:pt>
                <c:pt idx="7">
                  <c:v>26.866523000000001</c:v>
                </c:pt>
                <c:pt idx="8">
                  <c:v>27.113686999999999</c:v>
                </c:pt>
                <c:pt idx="9">
                  <c:v>27.413997999999999</c:v>
                </c:pt>
                <c:pt idx="10">
                  <c:v>27.629118999999999</c:v>
                </c:pt>
                <c:pt idx="11">
                  <c:v>27.812176000000001</c:v>
                </c:pt>
                <c:pt idx="12">
                  <c:v>27.983563</c:v>
                </c:pt>
                <c:pt idx="13">
                  <c:v>28.131287</c:v>
                </c:pt>
                <c:pt idx="14">
                  <c:v>28.392408</c:v>
                </c:pt>
                <c:pt idx="15">
                  <c:v>28.603538</c:v>
                </c:pt>
                <c:pt idx="16">
                  <c:v>28.864346000000001</c:v>
                </c:pt>
                <c:pt idx="17">
                  <c:v>29.160726</c:v>
                </c:pt>
                <c:pt idx="18">
                  <c:v>29.40455</c:v>
                </c:pt>
                <c:pt idx="19">
                  <c:v>29.746189999999999</c:v>
                </c:pt>
                <c:pt idx="20">
                  <c:v>29.904309000000001</c:v>
                </c:pt>
                <c:pt idx="21">
                  <c:v>30.175602000000001</c:v>
                </c:pt>
                <c:pt idx="22">
                  <c:v>30.565314000000001</c:v>
                </c:pt>
                <c:pt idx="23">
                  <c:v>31.008638999999999</c:v>
                </c:pt>
                <c:pt idx="24">
                  <c:v>31.423535999999999</c:v>
                </c:pt>
                <c:pt idx="25">
                  <c:v>31.677578</c:v>
                </c:pt>
                <c:pt idx="26">
                  <c:v>32.176738</c:v>
                </c:pt>
                <c:pt idx="27">
                  <c:v>32.277532999999998</c:v>
                </c:pt>
                <c:pt idx="28">
                  <c:v>32.659401000000003</c:v>
                </c:pt>
                <c:pt idx="29">
                  <c:v>32.929670999999999</c:v>
                </c:pt>
                <c:pt idx="30">
                  <c:v>33.18</c:v>
                </c:pt>
                <c:pt idx="31">
                  <c:v>33.42</c:v>
                </c:pt>
                <c:pt idx="32">
                  <c:v>33.869999999999997</c:v>
                </c:pt>
                <c:pt idx="33">
                  <c:v>34.869999999999997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5-47D6-B15D-BB2F619E3D41}"/>
            </c:ext>
          </c:extLst>
        </c:ser>
        <c:ser>
          <c:idx val="2"/>
          <c:order val="2"/>
          <c:tx>
            <c:v>Homes - Illes Balears</c:v>
          </c:tx>
          <c:spPr>
            <a:ln w="19050" cmpd="sng">
              <a:solidFill>
                <a:srgbClr val="A5A5A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'G8'!$A$4:$A$37</c:f>
              <c:strCache>
                <c:ptCount val="34"/>
                <c:pt idx="0">
                  <c:v>1976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</c:strCache>
            </c:strRef>
          </c:cat>
          <c:val>
            <c:numRef>
              <c:f>'G8'!$D$4:$D$37</c:f>
              <c:numCache>
                <c:formatCode>#,##0.0</c:formatCode>
                <c:ptCount val="34"/>
                <c:pt idx="0">
                  <c:v>27.03</c:v>
                </c:pt>
                <c:pt idx="1">
                  <c:v>26.42</c:v>
                </c:pt>
                <c:pt idx="2">
                  <c:v>27.4</c:v>
                </c:pt>
                <c:pt idx="3">
                  <c:v>27.653155000000002</c:v>
                </c:pt>
                <c:pt idx="4">
                  <c:v>28.030657999999999</c:v>
                </c:pt>
                <c:pt idx="5">
                  <c:v>28.332433000000002</c:v>
                </c:pt>
                <c:pt idx="6">
                  <c:v>28.599181000000002</c:v>
                </c:pt>
                <c:pt idx="7">
                  <c:v>28.759202999999999</c:v>
                </c:pt>
                <c:pt idx="8">
                  <c:v>29.282166</c:v>
                </c:pt>
                <c:pt idx="9">
                  <c:v>29.479713</c:v>
                </c:pt>
                <c:pt idx="10">
                  <c:v>29.663273</c:v>
                </c:pt>
                <c:pt idx="11">
                  <c:v>29.946490000000001</c:v>
                </c:pt>
                <c:pt idx="12">
                  <c:v>30.052854</c:v>
                </c:pt>
                <c:pt idx="13">
                  <c:v>30.101315</c:v>
                </c:pt>
                <c:pt idx="14">
                  <c:v>30.182337</c:v>
                </c:pt>
                <c:pt idx="15">
                  <c:v>30.792218999999999</c:v>
                </c:pt>
                <c:pt idx="16">
                  <c:v>31.241104</c:v>
                </c:pt>
                <c:pt idx="17">
                  <c:v>31.529056000000001</c:v>
                </c:pt>
                <c:pt idx="18">
                  <c:v>32.630201999999997</c:v>
                </c:pt>
                <c:pt idx="19">
                  <c:v>33.219639999999998</c:v>
                </c:pt>
                <c:pt idx="20">
                  <c:v>33.595264</c:v>
                </c:pt>
                <c:pt idx="21">
                  <c:v>33.242300999999998</c:v>
                </c:pt>
                <c:pt idx="22">
                  <c:v>33.552872000000001</c:v>
                </c:pt>
                <c:pt idx="23">
                  <c:v>33.917509000000003</c:v>
                </c:pt>
                <c:pt idx="24">
                  <c:v>34.231774999999999</c:v>
                </c:pt>
                <c:pt idx="25">
                  <c:v>34.840218999999998</c:v>
                </c:pt>
                <c:pt idx="26">
                  <c:v>35.330359000000001</c:v>
                </c:pt>
                <c:pt idx="27">
                  <c:v>35.305387000000003</c:v>
                </c:pt>
                <c:pt idx="28">
                  <c:v>35.715009000000002</c:v>
                </c:pt>
                <c:pt idx="29">
                  <c:v>35.868423999999997</c:v>
                </c:pt>
                <c:pt idx="30">
                  <c:v>36.159999999999997</c:v>
                </c:pt>
                <c:pt idx="31">
                  <c:v>36.39</c:v>
                </c:pt>
                <c:pt idx="32">
                  <c:v>36.53</c:v>
                </c:pt>
                <c:pt idx="33">
                  <c:v>37.39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5-47D6-B15D-BB2F619E3D41}"/>
            </c:ext>
          </c:extLst>
        </c:ser>
        <c:ser>
          <c:idx val="3"/>
          <c:order val="3"/>
          <c:tx>
            <c:v>Dones - Illes Balears</c:v>
          </c:tx>
          <c:spPr>
            <a:ln w="19050" cmpd="sng">
              <a:solidFill>
                <a:srgbClr val="FFC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'G8'!$A$4:$A$37</c:f>
              <c:strCache>
                <c:ptCount val="34"/>
                <c:pt idx="0">
                  <c:v>1976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</c:strCache>
            </c:strRef>
          </c:cat>
          <c:val>
            <c:numRef>
              <c:f>'G8'!$E$4:$E$37</c:f>
              <c:numCache>
                <c:formatCode>#,##0.0</c:formatCode>
                <c:ptCount val="34"/>
                <c:pt idx="0">
                  <c:v>24.23</c:v>
                </c:pt>
                <c:pt idx="1">
                  <c:v>23.69</c:v>
                </c:pt>
                <c:pt idx="2">
                  <c:v>24.62</c:v>
                </c:pt>
                <c:pt idx="3">
                  <c:v>25.272604999999999</c:v>
                </c:pt>
                <c:pt idx="4">
                  <c:v>25.541623000000001</c:v>
                </c:pt>
                <c:pt idx="5">
                  <c:v>26.016864000000002</c:v>
                </c:pt>
                <c:pt idx="6">
                  <c:v>26.255057999999998</c:v>
                </c:pt>
                <c:pt idx="7">
                  <c:v>26.421092999999999</c:v>
                </c:pt>
                <c:pt idx="8">
                  <c:v>26.751909999999999</c:v>
                </c:pt>
                <c:pt idx="9">
                  <c:v>27.188088</c:v>
                </c:pt>
                <c:pt idx="10">
                  <c:v>27.195696999999999</c:v>
                </c:pt>
                <c:pt idx="11">
                  <c:v>27.497816</c:v>
                </c:pt>
                <c:pt idx="12">
                  <c:v>27.601278000000001</c:v>
                </c:pt>
                <c:pt idx="13">
                  <c:v>27.694374</c:v>
                </c:pt>
                <c:pt idx="14">
                  <c:v>28.067862999999999</c:v>
                </c:pt>
                <c:pt idx="15">
                  <c:v>28.335284000000001</c:v>
                </c:pt>
                <c:pt idx="16">
                  <c:v>28.625755999999999</c:v>
                </c:pt>
                <c:pt idx="17">
                  <c:v>29.211919000000002</c:v>
                </c:pt>
                <c:pt idx="18">
                  <c:v>29.777245000000001</c:v>
                </c:pt>
                <c:pt idx="19">
                  <c:v>30.350438</c:v>
                </c:pt>
                <c:pt idx="20">
                  <c:v>30.178615000000001</c:v>
                </c:pt>
                <c:pt idx="21">
                  <c:v>30.631681</c:v>
                </c:pt>
                <c:pt idx="22">
                  <c:v>31.261082999999999</c:v>
                </c:pt>
                <c:pt idx="23">
                  <c:v>31.509249000000001</c:v>
                </c:pt>
                <c:pt idx="24">
                  <c:v>31.762877</c:v>
                </c:pt>
                <c:pt idx="25">
                  <c:v>32.272024000000002</c:v>
                </c:pt>
                <c:pt idx="26">
                  <c:v>32.839993999999997</c:v>
                </c:pt>
                <c:pt idx="27">
                  <c:v>32.902321000000001</c:v>
                </c:pt>
                <c:pt idx="28">
                  <c:v>33.257156999999999</c:v>
                </c:pt>
                <c:pt idx="29">
                  <c:v>33.560675000000003</c:v>
                </c:pt>
                <c:pt idx="30">
                  <c:v>33.89</c:v>
                </c:pt>
                <c:pt idx="31">
                  <c:v>33.83</c:v>
                </c:pt>
                <c:pt idx="32">
                  <c:v>34.450000000000003</c:v>
                </c:pt>
                <c:pt idx="33">
                  <c:v>35.17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35-47D6-B15D-BB2F619E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3357286"/>
        <c:axId val="1819181663"/>
      </c:lineChart>
      <c:catAx>
        <c:axId val="12633572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ca-ES" sz="700" b="0" i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Gràfic III-1.8. Evolució de l'edat mitjana del primer matrimoni a Espanya i a les Illes Balears per sexe (1976-2020)</a:t>
                </a:r>
              </a:p>
            </c:rich>
          </c:tx>
          <c:layout>
            <c:manualLayout>
              <c:xMode val="edge"/>
              <c:yMode val="edge"/>
              <c:x val="8.3059533446169689E-2"/>
              <c:y val="2.7793974732750266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819181663"/>
        <c:crosses val="autoZero"/>
        <c:auto val="1"/>
        <c:lblAlgn val="ctr"/>
        <c:lblOffset val="100"/>
        <c:noMultiLvlLbl val="1"/>
      </c:catAx>
      <c:valAx>
        <c:axId val="1819181663"/>
        <c:scaling>
          <c:orientation val="minMax"/>
          <c:min val="2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26335728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700" b="0" i="0">
                <a:solidFill>
                  <a:srgbClr val="000000"/>
                </a:solidFill>
                <a:latin typeface="Arial"/>
              </a:defRPr>
            </a:pPr>
            <a:r>
              <a:rPr lang="ca-ES" sz="700" b="0" i="0">
                <a:solidFill>
                  <a:srgbClr val="000000"/>
                </a:solidFill>
                <a:latin typeface="Arial"/>
              </a:rPr>
              <a:t>Gràfic III-1.9. Taxes de creixement vegetatiu per 1.000 (1990-2010: decennal / 2011-2019: anual)</a:t>
            </a:r>
          </a:p>
        </c:rich>
      </c:tx>
      <c:layout>
        <c:manualLayout>
          <c:xMode val="edge"/>
          <c:yMode val="edge"/>
          <c:x val="0.15448275862069"/>
          <c:y val="2.0605895196506501E-2"/>
        </c:manualLayout>
      </c:layout>
      <c:overlay val="0"/>
    </c:title>
    <c:autoTitleDeleted val="0"/>
    <c:plotArea>
      <c:layout>
        <c:manualLayout>
          <c:xMode val="edge"/>
          <c:yMode val="edge"/>
          <c:x val="7.8461538461538499E-2"/>
          <c:y val="0.277838427947598"/>
          <c:w val="0.89315649867374003"/>
          <c:h val="0.59688864628821003"/>
        </c:manualLayout>
      </c:layout>
      <c:lineChart>
        <c:grouping val="standard"/>
        <c:varyColors val="1"/>
        <c:ser>
          <c:idx val="0"/>
          <c:order val="0"/>
          <c:tx>
            <c:v>Andalusia</c:v>
          </c:tx>
          <c:spPr>
            <a:ln w="19050" cmpd="sng">
              <a:solidFill>
                <a:srgbClr val="4472C4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'G9'!$B$3:$B$16</c:f>
              <c:numCache>
                <c:formatCode>0.00</c:formatCode>
                <c:ptCount val="14"/>
                <c:pt idx="0">
                  <c:v>4.8848380000000002</c:v>
                </c:pt>
                <c:pt idx="1">
                  <c:v>2.7682289999999998</c:v>
                </c:pt>
                <c:pt idx="2">
                  <c:v>3.3194400000000002</c:v>
                </c:pt>
                <c:pt idx="3">
                  <c:v>3.3397899999999998</c:v>
                </c:pt>
                <c:pt idx="4">
                  <c:v>2.8553470000000001</c:v>
                </c:pt>
                <c:pt idx="5">
                  <c:v>2.148838</c:v>
                </c:pt>
                <c:pt idx="6">
                  <c:v>1.881424</c:v>
                </c:pt>
                <c:pt idx="7">
                  <c:v>1.8917029999999999</c:v>
                </c:pt>
                <c:pt idx="8">
                  <c:v>1.0278229999999999</c:v>
                </c:pt>
                <c:pt idx="9">
                  <c:v>1.1937139999999999</c:v>
                </c:pt>
                <c:pt idx="10">
                  <c:v>0.41</c:v>
                </c:pt>
                <c:pt idx="11">
                  <c:v>-0.21</c:v>
                </c:pt>
                <c:pt idx="12">
                  <c:v>-0.13</c:v>
                </c:pt>
                <c:pt idx="13">
                  <c:v>-1.53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5-4AB8-9692-05297CA7A2B0}"/>
            </c:ext>
          </c:extLst>
        </c:ser>
        <c:ser>
          <c:idx val="1"/>
          <c:order val="1"/>
          <c:tx>
            <c:v>Illes Balears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'G9'!$C$3:$C$16</c:f>
              <c:numCache>
                <c:formatCode>0.00</c:formatCode>
                <c:ptCount val="14"/>
                <c:pt idx="0">
                  <c:v>2.9479350000000002</c:v>
                </c:pt>
                <c:pt idx="1">
                  <c:v>2.6621299999999999</c:v>
                </c:pt>
                <c:pt idx="2">
                  <c:v>3.7334550000000002</c:v>
                </c:pt>
                <c:pt idx="3">
                  <c:v>3.9388030000000001</c:v>
                </c:pt>
                <c:pt idx="4">
                  <c:v>3.2835640000000001</c:v>
                </c:pt>
                <c:pt idx="5">
                  <c:v>2.6568329999999998</c:v>
                </c:pt>
                <c:pt idx="6">
                  <c:v>2.581026</c:v>
                </c:pt>
                <c:pt idx="7">
                  <c:v>2.522157</c:v>
                </c:pt>
                <c:pt idx="8">
                  <c:v>2.0137330000000002</c:v>
                </c:pt>
                <c:pt idx="9">
                  <c:v>2.3414869999999999</c:v>
                </c:pt>
                <c:pt idx="10">
                  <c:v>1.67</c:v>
                </c:pt>
                <c:pt idx="11">
                  <c:v>1.77</c:v>
                </c:pt>
                <c:pt idx="12">
                  <c:v>1.41</c:v>
                </c:pt>
                <c:pt idx="13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5-4AB8-9692-05297CA7A2B0}"/>
            </c:ext>
          </c:extLst>
        </c:ser>
        <c:ser>
          <c:idx val="2"/>
          <c:order val="2"/>
          <c:tx>
            <c:v>Illes Canàries</c:v>
          </c:tx>
          <c:spPr>
            <a:ln w="19050" cmpd="sng">
              <a:solidFill>
                <a:srgbClr val="A5A5A5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'G9'!$D$3:$D$16</c:f>
              <c:numCache>
                <c:formatCode>0.00</c:formatCode>
                <c:ptCount val="14"/>
                <c:pt idx="0">
                  <c:v>5.7946479999999996</c:v>
                </c:pt>
                <c:pt idx="1">
                  <c:v>4.1686420000000002</c:v>
                </c:pt>
                <c:pt idx="2">
                  <c:v>3.9054160000000002</c:v>
                </c:pt>
                <c:pt idx="3">
                  <c:v>2.680803</c:v>
                </c:pt>
                <c:pt idx="4">
                  <c:v>1.860187</c:v>
                </c:pt>
                <c:pt idx="5">
                  <c:v>1.490807</c:v>
                </c:pt>
                <c:pt idx="6">
                  <c:v>1.061437</c:v>
                </c:pt>
                <c:pt idx="7">
                  <c:v>0.97572599999999998</c:v>
                </c:pt>
                <c:pt idx="8">
                  <c:v>0.48689500000000002</c:v>
                </c:pt>
                <c:pt idx="9">
                  <c:v>0.524675</c:v>
                </c:pt>
                <c:pt idx="10">
                  <c:v>0.24</c:v>
                </c:pt>
                <c:pt idx="11">
                  <c:v>-0.7</c:v>
                </c:pt>
                <c:pt idx="12">
                  <c:v>-0.73</c:v>
                </c:pt>
                <c:pt idx="13">
                  <c:v>-1.47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5-4AB8-9692-05297CA7A2B0}"/>
            </c:ext>
          </c:extLst>
        </c:ser>
        <c:ser>
          <c:idx val="3"/>
          <c:order val="3"/>
          <c:tx>
            <c:v>Catalunya</c:v>
          </c:tx>
          <c:spPr>
            <a:ln w="19050" cmpd="sng">
              <a:solidFill>
                <a:srgbClr val="FFC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'G9'!$E$3:$E$16</c:f>
              <c:numCache>
                <c:formatCode>0.00</c:formatCode>
                <c:ptCount val="14"/>
                <c:pt idx="0">
                  <c:v>0.73091399999999995</c:v>
                </c:pt>
                <c:pt idx="1">
                  <c:v>1.251196</c:v>
                </c:pt>
                <c:pt idx="2">
                  <c:v>2.590503</c:v>
                </c:pt>
                <c:pt idx="3">
                  <c:v>3.2990710000000001</c:v>
                </c:pt>
                <c:pt idx="4">
                  <c:v>2.8063609999999999</c:v>
                </c:pt>
                <c:pt idx="5">
                  <c:v>1.9290670000000001</c:v>
                </c:pt>
                <c:pt idx="6">
                  <c:v>1.448766</c:v>
                </c:pt>
                <c:pt idx="7">
                  <c:v>1.387913</c:v>
                </c:pt>
                <c:pt idx="8">
                  <c:v>0.75499099999999997</c:v>
                </c:pt>
                <c:pt idx="9">
                  <c:v>0.75763199999999997</c:v>
                </c:pt>
                <c:pt idx="10">
                  <c:v>0.09</c:v>
                </c:pt>
                <c:pt idx="11">
                  <c:v>-0.4</c:v>
                </c:pt>
                <c:pt idx="12">
                  <c:v>-0.39</c:v>
                </c:pt>
                <c:pt idx="13">
                  <c:v>-2.78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85-4AB8-9692-05297CA7A2B0}"/>
            </c:ext>
          </c:extLst>
        </c:ser>
        <c:ser>
          <c:idx val="4"/>
          <c:order val="4"/>
          <c:tx>
            <c:v>Com. Valenciana</c:v>
          </c:tx>
          <c:spPr>
            <a:ln w="19050" cmpd="sng">
              <a:solidFill>
                <a:srgbClr val="5B9BD5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'G9'!$F$3:$F$16</c:f>
              <c:numCache>
                <c:formatCode>0.00</c:formatCode>
                <c:ptCount val="14"/>
                <c:pt idx="0">
                  <c:v>1.6906110000000001</c:v>
                </c:pt>
                <c:pt idx="1">
                  <c:v>1.0228170000000001</c:v>
                </c:pt>
                <c:pt idx="2">
                  <c:v>2.2458879999999999</c:v>
                </c:pt>
                <c:pt idx="3">
                  <c:v>2.3161320000000001</c:v>
                </c:pt>
                <c:pt idx="4">
                  <c:v>1.730866</c:v>
                </c:pt>
                <c:pt idx="5">
                  <c:v>1.0543389999999999</c:v>
                </c:pt>
                <c:pt idx="6">
                  <c:v>0.73806799999999995</c:v>
                </c:pt>
                <c:pt idx="7">
                  <c:v>0.56454499999999996</c:v>
                </c:pt>
                <c:pt idx="8">
                  <c:v>-0.18271100000000001</c:v>
                </c:pt>
                <c:pt idx="9">
                  <c:v>-0.14204800000000001</c:v>
                </c:pt>
                <c:pt idx="10">
                  <c:v>-0.91</c:v>
                </c:pt>
                <c:pt idx="11">
                  <c:v>-1.48</c:v>
                </c:pt>
                <c:pt idx="12">
                  <c:v>-1.34</c:v>
                </c:pt>
                <c:pt idx="13">
                  <c:v>-2.54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85-4AB8-9692-05297CA7A2B0}"/>
            </c:ext>
          </c:extLst>
        </c:ser>
        <c:ser>
          <c:idx val="5"/>
          <c:order val="5"/>
          <c:tx>
            <c:v>Madrid</c:v>
          </c:tx>
          <c:spPr>
            <a:ln w="19050" cmpd="sng">
              <a:solidFill>
                <a:srgbClr val="70AD47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'G9'!$G$3:$G$15</c:f>
              <c:numCache>
                <c:formatCode>0.00</c:formatCode>
                <c:ptCount val="13"/>
                <c:pt idx="0">
                  <c:v>3.0704769999999999</c:v>
                </c:pt>
                <c:pt idx="1">
                  <c:v>3.508991</c:v>
                </c:pt>
                <c:pt idx="2">
                  <c:v>4.8246589999999996</c:v>
                </c:pt>
                <c:pt idx="3">
                  <c:v>5.1767149999999997</c:v>
                </c:pt>
                <c:pt idx="4">
                  <c:v>4.7446650000000004</c:v>
                </c:pt>
                <c:pt idx="5">
                  <c:v>4.1353960000000001</c:v>
                </c:pt>
                <c:pt idx="6">
                  <c:v>3.5900249999999998</c:v>
                </c:pt>
                <c:pt idx="7">
                  <c:v>3.5191919999999999</c:v>
                </c:pt>
                <c:pt idx="8">
                  <c:v>2.8151139999999999</c:v>
                </c:pt>
                <c:pt idx="9">
                  <c:v>2.7997559999999999</c:v>
                </c:pt>
                <c:pt idx="10">
                  <c:v>2.0699999999999998</c:v>
                </c:pt>
                <c:pt idx="11">
                  <c:v>1.66</c:v>
                </c:pt>
                <c:pt idx="12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5-4AB8-9692-05297CA7A2B0}"/>
            </c:ext>
          </c:extLst>
        </c:ser>
        <c:ser>
          <c:idx val="6"/>
          <c:order val="6"/>
          <c:tx>
            <c:v>Múrcia</c:v>
          </c:tx>
          <c:spPr>
            <a:ln w="19050" cmpd="sng">
              <a:solidFill>
                <a:srgbClr val="B8CAE9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'G9'!$A$3:$A$16</c:f>
              <c:numCache>
                <c:formatCode>General</c:formatCode>
                <c:ptCount val="14"/>
                <c:pt idx="0">
                  <c:v>1990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'G9'!$H$3:$H$16</c:f>
              <c:numCache>
                <c:formatCode>0.00</c:formatCode>
                <c:ptCount val="14"/>
                <c:pt idx="0">
                  <c:v>5.1078729999999997</c:v>
                </c:pt>
                <c:pt idx="1">
                  <c:v>4.2435609999999997</c:v>
                </c:pt>
                <c:pt idx="2">
                  <c:v>5.5328900000000001</c:v>
                </c:pt>
                <c:pt idx="3">
                  <c:v>5.5357950000000002</c:v>
                </c:pt>
                <c:pt idx="4">
                  <c:v>4.9352989999999997</c:v>
                </c:pt>
                <c:pt idx="5">
                  <c:v>4.1074260000000002</c:v>
                </c:pt>
                <c:pt idx="6">
                  <c:v>4.0993310000000003</c:v>
                </c:pt>
                <c:pt idx="7">
                  <c:v>4.0406579999999996</c:v>
                </c:pt>
                <c:pt idx="8">
                  <c:v>3.239722</c:v>
                </c:pt>
                <c:pt idx="9">
                  <c:v>3.1734870000000002</c:v>
                </c:pt>
                <c:pt idx="10">
                  <c:v>2.42</c:v>
                </c:pt>
                <c:pt idx="11">
                  <c:v>2.2599999999999998</c:v>
                </c:pt>
                <c:pt idx="12">
                  <c:v>1.8</c:v>
                </c:pt>
                <c:pt idx="13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85-4AB8-9692-05297CA7A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03070"/>
        <c:axId val="2061847989"/>
      </c:lineChart>
      <c:catAx>
        <c:axId val="45030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2061847989"/>
        <c:crosses val="autoZero"/>
        <c:auto val="1"/>
        <c:lblAlgn val="ctr"/>
        <c:lblOffset val="100"/>
        <c:noMultiLvlLbl val="1"/>
      </c:catAx>
      <c:valAx>
        <c:axId val="20618479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ca-ES"/>
              </a:p>
            </c:rich>
          </c:tx>
          <c:overlay val="0"/>
        </c:title>
        <c:numFmt formatCode="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4503070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layout>
        <c:manualLayout>
          <c:xMode val="edge"/>
          <c:yMode val="edge"/>
          <c:x val="3.1606952027078389E-2"/>
          <c:y val="0.12391573729863693"/>
          <c:w val="0.94360022714366842"/>
          <c:h val="0.16698728644049604"/>
        </c:manualLayout>
      </c:layout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1075" cy="466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16</xdr:row>
      <xdr:rowOff>171450</xdr:rowOff>
    </xdr:from>
    <xdr:ext cx="5591175" cy="2562225"/>
    <xdr:graphicFrame macro="">
      <xdr:nvGraphicFramePr>
        <xdr:cNvPr id="1584753757" name="Chart 9" title="Gràfic">
          <a:extLst>
            <a:ext uri="{FF2B5EF4-FFF2-40B4-BE49-F238E27FC236}">
              <a16:creationId xmlns:a16="http://schemas.microsoft.com/office/drawing/2014/main" id="{00000000-0008-0000-1B00-00005D6C7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228600</xdr:rowOff>
    </xdr:from>
    <xdr:ext cx="4972050" cy="3533775"/>
    <xdr:graphicFrame macro="">
      <xdr:nvGraphicFramePr>
        <xdr:cNvPr id="1561494065" name="Chart 10" title="Gràfic">
          <a:extLst>
            <a:ext uri="{FF2B5EF4-FFF2-40B4-BE49-F238E27FC236}">
              <a16:creationId xmlns:a16="http://schemas.microsoft.com/office/drawing/2014/main" id="{00000000-0008-0000-1D00-0000318212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5210175" cy="3848100"/>
    <xdr:graphicFrame macro="">
      <xdr:nvGraphicFramePr>
        <xdr:cNvPr id="2001104677" name="Chart 11" title="Gràfic">
          <a:extLst>
            <a:ext uri="{FF2B5EF4-FFF2-40B4-BE49-F238E27FC236}">
              <a16:creationId xmlns:a16="http://schemas.microsoft.com/office/drawing/2014/main" id="{00000000-0008-0000-1E00-0000256F4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76200</xdr:rowOff>
    </xdr:from>
    <xdr:ext cx="5238750" cy="2657475"/>
    <xdr:graphicFrame macro="">
      <xdr:nvGraphicFramePr>
        <xdr:cNvPr id="21109525" name="Chart 1" title="Gràfic">
          <a:extLst>
            <a:ext uri="{FF2B5EF4-FFF2-40B4-BE49-F238E27FC236}">
              <a16:creationId xmlns:a16="http://schemas.microsoft.com/office/drawing/2014/main" id="{00000000-0008-0000-0200-0000151B4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295274</xdr:colOff>
      <xdr:row>22</xdr:row>
      <xdr:rowOff>190500</xdr:rowOff>
    </xdr:from>
    <xdr:ext cx="7000875" cy="3781424"/>
    <xdr:graphicFrame macro="">
      <xdr:nvGraphicFramePr>
        <xdr:cNvPr id="754220411" name="Chart 2" title="Gràfic">
          <a:extLst>
            <a:ext uri="{FF2B5EF4-FFF2-40B4-BE49-F238E27FC236}">
              <a16:creationId xmlns:a16="http://schemas.microsoft.com/office/drawing/2014/main" id="{00000000-0008-0000-0400-00007B7DF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76200</xdr:colOff>
      <xdr:row>0</xdr:row>
      <xdr:rowOff>0</xdr:rowOff>
    </xdr:from>
    <xdr:ext cx="4886325" cy="3533775"/>
    <xdr:graphicFrame macro="">
      <xdr:nvGraphicFramePr>
        <xdr:cNvPr id="219967167" name="Chart 3" title="Gràfic">
          <a:extLst>
            <a:ext uri="{FF2B5EF4-FFF2-40B4-BE49-F238E27FC236}">
              <a16:creationId xmlns:a16="http://schemas.microsoft.com/office/drawing/2014/main" id="{00000000-0008-0000-0700-0000BF6E1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2</xdr:row>
      <xdr:rowOff>76200</xdr:rowOff>
    </xdr:from>
    <xdr:ext cx="5905500" cy="2486025"/>
    <xdr:graphicFrame macro="">
      <xdr:nvGraphicFramePr>
        <xdr:cNvPr id="653154896" name="Chart 4" title="Gràfic">
          <a:extLst>
            <a:ext uri="{FF2B5EF4-FFF2-40B4-BE49-F238E27FC236}">
              <a16:creationId xmlns:a16="http://schemas.microsoft.com/office/drawing/2014/main" id="{00000000-0008-0000-0A00-0000505AE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114300</xdr:rowOff>
    </xdr:from>
    <xdr:ext cx="5324475" cy="4057650"/>
    <xdr:graphicFrame macro="">
      <xdr:nvGraphicFramePr>
        <xdr:cNvPr id="470920345" name="Chart 5" title="Gràfic">
          <a:extLst>
            <a:ext uri="{FF2B5EF4-FFF2-40B4-BE49-F238E27FC236}">
              <a16:creationId xmlns:a16="http://schemas.microsoft.com/office/drawing/2014/main" id="{00000000-0008-0000-0E00-000099AC1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5143500" cy="3524250"/>
    <xdr:graphicFrame macro="">
      <xdr:nvGraphicFramePr>
        <xdr:cNvPr id="2067855783" name="Chart 6" title="Gràfic">
          <a:extLst>
            <a:ext uri="{FF2B5EF4-FFF2-40B4-BE49-F238E27FC236}">
              <a16:creationId xmlns:a16="http://schemas.microsoft.com/office/drawing/2014/main" id="{00000000-0008-0000-1000-0000A7F94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19050</xdr:rowOff>
    </xdr:from>
    <xdr:ext cx="5153025" cy="3886199"/>
    <xdr:graphicFrame macro="">
      <xdr:nvGraphicFramePr>
        <xdr:cNvPr id="1137982695" name="Chart 7" title="Gràfic">
          <a:extLst>
            <a:ext uri="{FF2B5EF4-FFF2-40B4-BE49-F238E27FC236}">
              <a16:creationId xmlns:a16="http://schemas.microsoft.com/office/drawing/2014/main" id="{00000000-0008-0000-1200-0000E73CD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523875</xdr:colOff>
      <xdr:row>0</xdr:row>
      <xdr:rowOff>152400</xdr:rowOff>
    </xdr:from>
    <xdr:ext cx="5095875" cy="3267075"/>
    <xdr:graphicFrame macro="">
      <xdr:nvGraphicFramePr>
        <xdr:cNvPr id="751322460" name="Chart 8" title="Gràfic">
          <a:extLst>
            <a:ext uri="{FF2B5EF4-FFF2-40B4-BE49-F238E27FC236}">
              <a16:creationId xmlns:a16="http://schemas.microsoft.com/office/drawing/2014/main" id="{00000000-0008-0000-1400-00005C45C8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opLeftCell="A16" workbookViewId="0">
      <selection activeCell="A40" sqref="A40:B40"/>
    </sheetView>
  </sheetViews>
  <sheetFormatPr baseColWidth="10" defaultColWidth="12.625" defaultRowHeight="15" customHeight="1"/>
  <cols>
    <col min="1" max="1" width="14.375" customWidth="1"/>
    <col min="2" max="6" width="9.25" customWidth="1"/>
    <col min="7" max="7" width="79.75" customWidth="1"/>
    <col min="8" max="26" width="8.625" customWidth="1"/>
  </cols>
  <sheetData>
    <row r="1" spans="1:7" ht="14.25" customHeight="1"/>
    <row r="2" spans="1:7" ht="14.25" customHeight="1">
      <c r="A2" s="96"/>
      <c r="B2" s="277" t="s">
        <v>0</v>
      </c>
      <c r="C2" s="278"/>
      <c r="D2" s="278"/>
      <c r="E2" s="278"/>
      <c r="F2" s="278"/>
      <c r="G2" s="278"/>
    </row>
    <row r="3" spans="1:7" ht="14.25" customHeight="1">
      <c r="A3" s="96"/>
      <c r="B3" s="96"/>
      <c r="C3" s="96"/>
      <c r="D3" s="96"/>
      <c r="E3" s="96"/>
      <c r="F3" s="96"/>
      <c r="G3" s="96"/>
    </row>
    <row r="4" spans="1:7" ht="14.25" customHeight="1">
      <c r="A4" s="279" t="s">
        <v>1</v>
      </c>
      <c r="B4" s="280"/>
      <c r="C4" s="280"/>
      <c r="D4" s="280"/>
      <c r="E4" s="280"/>
      <c r="F4" s="280"/>
      <c r="G4" s="281"/>
    </row>
    <row r="5" spans="1:7" ht="14.25" customHeight="1">
      <c r="A5" s="282" t="s">
        <v>2</v>
      </c>
      <c r="B5" s="283"/>
      <c r="C5" s="270" t="s">
        <v>305</v>
      </c>
      <c r="D5" s="271"/>
      <c r="E5" s="271"/>
      <c r="F5" s="271"/>
      <c r="G5" s="272"/>
    </row>
    <row r="6" spans="1:7" ht="14.25" customHeight="1">
      <c r="A6" s="282" t="s">
        <v>5</v>
      </c>
      <c r="B6" s="283"/>
      <c r="C6" s="270" t="s">
        <v>306</v>
      </c>
      <c r="D6" s="271"/>
      <c r="E6" s="271"/>
      <c r="F6" s="271"/>
      <c r="G6" s="272"/>
    </row>
    <row r="7" spans="1:7" ht="14.25" customHeight="1">
      <c r="A7" s="282" t="s">
        <v>7</v>
      </c>
      <c r="B7" s="283"/>
      <c r="C7" s="270" t="s">
        <v>307</v>
      </c>
      <c r="D7" s="271"/>
      <c r="E7" s="271"/>
      <c r="F7" s="271"/>
      <c r="G7" s="272"/>
    </row>
    <row r="8" spans="1:7" ht="14.25" customHeight="1">
      <c r="A8" s="282" t="s">
        <v>8</v>
      </c>
      <c r="B8" s="283"/>
      <c r="C8" s="270" t="s">
        <v>308</v>
      </c>
      <c r="D8" s="271"/>
      <c r="E8" s="271"/>
      <c r="F8" s="271"/>
      <c r="G8" s="272"/>
    </row>
    <row r="9" spans="1:7" ht="14.25" customHeight="1">
      <c r="A9" s="282" t="s">
        <v>10</v>
      </c>
      <c r="B9" s="283"/>
      <c r="C9" s="270" t="s">
        <v>309</v>
      </c>
      <c r="D9" s="271"/>
      <c r="E9" s="271"/>
      <c r="F9" s="271"/>
      <c r="G9" s="272"/>
    </row>
    <row r="10" spans="1:7" ht="14.25" customHeight="1">
      <c r="A10" s="282" t="s">
        <v>11</v>
      </c>
      <c r="B10" s="283"/>
      <c r="C10" s="270" t="s">
        <v>310</v>
      </c>
      <c r="D10" s="271"/>
      <c r="E10" s="271"/>
      <c r="F10" s="271"/>
      <c r="G10" s="272"/>
    </row>
    <row r="11" spans="1:7" ht="14.25" customHeight="1">
      <c r="A11" s="282" t="s">
        <v>14</v>
      </c>
      <c r="B11" s="283"/>
      <c r="C11" s="270" t="s">
        <v>15</v>
      </c>
      <c r="D11" s="271"/>
      <c r="E11" s="271"/>
      <c r="F11" s="271"/>
      <c r="G11" s="272"/>
    </row>
    <row r="12" spans="1:7" ht="14.25" customHeight="1">
      <c r="A12" s="282" t="s">
        <v>16</v>
      </c>
      <c r="B12" s="283"/>
      <c r="C12" s="270" t="s">
        <v>17</v>
      </c>
      <c r="D12" s="271"/>
      <c r="E12" s="271"/>
      <c r="F12" s="271"/>
      <c r="G12" s="272"/>
    </row>
    <row r="13" spans="1:7" ht="14.25" customHeight="1">
      <c r="A13" s="273" t="s">
        <v>18</v>
      </c>
      <c r="B13" s="274"/>
      <c r="C13" s="284" t="s">
        <v>311</v>
      </c>
      <c r="D13" s="271"/>
      <c r="E13" s="271"/>
      <c r="F13" s="271"/>
      <c r="G13" s="272"/>
    </row>
    <row r="14" spans="1:7" ht="14.25" customHeight="1">
      <c r="A14" s="273" t="s">
        <v>20</v>
      </c>
      <c r="B14" s="274"/>
      <c r="C14" s="270" t="s">
        <v>312</v>
      </c>
      <c r="D14" s="271"/>
      <c r="E14" s="271"/>
      <c r="F14" s="271"/>
      <c r="G14" s="272"/>
    </row>
    <row r="15" spans="1:7" ht="14.25" customHeight="1">
      <c r="A15" s="273" t="s">
        <v>22</v>
      </c>
      <c r="B15" s="274"/>
      <c r="C15" s="270" t="s">
        <v>23</v>
      </c>
      <c r="D15" s="271"/>
      <c r="E15" s="271"/>
      <c r="F15" s="271"/>
      <c r="G15" s="272"/>
    </row>
    <row r="16" spans="1:7" ht="14.25" customHeight="1">
      <c r="A16" s="273" t="s">
        <v>24</v>
      </c>
      <c r="B16" s="274"/>
      <c r="C16" s="270" t="s">
        <v>314</v>
      </c>
      <c r="D16" s="271"/>
      <c r="E16" s="271"/>
      <c r="F16" s="271"/>
      <c r="G16" s="272"/>
    </row>
    <row r="17" spans="1:7" ht="14.25" customHeight="1">
      <c r="A17" s="273" t="s">
        <v>26</v>
      </c>
      <c r="B17" s="274"/>
      <c r="C17" s="270" t="s">
        <v>316</v>
      </c>
      <c r="D17" s="271"/>
      <c r="E17" s="271"/>
      <c r="F17" s="271"/>
      <c r="G17" s="272"/>
    </row>
    <row r="18" spans="1:7" ht="14.25" customHeight="1">
      <c r="A18" s="273" t="s">
        <v>27</v>
      </c>
      <c r="B18" s="274"/>
      <c r="C18" s="270" t="s">
        <v>28</v>
      </c>
      <c r="D18" s="271"/>
      <c r="E18" s="271"/>
      <c r="F18" s="271"/>
      <c r="G18" s="272"/>
    </row>
    <row r="19" spans="1:7" ht="14.25" customHeight="1">
      <c r="A19" s="273" t="s">
        <v>29</v>
      </c>
      <c r="B19" s="274"/>
      <c r="C19" s="270" t="s">
        <v>320</v>
      </c>
      <c r="D19" s="271"/>
      <c r="E19" s="271"/>
      <c r="F19" s="271"/>
      <c r="G19" s="272"/>
    </row>
    <row r="20" spans="1:7" ht="14.25" customHeight="1">
      <c r="A20" s="273" t="s">
        <v>30</v>
      </c>
      <c r="B20" s="274"/>
      <c r="C20" s="270" t="s">
        <v>31</v>
      </c>
      <c r="D20" s="271"/>
      <c r="E20" s="271"/>
      <c r="F20" s="271"/>
      <c r="G20" s="272"/>
    </row>
    <row r="21" spans="1:7" ht="14.25" customHeight="1">
      <c r="A21" s="273" t="s">
        <v>32</v>
      </c>
      <c r="B21" s="274"/>
      <c r="C21" s="270" t="s">
        <v>317</v>
      </c>
      <c r="D21" s="271"/>
      <c r="E21" s="271"/>
      <c r="F21" s="271"/>
      <c r="G21" s="272"/>
    </row>
    <row r="22" spans="1:7" ht="14.25" customHeight="1">
      <c r="A22" s="282" t="s">
        <v>33</v>
      </c>
      <c r="B22" s="283"/>
      <c r="C22" s="270" t="s">
        <v>34</v>
      </c>
      <c r="D22" s="271"/>
      <c r="E22" s="271"/>
      <c r="F22" s="271"/>
      <c r="G22" s="272"/>
    </row>
    <row r="23" spans="1:7" ht="14.25" customHeight="1">
      <c r="A23" s="273" t="s">
        <v>36</v>
      </c>
      <c r="B23" s="274"/>
      <c r="C23" s="270" t="s">
        <v>322</v>
      </c>
      <c r="D23" s="271"/>
      <c r="E23" s="271"/>
      <c r="F23" s="271"/>
      <c r="G23" s="272"/>
    </row>
    <row r="24" spans="1:7" ht="14.25" customHeight="1">
      <c r="A24" s="282" t="s">
        <v>3</v>
      </c>
      <c r="B24" s="283"/>
      <c r="C24" s="270" t="s">
        <v>4</v>
      </c>
      <c r="D24" s="271"/>
      <c r="E24" s="271"/>
      <c r="F24" s="271"/>
      <c r="G24" s="272"/>
    </row>
    <row r="25" spans="1:7" ht="14.25" customHeight="1">
      <c r="A25" s="282" t="s">
        <v>6</v>
      </c>
      <c r="B25" s="283"/>
      <c r="C25" s="270" t="s">
        <v>319</v>
      </c>
      <c r="D25" s="271"/>
      <c r="E25" s="271"/>
      <c r="F25" s="271"/>
      <c r="G25" s="272"/>
    </row>
    <row r="26" spans="1:7" ht="14.25" customHeight="1">
      <c r="A26" s="282" t="s">
        <v>9</v>
      </c>
      <c r="B26" s="283"/>
      <c r="C26" s="270" t="s">
        <v>304</v>
      </c>
      <c r="D26" s="271"/>
      <c r="E26" s="271"/>
      <c r="F26" s="271"/>
      <c r="G26" s="272"/>
    </row>
    <row r="27" spans="1:7" ht="14.25" customHeight="1">
      <c r="A27" s="282" t="s">
        <v>12</v>
      </c>
      <c r="B27" s="283"/>
      <c r="C27" s="270" t="s">
        <v>13</v>
      </c>
      <c r="D27" s="271"/>
      <c r="E27" s="271"/>
      <c r="F27" s="271"/>
      <c r="G27" s="272"/>
    </row>
    <row r="28" spans="1:7" ht="14.25" customHeight="1">
      <c r="A28" s="273" t="s">
        <v>19</v>
      </c>
      <c r="B28" s="274"/>
      <c r="C28" s="270" t="s">
        <v>360</v>
      </c>
      <c r="D28" s="271"/>
      <c r="E28" s="271"/>
      <c r="F28" s="271"/>
      <c r="G28" s="272"/>
    </row>
    <row r="29" spans="1:7" ht="14.25" customHeight="1">
      <c r="A29" s="273" t="s">
        <v>21</v>
      </c>
      <c r="B29" s="274"/>
      <c r="C29" s="270" t="s">
        <v>313</v>
      </c>
      <c r="D29" s="271"/>
      <c r="E29" s="271"/>
      <c r="F29" s="271"/>
      <c r="G29" s="272"/>
    </row>
    <row r="30" spans="1:7" ht="14.25" customHeight="1">
      <c r="A30" s="273" t="s">
        <v>412</v>
      </c>
      <c r="B30" s="274"/>
      <c r="C30" s="270" t="s">
        <v>318</v>
      </c>
      <c r="D30" s="271"/>
      <c r="E30" s="271"/>
      <c r="F30" s="271"/>
      <c r="G30" s="272"/>
    </row>
    <row r="31" spans="1:7" ht="14.25" customHeight="1">
      <c r="A31" s="273" t="s">
        <v>25</v>
      </c>
      <c r="B31" s="274"/>
      <c r="C31" s="270" t="s">
        <v>315</v>
      </c>
      <c r="D31" s="271"/>
      <c r="E31" s="271"/>
      <c r="F31" s="271"/>
      <c r="G31" s="272"/>
    </row>
    <row r="32" spans="1:7" ht="14.25" customHeight="1">
      <c r="A32" s="273" t="s">
        <v>35</v>
      </c>
      <c r="B32" s="274"/>
      <c r="C32" s="270" t="s">
        <v>321</v>
      </c>
      <c r="D32" s="271"/>
      <c r="E32" s="271"/>
      <c r="F32" s="271"/>
      <c r="G32" s="272"/>
    </row>
    <row r="33" spans="1:7" ht="14.25" customHeight="1">
      <c r="A33" s="273" t="s">
        <v>37</v>
      </c>
      <c r="B33" s="274"/>
      <c r="C33" s="270" t="s">
        <v>323</v>
      </c>
      <c r="D33" s="271"/>
      <c r="E33" s="271"/>
      <c r="F33" s="271"/>
      <c r="G33" s="272"/>
    </row>
    <row r="34" spans="1:7" ht="14.25" customHeight="1">
      <c r="A34" s="273" t="s">
        <v>38</v>
      </c>
      <c r="B34" s="274"/>
      <c r="C34" s="270" t="s">
        <v>324</v>
      </c>
      <c r="D34" s="271"/>
      <c r="E34" s="271"/>
      <c r="F34" s="271"/>
      <c r="G34" s="272"/>
    </row>
    <row r="35" spans="1:7" ht="14.25" customHeight="1">
      <c r="A35" s="273" t="s">
        <v>39</v>
      </c>
      <c r="B35" s="274"/>
      <c r="C35" s="270" t="s">
        <v>4</v>
      </c>
      <c r="D35" s="271"/>
      <c r="E35" s="271"/>
      <c r="F35" s="271"/>
      <c r="G35" s="272"/>
    </row>
    <row r="36" spans="1:7" ht="14.25" customHeight="1">
      <c r="A36" s="273" t="s">
        <v>40</v>
      </c>
      <c r="B36" s="274"/>
      <c r="C36" s="270" t="s">
        <v>325</v>
      </c>
      <c r="D36" s="271"/>
      <c r="E36" s="271"/>
      <c r="F36" s="271"/>
      <c r="G36" s="272"/>
    </row>
    <row r="37" spans="1:7" ht="14.25" customHeight="1">
      <c r="A37" s="273" t="s">
        <v>41</v>
      </c>
      <c r="B37" s="274"/>
      <c r="C37" s="270" t="s">
        <v>326</v>
      </c>
      <c r="D37" s="271"/>
      <c r="E37" s="271"/>
      <c r="F37" s="271"/>
      <c r="G37" s="272"/>
    </row>
    <row r="38" spans="1:7" ht="14.25" customHeight="1">
      <c r="A38" s="273" t="s">
        <v>42</v>
      </c>
      <c r="B38" s="274"/>
      <c r="C38" s="270" t="s">
        <v>327</v>
      </c>
      <c r="D38" s="271"/>
      <c r="E38" s="271"/>
      <c r="F38" s="271"/>
      <c r="G38" s="272"/>
    </row>
    <row r="39" spans="1:7" ht="14.25" customHeight="1">
      <c r="A39" s="273" t="s">
        <v>43</v>
      </c>
      <c r="B39" s="274"/>
      <c r="C39" s="270" t="s">
        <v>44</v>
      </c>
      <c r="D39" s="271"/>
      <c r="E39" s="271"/>
      <c r="F39" s="271"/>
      <c r="G39" s="272"/>
    </row>
    <row r="40" spans="1:7" ht="14.25" customHeight="1">
      <c r="A40" s="273" t="s">
        <v>45</v>
      </c>
      <c r="B40" s="274"/>
      <c r="C40" s="270" t="s">
        <v>46</v>
      </c>
      <c r="D40" s="271"/>
      <c r="E40" s="271"/>
      <c r="F40" s="271"/>
      <c r="G40" s="272"/>
    </row>
    <row r="41" spans="1:7" ht="14.25" customHeight="1">
      <c r="A41" s="275"/>
      <c r="B41" s="276"/>
      <c r="C41" s="275"/>
      <c r="D41" s="276"/>
      <c r="E41" s="276"/>
      <c r="F41" s="276"/>
      <c r="G41" s="276"/>
    </row>
    <row r="42" spans="1:7" ht="14.25" customHeight="1">
      <c r="A42" s="275"/>
      <c r="B42" s="276"/>
      <c r="C42" s="275"/>
      <c r="D42" s="276"/>
      <c r="E42" s="276"/>
      <c r="F42" s="276"/>
      <c r="G42" s="276"/>
    </row>
    <row r="43" spans="1:7" ht="14.25" customHeight="1">
      <c r="A43" s="275"/>
      <c r="B43" s="276"/>
      <c r="C43" s="275"/>
      <c r="D43" s="276"/>
      <c r="E43" s="276"/>
      <c r="F43" s="276"/>
      <c r="G43" s="276"/>
    </row>
    <row r="44" spans="1:7" ht="14.25" customHeight="1">
      <c r="A44" s="275"/>
      <c r="B44" s="276"/>
      <c r="C44" s="275"/>
      <c r="D44" s="276"/>
      <c r="E44" s="276"/>
      <c r="F44" s="276"/>
      <c r="G44" s="276"/>
    </row>
    <row r="45" spans="1:7" ht="14.25" customHeight="1">
      <c r="A45" s="275"/>
      <c r="B45" s="276"/>
      <c r="C45" s="275"/>
      <c r="D45" s="276"/>
      <c r="E45" s="276"/>
      <c r="F45" s="276"/>
      <c r="G45" s="276"/>
    </row>
    <row r="46" spans="1:7" ht="14.25" customHeight="1">
      <c r="A46" s="275"/>
      <c r="B46" s="276"/>
      <c r="C46" s="275"/>
      <c r="D46" s="276"/>
      <c r="E46" s="276"/>
      <c r="F46" s="276"/>
      <c r="G46" s="276"/>
    </row>
    <row r="47" spans="1:7" ht="14.25" customHeight="1">
      <c r="A47" s="275"/>
      <c r="B47" s="276"/>
      <c r="C47" s="275"/>
      <c r="D47" s="276"/>
      <c r="E47" s="276"/>
      <c r="F47" s="276"/>
      <c r="G47" s="276"/>
    </row>
    <row r="48" spans="1:7" ht="14.25" customHeight="1">
      <c r="A48" s="275"/>
      <c r="B48" s="276"/>
      <c r="C48" s="275"/>
      <c r="D48" s="276"/>
      <c r="E48" s="276"/>
      <c r="F48" s="276"/>
      <c r="G48" s="276"/>
    </row>
    <row r="49" spans="1:7" ht="14.25" customHeight="1">
      <c r="A49" s="275"/>
      <c r="B49" s="276"/>
      <c r="C49" s="275"/>
      <c r="D49" s="276"/>
      <c r="E49" s="276"/>
      <c r="F49" s="276"/>
      <c r="G49" s="276"/>
    </row>
    <row r="50" spans="1:7" ht="14.25" customHeight="1">
      <c r="A50" s="275"/>
      <c r="B50" s="276"/>
      <c r="C50" s="275"/>
      <c r="D50" s="276"/>
      <c r="E50" s="276"/>
      <c r="F50" s="276"/>
      <c r="G50" s="276"/>
    </row>
    <row r="51" spans="1:7" ht="14.25" customHeight="1">
      <c r="A51" s="275"/>
      <c r="B51" s="276"/>
      <c r="C51" s="275"/>
      <c r="D51" s="276"/>
      <c r="E51" s="276"/>
      <c r="F51" s="276"/>
      <c r="G51" s="276"/>
    </row>
    <row r="52" spans="1:7" ht="14.25" customHeight="1">
      <c r="A52" s="275"/>
      <c r="B52" s="276"/>
      <c r="C52" s="275"/>
      <c r="D52" s="276"/>
      <c r="E52" s="276"/>
      <c r="F52" s="276"/>
      <c r="G52" s="276"/>
    </row>
    <row r="53" spans="1:7" ht="14.25" customHeight="1">
      <c r="A53" s="275"/>
      <c r="B53" s="276"/>
      <c r="C53" s="275"/>
      <c r="D53" s="276"/>
      <c r="E53" s="276"/>
      <c r="F53" s="276"/>
      <c r="G53" s="276"/>
    </row>
    <row r="54" spans="1:7" ht="14.25" customHeight="1">
      <c r="A54" s="275"/>
      <c r="B54" s="276"/>
      <c r="C54" s="275"/>
      <c r="D54" s="276"/>
      <c r="E54" s="276"/>
      <c r="F54" s="276"/>
      <c r="G54" s="276"/>
    </row>
    <row r="55" spans="1:7" ht="14.25" customHeight="1">
      <c r="A55" s="275"/>
      <c r="B55" s="276"/>
      <c r="C55" s="275"/>
      <c r="D55" s="276"/>
      <c r="E55" s="276"/>
      <c r="F55" s="276"/>
      <c r="G55" s="276"/>
    </row>
    <row r="56" spans="1:7" ht="14.25" customHeight="1">
      <c r="A56" s="275"/>
      <c r="B56" s="276"/>
      <c r="C56" s="275"/>
      <c r="D56" s="276"/>
      <c r="E56" s="276"/>
      <c r="F56" s="276"/>
      <c r="G56" s="276"/>
    </row>
    <row r="57" spans="1:7" ht="14.25" customHeight="1">
      <c r="A57" s="275"/>
      <c r="B57" s="276"/>
      <c r="C57" s="275"/>
      <c r="D57" s="276"/>
      <c r="E57" s="276"/>
      <c r="F57" s="276"/>
      <c r="G57" s="276"/>
    </row>
    <row r="58" spans="1:7" ht="14.25" customHeight="1">
      <c r="A58" s="275"/>
      <c r="B58" s="276"/>
      <c r="C58" s="275"/>
      <c r="D58" s="276"/>
      <c r="E58" s="276"/>
      <c r="F58" s="276"/>
      <c r="G58" s="276"/>
    </row>
    <row r="59" spans="1:7" ht="14.25" customHeight="1">
      <c r="A59" s="275"/>
      <c r="B59" s="276"/>
      <c r="C59" s="275"/>
      <c r="D59" s="276"/>
      <c r="E59" s="276"/>
      <c r="F59" s="276"/>
      <c r="G59" s="276"/>
    </row>
    <row r="60" spans="1:7" ht="14.25" customHeight="1">
      <c r="A60" s="275"/>
      <c r="B60" s="276"/>
      <c r="C60" s="275"/>
      <c r="D60" s="276"/>
      <c r="E60" s="276"/>
      <c r="F60" s="276"/>
      <c r="G60" s="276"/>
    </row>
    <row r="61" spans="1:7" ht="14.25" customHeight="1">
      <c r="A61" s="275"/>
      <c r="B61" s="276"/>
      <c r="C61" s="275"/>
      <c r="D61" s="276"/>
      <c r="E61" s="276"/>
      <c r="F61" s="276"/>
      <c r="G61" s="276"/>
    </row>
    <row r="62" spans="1:7" ht="14.25" customHeight="1">
      <c r="A62" s="275"/>
      <c r="B62" s="276"/>
      <c r="C62" s="275"/>
      <c r="D62" s="276"/>
      <c r="E62" s="276"/>
      <c r="F62" s="276"/>
      <c r="G62" s="276"/>
    </row>
    <row r="63" spans="1:7" ht="14.25" customHeight="1">
      <c r="A63" s="275"/>
      <c r="B63" s="276"/>
      <c r="C63" s="275"/>
      <c r="D63" s="276"/>
      <c r="E63" s="276"/>
      <c r="F63" s="276"/>
      <c r="G63" s="276"/>
    </row>
    <row r="64" spans="1:7" ht="14.25" customHeight="1">
      <c r="A64" s="275"/>
      <c r="B64" s="276"/>
      <c r="C64" s="275"/>
      <c r="D64" s="276"/>
      <c r="E64" s="276"/>
      <c r="F64" s="276"/>
      <c r="G64" s="276"/>
    </row>
    <row r="65" spans="1:7" ht="14.25" customHeight="1">
      <c r="A65" s="275"/>
      <c r="B65" s="276"/>
      <c r="C65" s="275"/>
      <c r="D65" s="276"/>
      <c r="E65" s="276"/>
      <c r="F65" s="276"/>
      <c r="G65" s="276"/>
    </row>
    <row r="66" spans="1:7" ht="14.25" customHeight="1">
      <c r="A66" s="275"/>
      <c r="B66" s="276"/>
      <c r="C66" s="275"/>
      <c r="D66" s="276"/>
      <c r="E66" s="276"/>
      <c r="F66" s="276"/>
      <c r="G66" s="276"/>
    </row>
    <row r="67" spans="1:7" ht="14.25" customHeight="1">
      <c r="A67" s="275"/>
      <c r="B67" s="276"/>
      <c r="C67" s="275"/>
      <c r="D67" s="276"/>
      <c r="E67" s="276"/>
      <c r="F67" s="276"/>
      <c r="G67" s="276"/>
    </row>
    <row r="68" spans="1:7" ht="14.25" customHeight="1">
      <c r="A68" s="275"/>
      <c r="B68" s="276"/>
      <c r="C68" s="275"/>
      <c r="D68" s="276"/>
      <c r="E68" s="276"/>
      <c r="F68" s="276"/>
      <c r="G68" s="276"/>
    </row>
    <row r="69" spans="1:7" ht="14.25" customHeight="1">
      <c r="A69" s="275"/>
      <c r="B69" s="276"/>
      <c r="C69" s="275"/>
      <c r="D69" s="276"/>
      <c r="E69" s="276"/>
      <c r="F69" s="276"/>
      <c r="G69" s="276"/>
    </row>
    <row r="70" spans="1:7" ht="14.25" customHeight="1">
      <c r="A70" s="275"/>
      <c r="B70" s="276"/>
      <c r="C70" s="275"/>
      <c r="D70" s="276"/>
      <c r="E70" s="276"/>
      <c r="F70" s="276"/>
      <c r="G70" s="276"/>
    </row>
    <row r="71" spans="1:7" ht="14.25" customHeight="1">
      <c r="A71" s="275"/>
      <c r="B71" s="276"/>
      <c r="C71" s="275"/>
      <c r="D71" s="276"/>
      <c r="E71" s="276"/>
      <c r="F71" s="276"/>
      <c r="G71" s="276"/>
    </row>
    <row r="72" spans="1:7" ht="14.25" customHeight="1">
      <c r="A72" s="275"/>
      <c r="B72" s="276"/>
      <c r="C72" s="275"/>
      <c r="D72" s="276"/>
      <c r="E72" s="276"/>
      <c r="F72" s="276"/>
      <c r="G72" s="276"/>
    </row>
    <row r="73" spans="1:7" ht="14.25" customHeight="1">
      <c r="A73" s="275"/>
      <c r="B73" s="276"/>
      <c r="C73" s="275"/>
      <c r="D73" s="276"/>
      <c r="E73" s="276"/>
      <c r="F73" s="276"/>
      <c r="G73" s="276"/>
    </row>
    <row r="74" spans="1:7" ht="14.25" customHeight="1">
      <c r="A74" s="275"/>
      <c r="B74" s="276"/>
      <c r="C74" s="275"/>
      <c r="D74" s="276"/>
      <c r="E74" s="276"/>
      <c r="F74" s="276"/>
      <c r="G74" s="276"/>
    </row>
    <row r="75" spans="1:7" ht="14.25" customHeight="1">
      <c r="A75" s="275"/>
      <c r="B75" s="276"/>
      <c r="C75" s="275"/>
      <c r="D75" s="276"/>
      <c r="E75" s="276"/>
      <c r="F75" s="276"/>
      <c r="G75" s="276"/>
    </row>
    <row r="76" spans="1:7" ht="14.25" customHeight="1">
      <c r="A76" s="275"/>
      <c r="B76" s="276"/>
      <c r="C76" s="275"/>
      <c r="D76" s="276"/>
      <c r="E76" s="276"/>
      <c r="F76" s="276"/>
      <c r="G76" s="276"/>
    </row>
    <row r="77" spans="1:7" ht="14.25" customHeight="1">
      <c r="A77" s="275"/>
      <c r="B77" s="276"/>
      <c r="C77" s="275"/>
      <c r="D77" s="276"/>
      <c r="E77" s="276"/>
      <c r="F77" s="276"/>
      <c r="G77" s="276"/>
    </row>
    <row r="78" spans="1:7" ht="14.25" customHeight="1">
      <c r="A78" s="275"/>
      <c r="B78" s="276"/>
      <c r="C78" s="275"/>
      <c r="D78" s="276"/>
      <c r="E78" s="276"/>
      <c r="F78" s="276"/>
      <c r="G78" s="276"/>
    </row>
    <row r="79" spans="1:7" ht="14.25" customHeight="1">
      <c r="A79" s="275"/>
      <c r="B79" s="276"/>
      <c r="C79" s="275"/>
      <c r="D79" s="276"/>
      <c r="E79" s="276"/>
      <c r="F79" s="276"/>
      <c r="G79" s="276"/>
    </row>
    <row r="80" spans="1:7" ht="14.25" customHeight="1">
      <c r="A80" s="275"/>
      <c r="B80" s="276"/>
      <c r="C80" s="275"/>
      <c r="D80" s="276"/>
      <c r="E80" s="276"/>
      <c r="F80" s="276"/>
      <c r="G80" s="276"/>
    </row>
    <row r="81" spans="1:7" ht="14.25" customHeight="1">
      <c r="A81" s="275"/>
      <c r="B81" s="276"/>
      <c r="C81" s="275"/>
      <c r="D81" s="276"/>
      <c r="E81" s="276"/>
      <c r="F81" s="276"/>
      <c r="G81" s="276"/>
    </row>
    <row r="82" spans="1:7" ht="14.25" customHeight="1">
      <c r="A82" s="275"/>
      <c r="B82" s="276"/>
      <c r="C82" s="275"/>
      <c r="D82" s="276"/>
      <c r="E82" s="276"/>
      <c r="F82" s="276"/>
      <c r="G82" s="276"/>
    </row>
    <row r="83" spans="1:7" ht="14.25" customHeight="1">
      <c r="A83" s="275"/>
      <c r="B83" s="276"/>
      <c r="C83" s="275"/>
      <c r="D83" s="276"/>
      <c r="E83" s="276"/>
      <c r="F83" s="276"/>
      <c r="G83" s="276"/>
    </row>
    <row r="84" spans="1:7" ht="14.25" customHeight="1">
      <c r="A84" s="275"/>
      <c r="B84" s="276"/>
      <c r="C84" s="275"/>
      <c r="D84" s="276"/>
      <c r="E84" s="276"/>
      <c r="F84" s="276"/>
      <c r="G84" s="276"/>
    </row>
    <row r="85" spans="1:7" ht="14.25" customHeight="1">
      <c r="A85" s="275"/>
      <c r="B85" s="276"/>
      <c r="C85" s="275"/>
      <c r="D85" s="276"/>
      <c r="E85" s="276"/>
      <c r="F85" s="276"/>
      <c r="G85" s="276"/>
    </row>
    <row r="86" spans="1:7" ht="14.25" customHeight="1">
      <c r="A86" s="275"/>
      <c r="B86" s="276"/>
      <c r="C86" s="275"/>
      <c r="D86" s="276"/>
      <c r="E86" s="276"/>
      <c r="F86" s="276"/>
      <c r="G86" s="276"/>
    </row>
    <row r="87" spans="1:7" ht="14.25" customHeight="1">
      <c r="A87" s="275"/>
      <c r="B87" s="276"/>
      <c r="C87" s="275"/>
      <c r="D87" s="276"/>
      <c r="E87" s="276"/>
      <c r="F87" s="276"/>
      <c r="G87" s="276"/>
    </row>
    <row r="88" spans="1:7" ht="14.25" customHeight="1">
      <c r="A88" s="275"/>
      <c r="B88" s="276"/>
      <c r="C88" s="275"/>
      <c r="D88" s="276"/>
      <c r="E88" s="276"/>
      <c r="F88" s="276"/>
      <c r="G88" s="276"/>
    </row>
    <row r="89" spans="1:7" ht="14.25" customHeight="1">
      <c r="A89" s="275"/>
      <c r="B89" s="276"/>
      <c r="C89" s="275"/>
      <c r="D89" s="276"/>
      <c r="E89" s="276"/>
      <c r="F89" s="276"/>
      <c r="G89" s="276"/>
    </row>
    <row r="90" spans="1:7" ht="14.25" customHeight="1">
      <c r="A90" s="275"/>
      <c r="B90" s="276"/>
      <c r="C90" s="275"/>
      <c r="D90" s="276"/>
      <c r="E90" s="276"/>
      <c r="F90" s="276"/>
      <c r="G90" s="276"/>
    </row>
    <row r="91" spans="1:7" ht="14.25" customHeight="1">
      <c r="A91" s="275"/>
      <c r="B91" s="276"/>
      <c r="C91" s="275"/>
      <c r="D91" s="276"/>
      <c r="E91" s="276"/>
      <c r="F91" s="276"/>
      <c r="G91" s="276"/>
    </row>
    <row r="92" spans="1:7" ht="14.25" customHeight="1">
      <c r="A92" s="275"/>
      <c r="B92" s="276"/>
      <c r="C92" s="275"/>
      <c r="D92" s="276"/>
      <c r="E92" s="276"/>
      <c r="F92" s="276"/>
      <c r="G92" s="276"/>
    </row>
    <row r="93" spans="1:7" ht="14.25" customHeight="1">
      <c r="A93" s="275"/>
      <c r="B93" s="276"/>
      <c r="C93" s="275"/>
      <c r="D93" s="276"/>
      <c r="E93" s="276"/>
      <c r="F93" s="276"/>
      <c r="G93" s="276"/>
    </row>
    <row r="94" spans="1:7" ht="14.25" customHeight="1">
      <c r="A94" s="275"/>
      <c r="B94" s="276"/>
      <c r="C94" s="275"/>
      <c r="D94" s="276"/>
      <c r="E94" s="276"/>
      <c r="F94" s="276"/>
      <c r="G94" s="276"/>
    </row>
    <row r="95" spans="1:7" ht="14.25" customHeight="1">
      <c r="A95" s="275"/>
      <c r="B95" s="276"/>
      <c r="C95" s="275"/>
      <c r="D95" s="276"/>
      <c r="E95" s="276"/>
      <c r="F95" s="276"/>
      <c r="G95" s="276"/>
    </row>
    <row r="96" spans="1:7" ht="14.25" customHeight="1">
      <c r="A96" s="275"/>
      <c r="B96" s="276"/>
      <c r="C96" s="275"/>
      <c r="D96" s="276"/>
      <c r="E96" s="276"/>
      <c r="F96" s="276"/>
      <c r="G96" s="276"/>
    </row>
    <row r="97" spans="1:7" ht="14.25" customHeight="1">
      <c r="A97" s="275"/>
      <c r="B97" s="276"/>
      <c r="C97" s="275"/>
      <c r="D97" s="276"/>
      <c r="E97" s="276"/>
      <c r="F97" s="276"/>
      <c r="G97" s="276"/>
    </row>
    <row r="98" spans="1:7" ht="14.25" customHeight="1">
      <c r="A98" s="275"/>
      <c r="B98" s="276"/>
      <c r="C98" s="275"/>
      <c r="D98" s="276"/>
      <c r="E98" s="276"/>
      <c r="F98" s="276"/>
      <c r="G98" s="276"/>
    </row>
    <row r="99" spans="1:7" ht="14.25" customHeight="1">
      <c r="A99" s="275"/>
      <c r="B99" s="276"/>
      <c r="C99" s="275"/>
      <c r="D99" s="276"/>
      <c r="E99" s="276"/>
      <c r="F99" s="276"/>
      <c r="G99" s="276"/>
    </row>
    <row r="100" spans="1:7" ht="14.25" customHeight="1">
      <c r="A100" s="275"/>
      <c r="B100" s="276"/>
      <c r="C100" s="275"/>
      <c r="D100" s="276"/>
      <c r="E100" s="276"/>
      <c r="F100" s="276"/>
      <c r="G100" s="276"/>
    </row>
    <row r="101" spans="1:7" ht="14.25" customHeight="1">
      <c r="A101" s="275"/>
      <c r="B101" s="276"/>
      <c r="C101" s="275"/>
      <c r="D101" s="276"/>
      <c r="E101" s="276"/>
      <c r="F101" s="276"/>
      <c r="G101" s="276"/>
    </row>
    <row r="102" spans="1:7" ht="14.25" customHeight="1">
      <c r="A102" s="275"/>
      <c r="B102" s="276"/>
      <c r="C102" s="275"/>
      <c r="D102" s="276"/>
      <c r="E102" s="276"/>
      <c r="F102" s="276"/>
      <c r="G102" s="276"/>
    </row>
    <row r="103" spans="1:7" ht="14.25" customHeight="1">
      <c r="A103" s="275"/>
      <c r="B103" s="276"/>
      <c r="C103" s="275"/>
      <c r="D103" s="276"/>
      <c r="E103" s="276"/>
      <c r="F103" s="276"/>
      <c r="G103" s="276"/>
    </row>
    <row r="104" spans="1:7" ht="14.25" customHeight="1">
      <c r="A104" s="275"/>
      <c r="B104" s="276"/>
      <c r="C104" s="275"/>
      <c r="D104" s="276"/>
      <c r="E104" s="276"/>
      <c r="F104" s="276"/>
      <c r="G104" s="276"/>
    </row>
    <row r="105" spans="1:7" ht="14.25" customHeight="1">
      <c r="A105" s="275"/>
      <c r="B105" s="276"/>
      <c r="C105" s="275"/>
      <c r="D105" s="276"/>
      <c r="E105" s="276"/>
      <c r="F105" s="276"/>
      <c r="G105" s="276"/>
    </row>
    <row r="106" spans="1:7" ht="14.25" customHeight="1">
      <c r="A106" s="275"/>
      <c r="B106" s="276"/>
      <c r="C106" s="275"/>
      <c r="D106" s="276"/>
      <c r="E106" s="276"/>
      <c r="F106" s="276"/>
      <c r="G106" s="276"/>
    </row>
    <row r="107" spans="1:7" ht="14.25" customHeight="1">
      <c r="A107" s="275"/>
      <c r="B107" s="276"/>
      <c r="C107" s="275"/>
      <c r="D107" s="276"/>
      <c r="E107" s="276"/>
      <c r="F107" s="276"/>
      <c r="G107" s="276"/>
    </row>
    <row r="108" spans="1:7" ht="14.25" customHeight="1">
      <c r="A108" s="275"/>
      <c r="B108" s="276"/>
      <c r="C108" s="275"/>
      <c r="D108" s="276"/>
      <c r="E108" s="276"/>
      <c r="F108" s="276"/>
      <c r="G108" s="276"/>
    </row>
    <row r="109" spans="1:7" ht="14.25" customHeight="1">
      <c r="A109" s="275"/>
      <c r="B109" s="276"/>
      <c r="C109" s="275"/>
      <c r="D109" s="276"/>
      <c r="E109" s="276"/>
      <c r="F109" s="276"/>
      <c r="G109" s="276"/>
    </row>
    <row r="110" spans="1:7" ht="14.25" customHeight="1">
      <c r="A110" s="275"/>
      <c r="B110" s="276"/>
      <c r="C110" s="275"/>
      <c r="D110" s="276"/>
      <c r="E110" s="276"/>
      <c r="F110" s="276"/>
      <c r="G110" s="276"/>
    </row>
    <row r="111" spans="1:7" ht="14.25" customHeight="1">
      <c r="A111" s="275"/>
      <c r="B111" s="276"/>
      <c r="C111" s="275"/>
      <c r="D111" s="276"/>
      <c r="E111" s="276"/>
      <c r="F111" s="276"/>
      <c r="G111" s="276"/>
    </row>
    <row r="112" spans="1:7" ht="14.25" customHeight="1">
      <c r="A112" s="275"/>
      <c r="B112" s="276"/>
      <c r="C112" s="275"/>
      <c r="D112" s="276"/>
      <c r="E112" s="276"/>
      <c r="F112" s="276"/>
      <c r="G112" s="276"/>
    </row>
    <row r="113" spans="1:7" ht="14.25" customHeight="1">
      <c r="A113" s="275"/>
      <c r="B113" s="276"/>
      <c r="C113" s="275"/>
      <c r="D113" s="276"/>
      <c r="E113" s="276"/>
      <c r="F113" s="276"/>
      <c r="G113" s="276"/>
    </row>
    <row r="114" spans="1:7" ht="14.25" customHeight="1">
      <c r="A114" s="275"/>
      <c r="B114" s="276"/>
      <c r="C114" s="275"/>
      <c r="D114" s="276"/>
      <c r="E114" s="276"/>
      <c r="F114" s="276"/>
      <c r="G114" s="276"/>
    </row>
    <row r="115" spans="1:7" ht="14.25" customHeight="1">
      <c r="A115" s="275"/>
      <c r="B115" s="276"/>
      <c r="C115" s="275"/>
      <c r="D115" s="276"/>
      <c r="E115" s="276"/>
      <c r="F115" s="276"/>
      <c r="G115" s="276"/>
    </row>
    <row r="116" spans="1:7" ht="14.25" customHeight="1">
      <c r="A116" s="275"/>
      <c r="B116" s="276"/>
      <c r="C116" s="275"/>
      <c r="D116" s="276"/>
      <c r="E116" s="276"/>
      <c r="F116" s="276"/>
      <c r="G116" s="276"/>
    </row>
    <row r="117" spans="1:7" ht="14.25" customHeight="1">
      <c r="A117" s="275"/>
      <c r="B117" s="276"/>
      <c r="C117" s="275"/>
      <c r="D117" s="276"/>
      <c r="E117" s="276"/>
      <c r="F117" s="276"/>
      <c r="G117" s="276"/>
    </row>
    <row r="118" spans="1:7" ht="14.25" customHeight="1">
      <c r="A118" s="275"/>
      <c r="B118" s="276"/>
      <c r="C118" s="275"/>
      <c r="D118" s="276"/>
      <c r="E118" s="276"/>
      <c r="F118" s="276"/>
      <c r="G118" s="276"/>
    </row>
    <row r="119" spans="1:7" ht="14.25" customHeight="1">
      <c r="A119" s="275"/>
      <c r="B119" s="276"/>
      <c r="C119" s="275"/>
      <c r="D119" s="276"/>
      <c r="E119" s="276"/>
      <c r="F119" s="276"/>
      <c r="G119" s="276"/>
    </row>
    <row r="120" spans="1:7" ht="14.25" customHeight="1">
      <c r="A120" s="275"/>
      <c r="B120" s="276"/>
      <c r="C120" s="275"/>
      <c r="D120" s="276"/>
      <c r="E120" s="276"/>
      <c r="F120" s="276"/>
      <c r="G120" s="276"/>
    </row>
    <row r="121" spans="1:7" ht="14.25" customHeight="1">
      <c r="A121" s="275"/>
      <c r="B121" s="276"/>
      <c r="C121" s="275"/>
      <c r="D121" s="276"/>
      <c r="E121" s="276"/>
      <c r="F121" s="276"/>
      <c r="G121" s="276"/>
    </row>
    <row r="122" spans="1:7" ht="14.25" customHeight="1">
      <c r="A122" s="275"/>
      <c r="B122" s="276"/>
      <c r="C122" s="275"/>
      <c r="D122" s="276"/>
      <c r="E122" s="276"/>
      <c r="F122" s="276"/>
      <c r="G122" s="276"/>
    </row>
    <row r="123" spans="1:7" ht="14.25" customHeight="1">
      <c r="A123" s="275"/>
      <c r="B123" s="276"/>
      <c r="C123" s="275"/>
      <c r="D123" s="276"/>
      <c r="E123" s="276"/>
      <c r="F123" s="276"/>
      <c r="G123" s="276"/>
    </row>
    <row r="124" spans="1:7" ht="14.25" customHeight="1">
      <c r="A124" s="275"/>
      <c r="B124" s="276"/>
      <c r="C124" s="275"/>
      <c r="D124" s="276"/>
      <c r="E124" s="276"/>
      <c r="F124" s="276"/>
      <c r="G124" s="276"/>
    </row>
    <row r="125" spans="1:7" ht="14.25" customHeight="1">
      <c r="A125" s="275"/>
      <c r="B125" s="276"/>
      <c r="C125" s="275"/>
      <c r="D125" s="276"/>
      <c r="E125" s="276"/>
      <c r="F125" s="276"/>
      <c r="G125" s="276"/>
    </row>
    <row r="126" spans="1:7" ht="14.25" customHeight="1">
      <c r="A126" s="275"/>
      <c r="B126" s="276"/>
      <c r="C126" s="275"/>
      <c r="D126" s="276"/>
      <c r="E126" s="276"/>
      <c r="F126" s="276"/>
      <c r="G126" s="276"/>
    </row>
    <row r="127" spans="1:7" ht="14.25" customHeight="1">
      <c r="A127" s="275"/>
      <c r="B127" s="276"/>
      <c r="C127" s="275"/>
      <c r="D127" s="276"/>
      <c r="E127" s="276"/>
      <c r="F127" s="276"/>
      <c r="G127" s="276"/>
    </row>
    <row r="128" spans="1:7" ht="14.25" customHeight="1">
      <c r="A128" s="275"/>
      <c r="B128" s="276"/>
      <c r="C128" s="275"/>
      <c r="D128" s="276"/>
      <c r="E128" s="276"/>
      <c r="F128" s="276"/>
      <c r="G128" s="276"/>
    </row>
    <row r="129" spans="1:7" ht="14.25" customHeight="1">
      <c r="A129" s="275"/>
      <c r="B129" s="276"/>
      <c r="C129" s="275"/>
      <c r="D129" s="276"/>
      <c r="E129" s="276"/>
      <c r="F129" s="276"/>
      <c r="G129" s="276"/>
    </row>
    <row r="130" spans="1:7" ht="14.25" customHeight="1">
      <c r="A130" s="275"/>
      <c r="B130" s="276"/>
      <c r="C130" s="275"/>
      <c r="D130" s="276"/>
      <c r="E130" s="276"/>
      <c r="F130" s="276"/>
      <c r="G130" s="276"/>
    </row>
    <row r="131" spans="1:7" ht="14.25" customHeight="1">
      <c r="A131" s="275"/>
      <c r="B131" s="276"/>
      <c r="C131" s="275"/>
      <c r="D131" s="276"/>
      <c r="E131" s="276"/>
      <c r="F131" s="276"/>
      <c r="G131" s="276"/>
    </row>
    <row r="132" spans="1:7" ht="14.25" customHeight="1">
      <c r="A132" s="275"/>
      <c r="B132" s="276"/>
      <c r="C132" s="275"/>
      <c r="D132" s="276"/>
      <c r="E132" s="276"/>
      <c r="F132" s="276"/>
      <c r="G132" s="276"/>
    </row>
    <row r="133" spans="1:7" ht="14.25" customHeight="1">
      <c r="A133" s="275"/>
      <c r="B133" s="276"/>
      <c r="C133" s="275"/>
      <c r="D133" s="276"/>
      <c r="E133" s="276"/>
      <c r="F133" s="276"/>
      <c r="G133" s="276"/>
    </row>
    <row r="134" spans="1:7" ht="14.25" customHeight="1">
      <c r="A134" s="275"/>
      <c r="B134" s="276"/>
      <c r="C134" s="275"/>
      <c r="D134" s="276"/>
      <c r="E134" s="276"/>
      <c r="F134" s="276"/>
      <c r="G134" s="276"/>
    </row>
    <row r="135" spans="1:7" ht="14.25" customHeight="1">
      <c r="A135" s="275"/>
      <c r="B135" s="276"/>
      <c r="C135" s="275"/>
      <c r="D135" s="276"/>
      <c r="E135" s="276"/>
      <c r="F135" s="276"/>
      <c r="G135" s="276"/>
    </row>
    <row r="136" spans="1:7" ht="14.25" customHeight="1">
      <c r="A136" s="275"/>
      <c r="B136" s="276"/>
      <c r="C136" s="275"/>
      <c r="D136" s="276"/>
      <c r="E136" s="276"/>
      <c r="F136" s="276"/>
      <c r="G136" s="276"/>
    </row>
    <row r="137" spans="1:7" ht="14.25" customHeight="1">
      <c r="A137" s="275"/>
      <c r="B137" s="276"/>
      <c r="C137" s="275"/>
      <c r="D137" s="276"/>
      <c r="E137" s="276"/>
      <c r="F137" s="276"/>
      <c r="G137" s="276"/>
    </row>
    <row r="138" spans="1:7" ht="14.25" customHeight="1">
      <c r="A138" s="275"/>
      <c r="B138" s="276"/>
      <c r="C138" s="275"/>
      <c r="D138" s="276"/>
      <c r="E138" s="276"/>
      <c r="F138" s="276"/>
      <c r="G138" s="276"/>
    </row>
    <row r="139" spans="1:7" ht="14.25" customHeight="1">
      <c r="A139" s="275"/>
      <c r="B139" s="276"/>
      <c r="C139" s="275"/>
      <c r="D139" s="276"/>
      <c r="E139" s="276"/>
      <c r="F139" s="276"/>
      <c r="G139" s="276"/>
    </row>
    <row r="140" spans="1:7" ht="14.25" customHeight="1">
      <c r="A140" s="275"/>
      <c r="B140" s="276"/>
      <c r="C140" s="275"/>
      <c r="D140" s="276"/>
      <c r="E140" s="276"/>
      <c r="F140" s="276"/>
      <c r="G140" s="276"/>
    </row>
    <row r="141" spans="1:7" ht="14.25" customHeight="1">
      <c r="A141" s="275"/>
      <c r="B141" s="276"/>
      <c r="C141" s="275"/>
      <c r="D141" s="276"/>
      <c r="E141" s="276"/>
      <c r="F141" s="276"/>
      <c r="G141" s="276"/>
    </row>
    <row r="142" spans="1:7" ht="14.25" customHeight="1">
      <c r="A142" s="275"/>
      <c r="B142" s="276"/>
      <c r="C142" s="275"/>
      <c r="D142" s="276"/>
      <c r="E142" s="276"/>
      <c r="F142" s="276"/>
      <c r="G142" s="276"/>
    </row>
    <row r="143" spans="1:7" ht="14.25" customHeight="1">
      <c r="A143" s="275"/>
      <c r="B143" s="276"/>
      <c r="C143" s="275"/>
      <c r="D143" s="276"/>
      <c r="E143" s="276"/>
      <c r="F143" s="276"/>
      <c r="G143" s="276"/>
    </row>
    <row r="144" spans="1:7" ht="14.25" customHeight="1">
      <c r="A144" s="275"/>
      <c r="B144" s="276"/>
      <c r="C144" s="275"/>
      <c r="D144" s="276"/>
      <c r="E144" s="276"/>
      <c r="F144" s="276"/>
      <c r="G144" s="276"/>
    </row>
    <row r="145" spans="1:7" ht="14.25" customHeight="1">
      <c r="A145" s="275"/>
      <c r="B145" s="276"/>
      <c r="C145" s="275"/>
      <c r="D145" s="276"/>
      <c r="E145" s="276"/>
      <c r="F145" s="276"/>
      <c r="G145" s="276"/>
    </row>
    <row r="146" spans="1:7" ht="14.25" customHeight="1">
      <c r="A146" s="275"/>
      <c r="B146" s="276"/>
      <c r="C146" s="275"/>
      <c r="D146" s="276"/>
      <c r="E146" s="276"/>
      <c r="F146" s="276"/>
      <c r="G146" s="276"/>
    </row>
    <row r="147" spans="1:7" ht="14.25" customHeight="1">
      <c r="A147" s="275"/>
      <c r="B147" s="276"/>
      <c r="C147" s="275"/>
      <c r="D147" s="276"/>
      <c r="E147" s="276"/>
      <c r="F147" s="276"/>
      <c r="G147" s="276"/>
    </row>
    <row r="148" spans="1:7" ht="14.25" customHeight="1">
      <c r="A148" s="275"/>
      <c r="B148" s="276"/>
      <c r="C148" s="275"/>
      <c r="D148" s="276"/>
      <c r="E148" s="276"/>
      <c r="F148" s="276"/>
      <c r="G148" s="276"/>
    </row>
    <row r="149" spans="1:7" ht="14.25" customHeight="1">
      <c r="A149" s="275"/>
      <c r="B149" s="276"/>
      <c r="C149" s="275"/>
      <c r="D149" s="276"/>
      <c r="E149" s="276"/>
      <c r="F149" s="276"/>
      <c r="G149" s="276"/>
    </row>
    <row r="150" spans="1:7" ht="14.25" customHeight="1">
      <c r="A150" s="275"/>
      <c r="B150" s="276"/>
      <c r="C150" s="275"/>
      <c r="D150" s="276"/>
      <c r="E150" s="276"/>
      <c r="F150" s="276"/>
      <c r="G150" s="276"/>
    </row>
    <row r="151" spans="1:7" ht="14.25" customHeight="1">
      <c r="A151" s="275"/>
      <c r="B151" s="276"/>
      <c r="C151" s="275"/>
      <c r="D151" s="276"/>
      <c r="E151" s="276"/>
      <c r="F151" s="276"/>
      <c r="G151" s="276"/>
    </row>
    <row r="152" spans="1:7" ht="14.25" customHeight="1">
      <c r="A152" s="275"/>
      <c r="B152" s="276"/>
      <c r="C152" s="275"/>
      <c r="D152" s="276"/>
      <c r="E152" s="276"/>
      <c r="F152" s="276"/>
      <c r="G152" s="276"/>
    </row>
    <row r="153" spans="1:7" ht="14.25" customHeight="1">
      <c r="A153" s="275"/>
      <c r="B153" s="276"/>
      <c r="C153" s="275"/>
      <c r="D153" s="276"/>
      <c r="E153" s="276"/>
      <c r="F153" s="276"/>
      <c r="G153" s="276"/>
    </row>
    <row r="154" spans="1:7" ht="14.25" customHeight="1">
      <c r="A154" s="275"/>
      <c r="B154" s="276"/>
      <c r="C154" s="275"/>
      <c r="D154" s="276"/>
      <c r="E154" s="276"/>
      <c r="F154" s="276"/>
      <c r="G154" s="276"/>
    </row>
    <row r="155" spans="1:7" ht="14.25" customHeight="1">
      <c r="A155" s="275"/>
      <c r="B155" s="276"/>
      <c r="C155" s="275"/>
      <c r="D155" s="276"/>
      <c r="E155" s="276"/>
      <c r="F155" s="276"/>
      <c r="G155" s="276"/>
    </row>
    <row r="156" spans="1:7" ht="14.25" customHeight="1">
      <c r="A156" s="275"/>
      <c r="B156" s="276"/>
      <c r="C156" s="275"/>
      <c r="D156" s="276"/>
      <c r="E156" s="276"/>
      <c r="F156" s="276"/>
      <c r="G156" s="276"/>
    </row>
    <row r="157" spans="1:7" ht="14.25" customHeight="1">
      <c r="A157" s="275"/>
      <c r="B157" s="276"/>
      <c r="C157" s="275"/>
      <c r="D157" s="276"/>
      <c r="E157" s="276"/>
      <c r="F157" s="276"/>
      <c r="G157" s="276"/>
    </row>
    <row r="158" spans="1:7" ht="14.25" customHeight="1">
      <c r="A158" s="275"/>
      <c r="B158" s="276"/>
    </row>
    <row r="159" spans="1:7" ht="14.25" customHeight="1">
      <c r="A159" s="275"/>
      <c r="B159" s="276"/>
    </row>
    <row r="160" spans="1:7" ht="14.25" customHeight="1">
      <c r="A160" s="275"/>
      <c r="B160" s="276"/>
    </row>
    <row r="161" spans="1:2" ht="14.25" customHeight="1">
      <c r="A161" s="275"/>
      <c r="B161" s="276"/>
    </row>
    <row r="162" spans="1:2" ht="14.25" customHeight="1">
      <c r="A162" s="275"/>
      <c r="B162" s="276"/>
    </row>
    <row r="163" spans="1:2" ht="14.25" customHeight="1">
      <c r="A163" s="275"/>
      <c r="B163" s="276"/>
    </row>
    <row r="164" spans="1:2" ht="14.25" customHeight="1">
      <c r="A164" s="275"/>
      <c r="B164" s="276"/>
    </row>
    <row r="165" spans="1:2" ht="14.25" customHeight="1">
      <c r="A165" s="275"/>
      <c r="B165" s="276"/>
    </row>
    <row r="166" spans="1:2" ht="14.25" customHeight="1">
      <c r="A166" s="275"/>
      <c r="B166" s="276"/>
    </row>
    <row r="167" spans="1:2" ht="14.25" customHeight="1">
      <c r="A167" s="275"/>
      <c r="B167" s="276"/>
    </row>
    <row r="168" spans="1:2" ht="14.25" customHeight="1">
      <c r="A168" s="275"/>
      <c r="B168" s="276"/>
    </row>
    <row r="169" spans="1:2" ht="14.25" customHeight="1">
      <c r="A169" s="275"/>
      <c r="B169" s="276"/>
    </row>
    <row r="170" spans="1:2" ht="14.25" customHeight="1">
      <c r="A170" s="275"/>
      <c r="B170" s="276"/>
    </row>
    <row r="171" spans="1:2" ht="14.25" customHeight="1">
      <c r="A171" s="275"/>
      <c r="B171" s="276"/>
    </row>
    <row r="172" spans="1:2" ht="14.25" customHeight="1">
      <c r="A172" s="275"/>
      <c r="B172" s="276"/>
    </row>
    <row r="173" spans="1:2" ht="14.25" customHeight="1">
      <c r="A173" s="275"/>
      <c r="B173" s="276"/>
    </row>
    <row r="174" spans="1:2" ht="14.25" customHeight="1">
      <c r="A174" s="275"/>
      <c r="B174" s="276"/>
    </row>
    <row r="175" spans="1:2" ht="14.25" customHeight="1">
      <c r="A175" s="275"/>
      <c r="B175" s="276"/>
    </row>
    <row r="176" spans="1:2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326">
    <mergeCell ref="C120:G120"/>
    <mergeCell ref="A120:B120"/>
    <mergeCell ref="A126:B126"/>
    <mergeCell ref="C126:G126"/>
    <mergeCell ref="C127:G127"/>
    <mergeCell ref="A121:B121"/>
    <mergeCell ref="C121:G121"/>
    <mergeCell ref="A122:B122"/>
    <mergeCell ref="C122:G122"/>
    <mergeCell ref="A123:B123"/>
    <mergeCell ref="C123:G123"/>
    <mergeCell ref="A124:B124"/>
    <mergeCell ref="C124:G124"/>
    <mergeCell ref="A125:B125"/>
    <mergeCell ref="C125:G125"/>
    <mergeCell ref="A127:B127"/>
    <mergeCell ref="A115:B115"/>
    <mergeCell ref="C115:G115"/>
    <mergeCell ref="A116:B116"/>
    <mergeCell ref="C116:G116"/>
    <mergeCell ref="A117:B117"/>
    <mergeCell ref="C117:G117"/>
    <mergeCell ref="A118:B118"/>
    <mergeCell ref="C118:G118"/>
    <mergeCell ref="A119:B119"/>
    <mergeCell ref="C119:G119"/>
    <mergeCell ref="A110:B110"/>
    <mergeCell ref="C110:G110"/>
    <mergeCell ref="A111:B111"/>
    <mergeCell ref="C111:G111"/>
    <mergeCell ref="A112:B112"/>
    <mergeCell ref="C112:G112"/>
    <mergeCell ref="C113:G113"/>
    <mergeCell ref="A113:B113"/>
    <mergeCell ref="A114:B114"/>
    <mergeCell ref="C114:G114"/>
    <mergeCell ref="A105:B105"/>
    <mergeCell ref="C105:G105"/>
    <mergeCell ref="C106:G106"/>
    <mergeCell ref="A106:B106"/>
    <mergeCell ref="A107:B107"/>
    <mergeCell ref="C107:G107"/>
    <mergeCell ref="A108:B108"/>
    <mergeCell ref="C108:G108"/>
    <mergeCell ref="A109:B109"/>
    <mergeCell ref="C109:G109"/>
    <mergeCell ref="A100:B100"/>
    <mergeCell ref="C100:G100"/>
    <mergeCell ref="A101:B101"/>
    <mergeCell ref="C101:G101"/>
    <mergeCell ref="A102:B102"/>
    <mergeCell ref="C102:G102"/>
    <mergeCell ref="A103:B103"/>
    <mergeCell ref="C103:G103"/>
    <mergeCell ref="A104:B104"/>
    <mergeCell ref="C104:G104"/>
    <mergeCell ref="A95:B95"/>
    <mergeCell ref="C95:G95"/>
    <mergeCell ref="A96:B96"/>
    <mergeCell ref="C96:G96"/>
    <mergeCell ref="A97:B97"/>
    <mergeCell ref="C97:G97"/>
    <mergeCell ref="A98:B98"/>
    <mergeCell ref="C98:G98"/>
    <mergeCell ref="C99:G99"/>
    <mergeCell ref="A99:B99"/>
    <mergeCell ref="C90:G90"/>
    <mergeCell ref="A91:B91"/>
    <mergeCell ref="C91:G91"/>
    <mergeCell ref="C92:G92"/>
    <mergeCell ref="A92:B92"/>
    <mergeCell ref="A93:B93"/>
    <mergeCell ref="C93:G93"/>
    <mergeCell ref="A94:B94"/>
    <mergeCell ref="C94:G94"/>
    <mergeCell ref="C21:G21"/>
    <mergeCell ref="A21:B21"/>
    <mergeCell ref="A22:B22"/>
    <mergeCell ref="A23:B23"/>
    <mergeCell ref="A24:B24"/>
    <mergeCell ref="A25:B25"/>
    <mergeCell ref="A26:B26"/>
    <mergeCell ref="A27:B27"/>
    <mergeCell ref="A155:B155"/>
    <mergeCell ref="A78:B78"/>
    <mergeCell ref="A79:B79"/>
    <mergeCell ref="C79:G79"/>
    <mergeCell ref="A80:B80"/>
    <mergeCell ref="C80:G80"/>
    <mergeCell ref="A81:B81"/>
    <mergeCell ref="C81:G81"/>
    <mergeCell ref="A82:B82"/>
    <mergeCell ref="C82:G82"/>
    <mergeCell ref="A83:B83"/>
    <mergeCell ref="C83:G83"/>
    <mergeCell ref="A84:B84"/>
    <mergeCell ref="C84:G84"/>
    <mergeCell ref="C85:G85"/>
    <mergeCell ref="A85:B85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A9:B9"/>
    <mergeCell ref="A10:B10"/>
    <mergeCell ref="A11:B11"/>
    <mergeCell ref="A12:B12"/>
    <mergeCell ref="A13:B13"/>
    <mergeCell ref="C8:G8"/>
    <mergeCell ref="C9:G9"/>
    <mergeCell ref="C10:G10"/>
    <mergeCell ref="C11:G11"/>
    <mergeCell ref="C12:G12"/>
    <mergeCell ref="C13:G13"/>
    <mergeCell ref="B2:G2"/>
    <mergeCell ref="A4:G4"/>
    <mergeCell ref="A5:B5"/>
    <mergeCell ref="C5:G5"/>
    <mergeCell ref="A6:B6"/>
    <mergeCell ref="C6:G6"/>
    <mergeCell ref="C7:G7"/>
    <mergeCell ref="A7:B7"/>
    <mergeCell ref="A8:B8"/>
    <mergeCell ref="A162:B162"/>
    <mergeCell ref="A163:B163"/>
    <mergeCell ref="A164:B164"/>
    <mergeCell ref="A165:B165"/>
    <mergeCell ref="A166:B166"/>
    <mergeCell ref="A174:B174"/>
    <mergeCell ref="A175:B175"/>
    <mergeCell ref="A167:B167"/>
    <mergeCell ref="A168:B168"/>
    <mergeCell ref="A169:B169"/>
    <mergeCell ref="A170:B170"/>
    <mergeCell ref="A171:B171"/>
    <mergeCell ref="A172:B172"/>
    <mergeCell ref="A173:B173"/>
    <mergeCell ref="A152:B152"/>
    <mergeCell ref="C152:G152"/>
    <mergeCell ref="A153:B153"/>
    <mergeCell ref="C153:G153"/>
    <mergeCell ref="A154:B154"/>
    <mergeCell ref="C154:G154"/>
    <mergeCell ref="C155:G155"/>
    <mergeCell ref="A160:B160"/>
    <mergeCell ref="A161:B161"/>
    <mergeCell ref="A156:B156"/>
    <mergeCell ref="C156:G156"/>
    <mergeCell ref="A157:B157"/>
    <mergeCell ref="C157:G157"/>
    <mergeCell ref="A158:B158"/>
    <mergeCell ref="A159:B159"/>
    <mergeCell ref="A147:B147"/>
    <mergeCell ref="C147:G147"/>
    <mergeCell ref="C148:G148"/>
    <mergeCell ref="A148:B148"/>
    <mergeCell ref="A149:B149"/>
    <mergeCell ref="C149:G149"/>
    <mergeCell ref="A150:B150"/>
    <mergeCell ref="C150:G150"/>
    <mergeCell ref="A151:B151"/>
    <mergeCell ref="C151:G151"/>
    <mergeCell ref="A142:B142"/>
    <mergeCell ref="C142:G142"/>
    <mergeCell ref="A143:B143"/>
    <mergeCell ref="C143:G143"/>
    <mergeCell ref="A144:B144"/>
    <mergeCell ref="C144:G144"/>
    <mergeCell ref="A145:B145"/>
    <mergeCell ref="C145:G145"/>
    <mergeCell ref="A146:B146"/>
    <mergeCell ref="C146:G146"/>
    <mergeCell ref="A137:B137"/>
    <mergeCell ref="C137:G137"/>
    <mergeCell ref="A138:B138"/>
    <mergeCell ref="C138:G138"/>
    <mergeCell ref="A139:B139"/>
    <mergeCell ref="C139:G139"/>
    <mergeCell ref="A140:B140"/>
    <mergeCell ref="C140:G140"/>
    <mergeCell ref="C141:G141"/>
    <mergeCell ref="A141:B141"/>
    <mergeCell ref="A132:B132"/>
    <mergeCell ref="C132:G132"/>
    <mergeCell ref="A133:B133"/>
    <mergeCell ref="C133:G133"/>
    <mergeCell ref="C134:G134"/>
    <mergeCell ref="A134:B134"/>
    <mergeCell ref="A135:B135"/>
    <mergeCell ref="C135:G135"/>
    <mergeCell ref="A136:B136"/>
    <mergeCell ref="C136:G136"/>
    <mergeCell ref="C29:G29"/>
    <mergeCell ref="C30:G30"/>
    <mergeCell ref="A128:B128"/>
    <mergeCell ref="C128:G128"/>
    <mergeCell ref="A129:B129"/>
    <mergeCell ref="C129:G129"/>
    <mergeCell ref="A130:B130"/>
    <mergeCell ref="C130:G130"/>
    <mergeCell ref="A131:B131"/>
    <mergeCell ref="C131:G131"/>
    <mergeCell ref="A76:B76"/>
    <mergeCell ref="C76:G76"/>
    <mergeCell ref="A77:B77"/>
    <mergeCell ref="C77:G77"/>
    <mergeCell ref="C78:G78"/>
    <mergeCell ref="A86:B86"/>
    <mergeCell ref="C86:G86"/>
    <mergeCell ref="A87:B87"/>
    <mergeCell ref="C87:G87"/>
    <mergeCell ref="A88:B88"/>
    <mergeCell ref="C88:G88"/>
    <mergeCell ref="A89:B89"/>
    <mergeCell ref="C89:G89"/>
    <mergeCell ref="A90:B90"/>
    <mergeCell ref="A61:B61"/>
    <mergeCell ref="C61:G61"/>
    <mergeCell ref="A62:B62"/>
    <mergeCell ref="C62:G62"/>
    <mergeCell ref="A63:B63"/>
    <mergeCell ref="C63:G63"/>
    <mergeCell ref="C64:G64"/>
    <mergeCell ref="A64:B64"/>
    <mergeCell ref="A65:B65"/>
    <mergeCell ref="C65:G65"/>
    <mergeCell ref="A73:B73"/>
    <mergeCell ref="C73:G73"/>
    <mergeCell ref="A74:B74"/>
    <mergeCell ref="C74:G74"/>
    <mergeCell ref="A75:B75"/>
    <mergeCell ref="C75:G75"/>
    <mergeCell ref="A66:B66"/>
    <mergeCell ref="C66:G66"/>
    <mergeCell ref="A67:B67"/>
    <mergeCell ref="C67:G67"/>
    <mergeCell ref="A68:B68"/>
    <mergeCell ref="C68:G68"/>
    <mergeCell ref="A69:B69"/>
    <mergeCell ref="C69:G69"/>
    <mergeCell ref="A70:B70"/>
    <mergeCell ref="C70:G70"/>
    <mergeCell ref="C71:G71"/>
    <mergeCell ref="A71:B71"/>
    <mergeCell ref="A72:B72"/>
    <mergeCell ref="C72:G72"/>
    <mergeCell ref="A60:B60"/>
    <mergeCell ref="C60:G60"/>
    <mergeCell ref="A51:B51"/>
    <mergeCell ref="C51:G51"/>
    <mergeCell ref="A52:B52"/>
    <mergeCell ref="C52:G52"/>
    <mergeCell ref="A53:B53"/>
    <mergeCell ref="C53:G53"/>
    <mergeCell ref="A54:B54"/>
    <mergeCell ref="C54:G54"/>
    <mergeCell ref="A55:B55"/>
    <mergeCell ref="C55:G55"/>
    <mergeCell ref="A56:B56"/>
    <mergeCell ref="C56:G56"/>
    <mergeCell ref="C57:G57"/>
    <mergeCell ref="A57:B57"/>
    <mergeCell ref="A58:B58"/>
    <mergeCell ref="A48:B48"/>
    <mergeCell ref="C48:G48"/>
    <mergeCell ref="A49:B49"/>
    <mergeCell ref="C49:G49"/>
    <mergeCell ref="C50:G50"/>
    <mergeCell ref="A50:B50"/>
    <mergeCell ref="C58:G58"/>
    <mergeCell ref="A59:B59"/>
    <mergeCell ref="C59:G59"/>
    <mergeCell ref="C43:G43"/>
    <mergeCell ref="A43:B43"/>
    <mergeCell ref="A44:B44"/>
    <mergeCell ref="C44:G44"/>
    <mergeCell ref="A45:B45"/>
    <mergeCell ref="C45:G45"/>
    <mergeCell ref="A46:B46"/>
    <mergeCell ref="C46:G46"/>
    <mergeCell ref="A47:B47"/>
    <mergeCell ref="C47:G47"/>
    <mergeCell ref="A38:B38"/>
    <mergeCell ref="C38:G38"/>
    <mergeCell ref="A39:B39"/>
    <mergeCell ref="C39:G39"/>
    <mergeCell ref="A40:B40"/>
    <mergeCell ref="C40:G40"/>
    <mergeCell ref="A41:B41"/>
    <mergeCell ref="C41:G41"/>
    <mergeCell ref="A42:B42"/>
    <mergeCell ref="C42:G42"/>
    <mergeCell ref="C22:G22"/>
    <mergeCell ref="C23:G23"/>
    <mergeCell ref="C24:G24"/>
    <mergeCell ref="C25:G25"/>
    <mergeCell ref="C26:G26"/>
    <mergeCell ref="C27:G27"/>
    <mergeCell ref="C28:G28"/>
    <mergeCell ref="A36:B36"/>
    <mergeCell ref="A37:B37"/>
    <mergeCell ref="C37:G37"/>
    <mergeCell ref="A34:B34"/>
    <mergeCell ref="C34:G34"/>
    <mergeCell ref="A35:B35"/>
    <mergeCell ref="C35:G35"/>
    <mergeCell ref="C36:G36"/>
    <mergeCell ref="A28:B28"/>
    <mergeCell ref="A29:B29"/>
    <mergeCell ref="A30:B30"/>
    <mergeCell ref="A31:B31"/>
    <mergeCell ref="C31:G31"/>
    <mergeCell ref="A32:B32"/>
    <mergeCell ref="C32:G32"/>
    <mergeCell ref="A33:B33"/>
    <mergeCell ref="C33:G33"/>
  </mergeCells>
  <hyperlinks>
    <hyperlink ref="A5" location="Q1 !A1" display="Quadre III-1.1." xr:uid="{00000000-0004-0000-0000-000000000000}"/>
    <hyperlink ref="A33" location="G10!A1" display="Gràfic III-1.10. " xr:uid="{00000000-0004-0000-0000-00001C000000}"/>
    <hyperlink ref="A34" location="G11!A1" display="Gràfic III-1.11. " xr:uid="{00000000-0004-0000-0000-00001D000000}"/>
    <hyperlink ref="A35" location="QA1!A1" display="Quadre IIIA-1.1. " xr:uid="{00000000-0004-0000-0000-00001E000000}"/>
    <hyperlink ref="A36" location="QA2!A1" display="Quadre IIIA-1.2. " xr:uid="{00000000-0004-0000-0000-00001F000000}"/>
    <hyperlink ref="A37" location="QA3!A1" display="Quadre IIIA-1.3. " xr:uid="{00000000-0004-0000-0000-000020000000}"/>
    <hyperlink ref="A38" location="QA4!A1" display="Quadre IIIA-1.4. " xr:uid="{00000000-0004-0000-0000-000021000000}"/>
    <hyperlink ref="A39" location="QA5!A1" display="Quadre IIIA-1.5. " xr:uid="{00000000-0004-0000-0000-000022000000}"/>
    <hyperlink ref="A40" location="QA6!A1" display="Quadre IIIA-1.6." xr:uid="{00000000-0004-0000-0000-000023000000}"/>
    <hyperlink ref="A5:B5" location="'Q1 '!A1" display="Quadre III-1.1." xr:uid="{028D45C8-F93B-4F19-8DC7-F2715820D816}"/>
    <hyperlink ref="A6" location="Q2 !A1" display="Quadre III-1.2." xr:uid="{190F5C07-2D81-4469-BD10-442FEA140DAB}"/>
    <hyperlink ref="A6:B6" location="'Q2 '!A1" display="Quadre III-1.2." xr:uid="{3DDEF99E-17D3-46B2-846D-4B8A3D72A8E7}"/>
    <hyperlink ref="A7" location="Q3 !A1" display="Quadre III-1.3." xr:uid="{3B16A9CC-22BF-4FC8-827D-1BEBA83C439E}"/>
    <hyperlink ref="A8" location="Q4!A1" display="Quadre III-1.4. " xr:uid="{D3C846F0-E40A-4A48-A4E4-9791756ECFA0}"/>
    <hyperlink ref="A7:B7" location="'Q3 '!A1" display="Quadre III-1.3." xr:uid="{381BB61E-F984-45B5-BE6F-18C5358D90A7}"/>
    <hyperlink ref="A8:B8" location="'Q4'!A1" display="Quadre III-1.4. " xr:uid="{A7551FBF-2B76-4CAA-9BDC-377F9A763A61}"/>
    <hyperlink ref="A9" location="Q5 !A1" display="Quadre III-1.5." xr:uid="{967C5F0A-408A-42F9-B0C6-724347D13108}"/>
    <hyperlink ref="A10" location="Q6!A1" display="Quadre III-1.6. " xr:uid="{CA706E70-2292-489F-9FF4-01EE77E99A72}"/>
    <hyperlink ref="A9:B9" location="'Q5 '!A1" display="Quadre III-1.5." xr:uid="{62683D73-54E3-4D66-A51C-9E64402A7277}"/>
    <hyperlink ref="A10:B10" location="'Q6'!A1" display="Quadre III-1.6. " xr:uid="{0DFABD78-AE8C-4D7C-AA53-F0E4622D3672}"/>
    <hyperlink ref="A11" location="Q7!A1" display="Quadre III-1.7" xr:uid="{69931590-6283-438D-8661-9CA196B18719}"/>
    <hyperlink ref="A12" location="Q8!A1" display="Quadre III-1.8." xr:uid="{C3C3988F-62AB-46A1-ABEA-674398EC3932}"/>
    <hyperlink ref="A13" location="Q9!A1" display="Quadre III-1.9. " xr:uid="{2587D583-50BF-47A0-A60F-2A95DBCDA4A9}"/>
    <hyperlink ref="A11:B11" location="'Q7'!A1" display="Quadre III-1.7" xr:uid="{89D54496-43B5-404B-922B-0742E3300565}"/>
    <hyperlink ref="A12:B12" location="'Q8'!A1" display="Quadre III-1.8." xr:uid="{5B180597-F251-438A-AEDC-EAE69EB21910}"/>
    <hyperlink ref="A14" location="Q10!A1" display="Quadre III-1.10. " xr:uid="{8E80F7B0-B641-428D-AC04-999695614BA0}"/>
    <hyperlink ref="A15" location="Q11!A1" display="Quadre III-1.11. " xr:uid="{695410E6-85A1-48FA-ACA0-2DCCBE4426E8}"/>
    <hyperlink ref="A16" location="Q12!A1" display="Quadre III-1.12. " xr:uid="{9D22C782-4C02-40F3-A569-51C2944A7FA6}"/>
    <hyperlink ref="A17" location="Q13!A1" display="Quadre III-1.13. " xr:uid="{559A3430-D376-453F-8946-BBF597959A62}"/>
    <hyperlink ref="A18" location="Q14!A1" display="Quadre III-1.14. " xr:uid="{DED9169F-454B-4BB5-A757-135617692F3E}"/>
    <hyperlink ref="A19" location="Q15!A1" display="Quadre III-1.15. " xr:uid="{1F3E0E88-30EA-4266-9A63-B167DCF6A8AA}"/>
    <hyperlink ref="A20" location="Q16!A1" display="Quadre III-1.16. " xr:uid="{5F820638-E2A9-405C-8FBB-092A8CAB7CDE}"/>
    <hyperlink ref="A21" location="Q17!A1" display="Quadre III-1.17. " xr:uid="{43405D81-E7C6-4EBC-AEBE-558315181B62}"/>
    <hyperlink ref="A22" location="Q18 !A1" display="Quadre III-1.18. " xr:uid="{99B21E7C-BF43-4792-B165-19B50A0A0FBC}"/>
    <hyperlink ref="A22:B22" location="'Q18 '!A1" display="Quadre III-1.18. " xr:uid="{9CAC9AA6-8D74-4F67-82DB-047C0B42B3AB}"/>
    <hyperlink ref="A23" location="Q19!A1" display="Quadre III-1.19. " xr:uid="{F8562DBE-5DC4-444E-8267-9B659806BBFA}"/>
    <hyperlink ref="A24" location="G1 !A1" display="Gràfic III-1.1" xr:uid="{170AF3F2-52F4-4CC4-9C5D-94A546735384}"/>
    <hyperlink ref="A24:B24" location="'G1 '!A1" display="Gràfic III-1.1" xr:uid="{57DB4E55-6864-4EFA-82A7-9155039740CC}"/>
    <hyperlink ref="A25" location="Q2 !A1" display="Gràfic III-1.2. " xr:uid="{5D5FA995-F869-4692-8D68-60B2C4843BDC}"/>
    <hyperlink ref="A25:B25" location="'G2'!A1" display="Gràfic III-1.2. " xr:uid="{B8123CC3-B736-4E17-AB23-E0D33BDA580A}"/>
    <hyperlink ref="A26" location="G3 !A1" display="Gràfic III-1.3. " xr:uid="{35229CB6-D9EB-474F-9157-5E332A3F85BC}"/>
    <hyperlink ref="A26:B26" location="'G3 '!A1" display="Gràfic III-1.3. " xr:uid="{41088320-5A26-4C33-A7B5-3CEE4F8CCF61}"/>
    <hyperlink ref="A27" location="G4!A1" display="Gràfic III.1.4. " xr:uid="{D0F717DB-7CA0-42C8-856F-A6F42F880EE9}"/>
    <hyperlink ref="A27:B27" location="'G4'!A1" display="Gràfic III.1.4. " xr:uid="{CFDE2209-DAC1-444E-A50C-372E16DBC317}"/>
    <hyperlink ref="A28" location="G5!A1" display="Gràfic III-1.5. " xr:uid="{1B6A7CDC-3644-4CD5-A964-5C9B096C55AB}"/>
    <hyperlink ref="A29" location="G6!A1" display="Gràfic III-1.6. " xr:uid="{C309D079-4057-4041-BEB1-6D46FF0ECB75}"/>
    <hyperlink ref="A30" location="G7!A1" display="Gràfic  III-1.7." xr:uid="{244B23DC-282E-4511-8AD5-066CA1B139C1}"/>
    <hyperlink ref="A31" location="G8!A1" display="Gràfic III-1.8. " xr:uid="{62FF82E6-C124-44AE-8FA3-6642676E39F1}"/>
    <hyperlink ref="A32" location="G9!A1" display="Gràfic III-1.9. " xr:uid="{299E8DE3-78C6-4391-ABA0-475FE6882BB6}"/>
  </hyperlink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A1000"/>
  <sheetViews>
    <sheetView workbookViewId="0">
      <selection activeCell="E23" sqref="E23"/>
    </sheetView>
  </sheetViews>
  <sheetFormatPr baseColWidth="10" defaultColWidth="12.625" defaultRowHeight="15" customHeight="1"/>
  <cols>
    <col min="1" max="1" width="19.875" customWidth="1"/>
    <col min="2" max="2" width="12.5" customWidth="1"/>
    <col min="3" max="3" width="17" customWidth="1"/>
    <col min="4" max="4" width="13" customWidth="1"/>
    <col min="5" max="5" width="17" customWidth="1"/>
    <col min="6" max="6" width="15.25" customWidth="1"/>
    <col min="7" max="7" width="15.375" customWidth="1"/>
    <col min="8" max="11" width="11.625" customWidth="1"/>
    <col min="12" max="27" width="7.875" customWidth="1"/>
    <col min="28" max="28" width="8.625" customWidth="1"/>
  </cols>
  <sheetData>
    <row r="1" spans="1:27" ht="21" customHeight="1">
      <c r="A1" s="324" t="s">
        <v>413</v>
      </c>
      <c r="B1" s="315"/>
      <c r="C1" s="315"/>
      <c r="D1" s="315"/>
      <c r="E1" s="315"/>
      <c r="F1" s="315"/>
      <c r="G1" s="316"/>
      <c r="H1" s="70"/>
      <c r="I1" s="70"/>
      <c r="J1" s="70"/>
      <c r="K1" s="70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5" customHeight="1">
      <c r="A2" s="159"/>
      <c r="B2" s="160" t="s">
        <v>156</v>
      </c>
      <c r="C2" s="160" t="s">
        <v>157</v>
      </c>
      <c r="D2" s="161" t="s">
        <v>158</v>
      </c>
      <c r="E2" s="160" t="s">
        <v>157</v>
      </c>
      <c r="F2" s="160" t="s">
        <v>159</v>
      </c>
      <c r="G2" s="160" t="s">
        <v>160</v>
      </c>
      <c r="H2" s="2"/>
      <c r="I2" s="2"/>
      <c r="J2" s="2"/>
      <c r="K2" s="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ht="15" customHeight="1">
      <c r="A3" s="162" t="s">
        <v>161</v>
      </c>
      <c r="B3" s="163">
        <v>1211554</v>
      </c>
      <c r="C3" s="164">
        <f t="shared" ref="C3:C14" si="0">(B3-$B$15)/$B$15</f>
        <v>3.286081595351438E-2</v>
      </c>
      <c r="D3" s="163">
        <v>1217774</v>
      </c>
      <c r="E3" s="165">
        <f t="shared" ref="E3:E14" si="1">(D3-$D$15)/$D$15</f>
        <v>3.9461633077061617E-2</v>
      </c>
      <c r="F3" s="166">
        <v>1181833</v>
      </c>
      <c r="G3" s="167">
        <f t="shared" ref="G3:G14" si="2">(F3-$F$15)/$F$15</f>
        <v>2.8163659457484384E-2</v>
      </c>
      <c r="H3" s="74"/>
      <c r="I3" s="1"/>
      <c r="J3" s="1"/>
      <c r="K3" s="1"/>
    </row>
    <row r="4" spans="1:27" ht="15" customHeight="1">
      <c r="A4" s="162" t="s">
        <v>162</v>
      </c>
      <c r="B4" s="163">
        <v>1255312</v>
      </c>
      <c r="C4" s="164">
        <f t="shared" si="0"/>
        <v>7.0164909361231972E-2</v>
      </c>
      <c r="D4" s="163">
        <v>1228264</v>
      </c>
      <c r="E4" s="165">
        <f t="shared" si="1"/>
        <v>4.8415636472583595E-2</v>
      </c>
      <c r="F4" s="166">
        <v>1233599</v>
      </c>
      <c r="G4" s="167">
        <f t="shared" si="2"/>
        <v>7.3198719398674159E-2</v>
      </c>
      <c r="H4" s="1"/>
      <c r="I4" s="1"/>
      <c r="J4" s="1"/>
      <c r="K4" s="1"/>
    </row>
    <row r="5" spans="1:27" ht="15" customHeight="1">
      <c r="A5" s="162" t="s">
        <v>163</v>
      </c>
      <c r="B5" s="163">
        <v>1492336</v>
      </c>
      <c r="C5" s="164">
        <f t="shared" si="0"/>
        <v>0.27223002741669283</v>
      </c>
      <c r="D5" s="163">
        <v>1250167</v>
      </c>
      <c r="E5" s="165">
        <f t="shared" si="1"/>
        <v>6.7111493133414649E-2</v>
      </c>
      <c r="F5" s="166">
        <v>1553461</v>
      </c>
      <c r="G5" s="167">
        <f t="shared" si="2"/>
        <v>0.35147025559828093</v>
      </c>
      <c r="H5" s="1"/>
      <c r="I5" s="1"/>
      <c r="J5" s="1"/>
      <c r="K5" s="1"/>
    </row>
    <row r="6" spans="1:27" ht="15" customHeight="1">
      <c r="A6" s="162" t="s">
        <v>164</v>
      </c>
      <c r="B6" s="163">
        <v>1591762</v>
      </c>
      <c r="C6" s="164">
        <f t="shared" si="0"/>
        <v>0.35699159767026312</v>
      </c>
      <c r="D6" s="163">
        <v>1313798</v>
      </c>
      <c r="E6" s="165">
        <f t="shared" si="1"/>
        <v>0.12142533393994075</v>
      </c>
      <c r="F6" s="166">
        <v>1770588</v>
      </c>
      <c r="G6" s="167">
        <f t="shared" si="2"/>
        <v>0.54036504097576255</v>
      </c>
      <c r="H6" s="1"/>
      <c r="I6" s="1"/>
      <c r="J6" s="1"/>
      <c r="K6" s="1"/>
    </row>
    <row r="7" spans="1:27" ht="15" customHeight="1">
      <c r="A7" s="162" t="s">
        <v>165</v>
      </c>
      <c r="B7" s="163">
        <v>1775242</v>
      </c>
      <c r="C7" s="164">
        <f t="shared" si="0"/>
        <v>0.51340996821846052</v>
      </c>
      <c r="D7" s="163">
        <v>1533466</v>
      </c>
      <c r="E7" s="168">
        <f t="shared" si="1"/>
        <v>0.30892848149833169</v>
      </c>
      <c r="F7" s="169">
        <v>1985118</v>
      </c>
      <c r="G7" s="170">
        <f t="shared" si="2"/>
        <v>0.72700050458476151</v>
      </c>
      <c r="H7" s="1"/>
      <c r="I7" s="1"/>
      <c r="J7" s="1"/>
      <c r="K7" s="1"/>
    </row>
    <row r="8" spans="1:27" ht="15" customHeight="1">
      <c r="A8" s="162" t="s">
        <v>166</v>
      </c>
      <c r="B8" s="163">
        <v>1693027</v>
      </c>
      <c r="C8" s="164">
        <f t="shared" si="0"/>
        <v>0.44332093216755553</v>
      </c>
      <c r="D8" s="163">
        <v>1475526</v>
      </c>
      <c r="E8" s="165">
        <f t="shared" si="1"/>
        <v>0.2594723369095287</v>
      </c>
      <c r="F8" s="166">
        <v>1942165</v>
      </c>
      <c r="G8" s="167">
        <f t="shared" si="2"/>
        <v>0.68963252309780243</v>
      </c>
      <c r="H8" s="1"/>
      <c r="I8" s="1"/>
      <c r="J8" s="1"/>
      <c r="K8" s="1"/>
    </row>
    <row r="9" spans="1:27" ht="15" customHeight="1">
      <c r="A9" s="162" t="s">
        <v>167</v>
      </c>
      <c r="B9" s="163">
        <v>1449034</v>
      </c>
      <c r="C9" s="164">
        <f t="shared" si="0"/>
        <v>0.23531467816076276</v>
      </c>
      <c r="D9" s="163">
        <v>1254545</v>
      </c>
      <c r="E9" s="165">
        <f t="shared" si="1"/>
        <v>7.0848445170173011E-2</v>
      </c>
      <c r="F9" s="166">
        <v>1794927</v>
      </c>
      <c r="G9" s="167">
        <f t="shared" si="2"/>
        <v>0.56153933151218838</v>
      </c>
      <c r="H9" s="1"/>
      <c r="I9" s="1"/>
      <c r="J9" s="1"/>
      <c r="K9" s="1"/>
    </row>
    <row r="10" spans="1:27" ht="15" customHeight="1">
      <c r="A10" s="162" t="s">
        <v>168</v>
      </c>
      <c r="B10" s="163">
        <v>1323038</v>
      </c>
      <c r="C10" s="164">
        <f t="shared" si="0"/>
        <v>0.12790194099272981</v>
      </c>
      <c r="D10" s="163">
        <v>1243335</v>
      </c>
      <c r="E10" s="165">
        <f t="shared" si="1"/>
        <v>6.1279867661707677E-2</v>
      </c>
      <c r="F10" s="166">
        <v>1602785</v>
      </c>
      <c r="G10" s="167">
        <f t="shared" si="2"/>
        <v>0.39438083969864113</v>
      </c>
      <c r="H10" s="1"/>
      <c r="I10" s="1"/>
      <c r="J10" s="1"/>
      <c r="K10" s="1"/>
    </row>
    <row r="11" spans="1:27" ht="15" customHeight="1">
      <c r="A11" s="162" t="s">
        <v>169</v>
      </c>
      <c r="B11" s="163">
        <v>1262004</v>
      </c>
      <c r="C11" s="164">
        <f t="shared" si="0"/>
        <v>7.58699002905351E-2</v>
      </c>
      <c r="D11" s="163">
        <v>1242231</v>
      </c>
      <c r="E11" s="165">
        <f t="shared" si="1"/>
        <v>6.0337520688527865E-2</v>
      </c>
      <c r="F11" s="166">
        <v>1456009</v>
      </c>
      <c r="G11" s="167">
        <f t="shared" si="2"/>
        <v>0.26668957597480558</v>
      </c>
      <c r="H11" s="1"/>
      <c r="I11" s="1"/>
      <c r="J11" s="1"/>
      <c r="K11" s="1"/>
    </row>
    <row r="12" spans="1:27" ht="15" customHeight="1">
      <c r="A12" s="162" t="s">
        <v>170</v>
      </c>
      <c r="B12" s="163">
        <v>1232436</v>
      </c>
      <c r="C12" s="164">
        <f t="shared" si="0"/>
        <v>5.0662911079890335E-2</v>
      </c>
      <c r="D12" s="163">
        <v>1260079</v>
      </c>
      <c r="E12" s="165">
        <f t="shared" si="1"/>
        <v>7.5572130088268213E-2</v>
      </c>
      <c r="F12" s="166">
        <v>1271485</v>
      </c>
      <c r="G12" s="167">
        <f t="shared" si="2"/>
        <v>0.10615854401197083</v>
      </c>
      <c r="H12" s="1"/>
      <c r="I12" s="1"/>
      <c r="J12" s="1"/>
      <c r="K12" s="1"/>
    </row>
    <row r="13" spans="1:27" ht="15" customHeight="1">
      <c r="A13" s="162" t="s">
        <v>171</v>
      </c>
      <c r="B13" s="163">
        <v>1219123</v>
      </c>
      <c r="C13" s="164">
        <f t="shared" si="0"/>
        <v>3.9313457367724687E-2</v>
      </c>
      <c r="D13" s="163">
        <v>1241336</v>
      </c>
      <c r="E13" s="165">
        <f t="shared" si="1"/>
        <v>5.9573570923132993E-2</v>
      </c>
      <c r="F13" s="166">
        <v>1212378</v>
      </c>
      <c r="G13" s="167">
        <f t="shared" si="2"/>
        <v>5.4737006942390337E-2</v>
      </c>
      <c r="H13" s="1"/>
      <c r="I13" s="1"/>
      <c r="J13" s="1"/>
      <c r="K13" s="1"/>
    </row>
    <row r="14" spans="1:27" ht="15" customHeight="1">
      <c r="A14" s="162" t="s">
        <v>172</v>
      </c>
      <c r="B14" s="163">
        <v>1216675</v>
      </c>
      <c r="C14" s="164">
        <f t="shared" si="0"/>
        <v>3.7226515079181045E-2</v>
      </c>
      <c r="D14" s="163">
        <v>1197206</v>
      </c>
      <c r="E14" s="165">
        <f t="shared" si="1"/>
        <v>2.1905299250646371E-2</v>
      </c>
      <c r="F14" s="166">
        <v>1175519</v>
      </c>
      <c r="G14" s="167">
        <f t="shared" si="2"/>
        <v>2.2670645346510535E-2</v>
      </c>
      <c r="H14" s="1"/>
      <c r="I14" s="1"/>
      <c r="J14" s="1"/>
      <c r="K14" s="1"/>
    </row>
    <row r="15" spans="1:27" ht="36.75" customHeight="1">
      <c r="A15" s="171" t="s">
        <v>356</v>
      </c>
      <c r="B15" s="172">
        <v>1173008</v>
      </c>
      <c r="C15" s="173"/>
      <c r="D15" s="174">
        <v>1171543</v>
      </c>
      <c r="E15" s="175"/>
      <c r="F15" s="176">
        <v>1149460</v>
      </c>
      <c r="G15" s="175"/>
    </row>
    <row r="16" spans="1:27" ht="10.5" customHeight="1">
      <c r="A16" s="322" t="s">
        <v>415</v>
      </c>
      <c r="B16" s="322"/>
      <c r="C16" s="322"/>
      <c r="D16" s="322"/>
      <c r="E16" s="322"/>
      <c r="F16" s="322"/>
      <c r="G16" s="322"/>
      <c r="H16" s="144"/>
      <c r="I16" s="144"/>
    </row>
    <row r="17" spans="1:9" ht="14.25" customHeight="1">
      <c r="A17" s="323"/>
      <c r="B17" s="323"/>
      <c r="C17" s="323"/>
      <c r="D17" s="323"/>
      <c r="E17" s="323"/>
      <c r="F17" s="323"/>
      <c r="G17" s="323"/>
      <c r="H17" s="144"/>
      <c r="I17" s="144"/>
    </row>
    <row r="18" spans="1:9" ht="14.25" customHeight="1">
      <c r="A18" s="177" t="s">
        <v>173</v>
      </c>
      <c r="B18" s="178"/>
      <c r="C18" s="178"/>
      <c r="D18" s="178"/>
      <c r="E18" s="178"/>
      <c r="F18" s="178"/>
      <c r="G18" s="178"/>
    </row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G1"/>
    <mergeCell ref="A16:G17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W1001"/>
  <sheetViews>
    <sheetView workbookViewId="0">
      <selection activeCell="A2" sqref="A2:C2"/>
    </sheetView>
  </sheetViews>
  <sheetFormatPr baseColWidth="10" defaultColWidth="12.625" defaultRowHeight="15" customHeight="1"/>
  <cols>
    <col min="1" max="23" width="9.625" customWidth="1"/>
    <col min="24" max="26" width="8.625" customWidth="1"/>
  </cols>
  <sheetData>
    <row r="1" spans="1:23" ht="26.25" customHeight="1">
      <c r="A1" s="325" t="s">
        <v>174</v>
      </c>
      <c r="B1" s="326"/>
      <c r="C1" s="327"/>
      <c r="D1" s="2"/>
      <c r="E1" s="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1.25" customHeight="1">
      <c r="A2" s="146" t="s">
        <v>175</v>
      </c>
      <c r="B2" s="147" t="s">
        <v>116</v>
      </c>
      <c r="C2" s="146" t="s">
        <v>176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1.25" customHeight="1">
      <c r="A3" s="22">
        <v>2000</v>
      </c>
      <c r="B3" s="20">
        <v>9503</v>
      </c>
      <c r="C3" s="75">
        <v>397632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1.25" customHeight="1">
      <c r="A4" s="22">
        <v>2001</v>
      </c>
      <c r="B4" s="20">
        <v>9858</v>
      </c>
      <c r="C4" s="75">
        <v>406380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1.25" customHeight="1">
      <c r="A5" s="22">
        <v>2002</v>
      </c>
      <c r="B5" s="20">
        <v>10420</v>
      </c>
      <c r="C5" s="75">
        <v>418846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.25" customHeight="1">
      <c r="A6" s="22">
        <v>2003</v>
      </c>
      <c r="B6" s="20">
        <v>10655</v>
      </c>
      <c r="C6" s="75">
        <v>441881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22">
        <v>2004</v>
      </c>
      <c r="B7" s="20">
        <v>10792</v>
      </c>
      <c r="C7" s="75">
        <v>454591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22">
        <v>2005</v>
      </c>
      <c r="B8" s="20">
        <v>10926</v>
      </c>
      <c r="C8" s="75">
        <v>466371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1.25" customHeight="1">
      <c r="A9" s="22">
        <v>2006</v>
      </c>
      <c r="B9" s="20">
        <v>11675</v>
      </c>
      <c r="C9" s="75">
        <v>482957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22">
        <v>2007</v>
      </c>
      <c r="B10" s="20">
        <v>11918</v>
      </c>
      <c r="C10" s="75">
        <v>492527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1.25" customHeight="1">
      <c r="A11" s="22">
        <v>2008</v>
      </c>
      <c r="B11" s="20">
        <v>12713</v>
      </c>
      <c r="C11" s="75">
        <v>519779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22">
        <v>2009</v>
      </c>
      <c r="B12" s="20">
        <v>12044</v>
      </c>
      <c r="C12" s="75">
        <v>494997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1.25" customHeight="1">
      <c r="A13" s="22">
        <v>2010</v>
      </c>
      <c r="B13" s="20">
        <v>11967</v>
      </c>
      <c r="C13" s="75">
        <v>486575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1.25" customHeight="1">
      <c r="A14" s="22">
        <v>2011</v>
      </c>
      <c r="B14" s="20">
        <v>11265</v>
      </c>
      <c r="C14" s="75">
        <v>471999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1.25" customHeight="1">
      <c r="A15" s="22">
        <v>2012</v>
      </c>
      <c r="B15" s="20">
        <v>11002</v>
      </c>
      <c r="C15" s="75">
        <v>454648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1.25" customHeight="1">
      <c r="A16" s="22">
        <v>2013</v>
      </c>
      <c r="B16" s="20">
        <v>10532</v>
      </c>
      <c r="C16" s="75">
        <v>425715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1.25" customHeight="1">
      <c r="A17" s="22">
        <v>2014</v>
      </c>
      <c r="B17" s="20">
        <v>10673</v>
      </c>
      <c r="C17" s="75">
        <v>427595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1.25" customHeight="1">
      <c r="A18" s="22">
        <v>2015</v>
      </c>
      <c r="B18" s="20">
        <v>10597</v>
      </c>
      <c r="C18" s="75">
        <v>420290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1.25" customHeight="1">
      <c r="A19" s="22">
        <v>2016</v>
      </c>
      <c r="B19" s="20">
        <v>10616</v>
      </c>
      <c r="C19" s="75">
        <v>410583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1.25" customHeight="1">
      <c r="A20" s="22">
        <v>2017</v>
      </c>
      <c r="B20" s="20">
        <v>10288</v>
      </c>
      <c r="C20" s="75">
        <v>393181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1.25" customHeight="1">
      <c r="A21" s="22">
        <v>2018</v>
      </c>
      <c r="B21" s="20">
        <v>10285</v>
      </c>
      <c r="C21" s="75">
        <v>372777</v>
      </c>
      <c r="D21" s="2"/>
      <c r="E21" s="294" t="s">
        <v>358</v>
      </c>
      <c r="F21" s="294"/>
      <c r="G21" s="294"/>
      <c r="H21" s="294"/>
      <c r="I21" s="294"/>
      <c r="J21" s="294"/>
      <c r="K21" s="294"/>
      <c r="L21" s="29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1.25" customHeight="1">
      <c r="A22" s="22">
        <v>2019</v>
      </c>
      <c r="B22" s="20">
        <v>9681</v>
      </c>
      <c r="C22" s="75">
        <v>360617</v>
      </c>
      <c r="D22" s="2"/>
      <c r="E22" s="294"/>
      <c r="F22" s="294"/>
      <c r="G22" s="294"/>
      <c r="H22" s="294"/>
      <c r="I22" s="294"/>
      <c r="J22" s="294"/>
      <c r="K22" s="294"/>
      <c r="L22" s="29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1.25" customHeight="1">
      <c r="A23" s="22">
        <v>2020</v>
      </c>
      <c r="B23" s="20">
        <v>9455</v>
      </c>
      <c r="C23" s="75">
        <v>341315</v>
      </c>
      <c r="D23" s="2"/>
      <c r="E23" s="294"/>
      <c r="F23" s="294"/>
      <c r="G23" s="294"/>
      <c r="H23" s="294"/>
      <c r="I23" s="294"/>
      <c r="J23" s="294"/>
      <c r="K23" s="294"/>
      <c r="L23" s="29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1.25" customHeight="1">
      <c r="A24" s="298" t="s">
        <v>357</v>
      </c>
      <c r="B24" s="328"/>
      <c r="C24" s="328"/>
      <c r="D24" s="10"/>
      <c r="E24" s="294"/>
      <c r="F24" s="294"/>
      <c r="G24" s="294"/>
      <c r="H24" s="294"/>
      <c r="I24" s="294"/>
      <c r="J24" s="294"/>
      <c r="K24" s="294"/>
      <c r="L24" s="29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04.25" customHeight="1">
      <c r="A25" s="276"/>
      <c r="B25" s="276"/>
      <c r="C25" s="276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2.5" customHeight="1">
      <c r="A26" s="2"/>
      <c r="B26" s="2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1.2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/>
    <row r="30" spans="1:23" ht="14.25" customHeight="1">
      <c r="B30" s="76"/>
      <c r="C30" s="76"/>
      <c r="D30" s="76"/>
      <c r="E30" s="76"/>
    </row>
    <row r="31" spans="1:23" ht="14.25" customHeight="1"/>
    <row r="32" spans="1:2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E21:L24"/>
    <mergeCell ref="A1:C1"/>
    <mergeCell ref="A24:C25"/>
  </mergeCells>
  <pageMargins left="0.75" right="0.75" top="1.39375" bottom="1.39375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W1002"/>
  <sheetViews>
    <sheetView workbookViewId="0">
      <selection sqref="A1:E18"/>
    </sheetView>
  </sheetViews>
  <sheetFormatPr baseColWidth="10" defaultColWidth="12.625" defaultRowHeight="15" customHeight="1"/>
  <cols>
    <col min="1" max="23" width="9.625" customWidth="1"/>
    <col min="24" max="26" width="8.625" customWidth="1"/>
  </cols>
  <sheetData>
    <row r="1" spans="1:23" ht="22.5" customHeight="1">
      <c r="A1" s="314" t="s">
        <v>177</v>
      </c>
      <c r="B1" s="315"/>
      <c r="C1" s="315"/>
      <c r="D1" s="315"/>
      <c r="E1" s="3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1.25" customHeight="1">
      <c r="A2" s="330"/>
      <c r="B2" s="179" t="s">
        <v>54</v>
      </c>
      <c r="C2" s="179" t="s">
        <v>116</v>
      </c>
      <c r="D2" s="179" t="s">
        <v>54</v>
      </c>
      <c r="E2" s="179" t="s">
        <v>116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1.25" customHeight="1">
      <c r="A3" s="331"/>
      <c r="B3" s="329" t="s">
        <v>102</v>
      </c>
      <c r="C3" s="321"/>
      <c r="D3" s="329" t="s">
        <v>178</v>
      </c>
      <c r="E3" s="32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1.25" customHeight="1">
      <c r="A4" s="180">
        <v>1980</v>
      </c>
      <c r="B4" s="181">
        <v>28.2</v>
      </c>
      <c r="C4" s="181">
        <v>27.62</v>
      </c>
      <c r="D4" s="181">
        <v>25.06</v>
      </c>
      <c r="E4" s="181">
        <v>24.88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1.25" customHeight="1">
      <c r="A5" s="180">
        <v>1985</v>
      </c>
      <c r="B5" s="181">
        <v>28.45</v>
      </c>
      <c r="C5" s="181">
        <v>28.11</v>
      </c>
      <c r="D5" s="181">
        <v>25.79</v>
      </c>
      <c r="E5" s="181">
        <v>26.01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.25" customHeight="1">
      <c r="A6" s="180">
        <v>1990</v>
      </c>
      <c r="B6" s="181">
        <v>28.86</v>
      </c>
      <c r="C6" s="181">
        <v>28.47</v>
      </c>
      <c r="D6" s="181">
        <v>26.81</v>
      </c>
      <c r="E6" s="181">
        <v>26.65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180">
        <v>1995</v>
      </c>
      <c r="B7" s="181">
        <v>29.96</v>
      </c>
      <c r="C7" s="181">
        <v>29.73</v>
      </c>
      <c r="D7" s="181">
        <v>28.41</v>
      </c>
      <c r="E7" s="181">
        <v>28.24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180">
        <v>2000</v>
      </c>
      <c r="B8" s="181">
        <v>30.72</v>
      </c>
      <c r="C8" s="181">
        <v>30.26</v>
      </c>
      <c r="D8" s="181">
        <v>29.09</v>
      </c>
      <c r="E8" s="181">
        <v>28.45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1.25" customHeight="1">
      <c r="A9" s="180">
        <v>2005</v>
      </c>
      <c r="B9" s="181">
        <v>30.915821000000001</v>
      </c>
      <c r="C9" s="181">
        <v>30.406922000000002</v>
      </c>
      <c r="D9" s="181">
        <v>29.34</v>
      </c>
      <c r="E9" s="181">
        <v>28.53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180">
        <v>2010</v>
      </c>
      <c r="B10" s="181">
        <v>31.204377000000001</v>
      </c>
      <c r="C10" s="181">
        <v>30.784607000000001</v>
      </c>
      <c r="D10" s="181">
        <v>29.82</v>
      </c>
      <c r="E10" s="181">
        <v>29.24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1.25" customHeight="1">
      <c r="A11" s="180">
        <v>2015</v>
      </c>
      <c r="B11" s="181">
        <v>31.899652</v>
      </c>
      <c r="C11" s="181">
        <v>31.618037000000001</v>
      </c>
      <c r="D11" s="181">
        <v>30.69</v>
      </c>
      <c r="E11" s="181">
        <v>30.23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180">
        <v>2016</v>
      </c>
      <c r="B12" s="181">
        <v>31.997702</v>
      </c>
      <c r="C12" s="181">
        <v>31.552726</v>
      </c>
      <c r="D12" s="181">
        <v>30.8</v>
      </c>
      <c r="E12" s="181">
        <v>30.22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1.25" customHeight="1">
      <c r="A13" s="182">
        <v>2017</v>
      </c>
      <c r="B13" s="183">
        <v>32.08</v>
      </c>
      <c r="C13" s="183">
        <v>31.68</v>
      </c>
      <c r="D13" s="181">
        <v>30.9</v>
      </c>
      <c r="E13" s="181">
        <v>30.29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1.25" customHeight="1">
      <c r="A14" s="182">
        <v>2018</v>
      </c>
      <c r="B14" s="183">
        <v>32.200000000000003</v>
      </c>
      <c r="C14" s="183">
        <v>31.83</v>
      </c>
      <c r="D14" s="181">
        <v>31.02</v>
      </c>
      <c r="E14" s="181">
        <v>30.65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1.25" customHeight="1">
      <c r="A15" s="182">
        <v>2019</v>
      </c>
      <c r="B15" s="183">
        <v>32.25</v>
      </c>
      <c r="C15" s="183">
        <v>31.74</v>
      </c>
      <c r="D15" s="181">
        <v>31.1</v>
      </c>
      <c r="E15" s="181">
        <v>30.54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1.25" customHeight="1">
      <c r="A16" s="184">
        <v>2020</v>
      </c>
      <c r="B16" s="185">
        <v>32.32</v>
      </c>
      <c r="C16" s="185">
        <v>31.85</v>
      </c>
      <c r="D16" s="185">
        <v>31.22</v>
      </c>
      <c r="E16" s="185">
        <v>30.55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5.5" customHeight="1">
      <c r="A17" s="323" t="s">
        <v>416</v>
      </c>
      <c r="B17" s="323"/>
      <c r="C17" s="323"/>
      <c r="D17" s="323"/>
      <c r="E17" s="32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1.25" customHeight="1">
      <c r="A18" s="323"/>
      <c r="B18" s="323"/>
      <c r="C18" s="323"/>
      <c r="D18" s="323"/>
      <c r="E18" s="32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1.25" customHeight="1">
      <c r="A20" s="6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/>
    <row r="22" spans="1:23" ht="14.25" customHeight="1"/>
    <row r="23" spans="1:23" ht="14.25" customHeight="1"/>
    <row r="24" spans="1:23" ht="14.25" customHeight="1"/>
    <row r="25" spans="1:23" ht="14.25" customHeight="1"/>
    <row r="26" spans="1:23" ht="14.25" customHeight="1"/>
    <row r="27" spans="1:23" ht="14.25" customHeight="1"/>
    <row r="28" spans="1:23" ht="14.25" customHeight="1"/>
    <row r="29" spans="1:23" ht="14.25" customHeight="1"/>
    <row r="30" spans="1:23" ht="14.25" customHeight="1"/>
    <row r="31" spans="1:23" ht="14.25" customHeight="1"/>
    <row r="32" spans="1:2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5">
    <mergeCell ref="A1:E1"/>
    <mergeCell ref="B3:C3"/>
    <mergeCell ref="D3:E3"/>
    <mergeCell ref="A17:E18"/>
    <mergeCell ref="A2:A3"/>
  </mergeCells>
  <pageMargins left="0.75" right="0.75" top="1.39375" bottom="1.393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W1001"/>
  <sheetViews>
    <sheetView workbookViewId="0">
      <selection sqref="A1:C16"/>
    </sheetView>
  </sheetViews>
  <sheetFormatPr baseColWidth="10" defaultColWidth="12.625" defaultRowHeight="15" customHeight="1"/>
  <cols>
    <col min="1" max="1" width="9.625" customWidth="1"/>
    <col min="2" max="3" width="10.75" customWidth="1"/>
    <col min="4" max="23" width="9.625" customWidth="1"/>
    <col min="24" max="26" width="8.625" customWidth="1"/>
  </cols>
  <sheetData>
    <row r="1" spans="1:23" ht="22.5" customHeight="1">
      <c r="A1" s="314" t="s">
        <v>179</v>
      </c>
      <c r="B1" s="315"/>
      <c r="C1" s="31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1.25" customHeight="1">
      <c r="A2" s="186"/>
      <c r="B2" s="179" t="s">
        <v>54</v>
      </c>
      <c r="C2" s="179" t="s">
        <v>116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1.25" customHeight="1">
      <c r="A3" s="180">
        <v>1980</v>
      </c>
      <c r="B3" s="187">
        <v>2.214963</v>
      </c>
      <c r="C3" s="187">
        <v>2.1945939999999999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1.25" customHeight="1">
      <c r="A4" s="180">
        <v>1985</v>
      </c>
      <c r="B4" s="187">
        <v>1.6384350000000001</v>
      </c>
      <c r="C4" s="187">
        <v>1.8263180000000001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1.25" customHeight="1">
      <c r="A5" s="180">
        <v>1990</v>
      </c>
      <c r="B5" s="187">
        <v>1.3590009999999999</v>
      </c>
      <c r="C5" s="187">
        <v>1.621359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.25" customHeight="1">
      <c r="A6" s="180">
        <v>1995</v>
      </c>
      <c r="B6" s="187">
        <v>1.15523</v>
      </c>
      <c r="C6" s="187">
        <v>1.2543139999999999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180">
        <v>2000</v>
      </c>
      <c r="B7" s="187">
        <v>1.2120820000000001</v>
      </c>
      <c r="C7" s="187">
        <v>1.368992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180">
        <v>2005</v>
      </c>
      <c r="B8" s="187">
        <v>1.3282449999999999</v>
      </c>
      <c r="C8" s="187">
        <v>1.3500730000000001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1.25" customHeight="1">
      <c r="A9" s="180">
        <v>2010</v>
      </c>
      <c r="B9" s="187">
        <v>1.3690340000000001</v>
      </c>
      <c r="C9" s="187">
        <v>1.347593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180">
        <v>2015</v>
      </c>
      <c r="B10" s="187">
        <v>1.3336380000000001</v>
      </c>
      <c r="C10" s="187">
        <v>1.238386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" customHeight="1">
      <c r="A11" s="180">
        <v>2016</v>
      </c>
      <c r="B11" s="187">
        <v>1.3379989999999999</v>
      </c>
      <c r="C11" s="187">
        <v>1.2550570000000001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182">
        <v>2017</v>
      </c>
      <c r="B12" s="188">
        <v>1.31</v>
      </c>
      <c r="C12" s="188">
        <v>1.22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1.25" customHeight="1">
      <c r="A13" s="182">
        <v>2018</v>
      </c>
      <c r="B13" s="188">
        <v>1.26</v>
      </c>
      <c r="C13" s="188">
        <v>1.22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1.25" customHeight="1">
      <c r="A14" s="180">
        <v>2019</v>
      </c>
      <c r="B14" s="187">
        <v>1.24</v>
      </c>
      <c r="C14" s="187">
        <v>1.1399999999999999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1.25" customHeight="1">
      <c r="A15" s="184">
        <v>2020</v>
      </c>
      <c r="B15" s="189">
        <v>1.19</v>
      </c>
      <c r="C15" s="189">
        <v>1.1200000000000001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7.25" customHeight="1">
      <c r="A16" s="322" t="s">
        <v>417</v>
      </c>
      <c r="B16" s="332"/>
      <c r="C16" s="33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7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1.25" customHeight="1">
      <c r="A19" s="6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/>
    <row r="21" spans="1:23" ht="14.25" customHeight="1"/>
    <row r="22" spans="1:23" ht="14.25" customHeight="1"/>
    <row r="23" spans="1:23" ht="14.25" customHeight="1"/>
    <row r="24" spans="1:23" ht="14.25" customHeight="1"/>
    <row r="25" spans="1:23" ht="14.25" customHeight="1"/>
    <row r="26" spans="1:23" ht="14.25" customHeight="1"/>
    <row r="27" spans="1:23" ht="14.25" customHeight="1"/>
    <row r="28" spans="1:23" ht="14.25" customHeight="1"/>
    <row r="29" spans="1:23" ht="14.25" customHeight="1"/>
    <row r="30" spans="1:23" ht="14.25" customHeight="1"/>
    <row r="31" spans="1:23" ht="14.25" customHeight="1"/>
    <row r="32" spans="1:2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2">
    <mergeCell ref="A1:C1"/>
    <mergeCell ref="A16:C16"/>
  </mergeCells>
  <pageMargins left="0.75" right="0.75" top="1.39375" bottom="1.393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V1002"/>
  <sheetViews>
    <sheetView workbookViewId="0">
      <selection activeCell="E21" sqref="E21"/>
    </sheetView>
  </sheetViews>
  <sheetFormatPr baseColWidth="10" defaultColWidth="12.625" defaultRowHeight="15" customHeight="1"/>
  <cols>
    <col min="1" max="1" width="5.375" customWidth="1"/>
    <col min="2" max="3" width="7.5" customWidth="1"/>
    <col min="4" max="4" width="8.625" customWidth="1"/>
    <col min="5" max="5" width="7.5" customWidth="1"/>
    <col min="6" max="6" width="8.625" customWidth="1"/>
    <col min="7" max="7" width="7.5" customWidth="1"/>
    <col min="8" max="8" width="8.75" customWidth="1"/>
    <col min="9" max="9" width="8.875" customWidth="1"/>
    <col min="10" max="11" width="7.5" customWidth="1"/>
    <col min="12" max="12" width="9.5" customWidth="1"/>
    <col min="13" max="13" width="9.25" customWidth="1"/>
    <col min="14" max="14" width="11.25" customWidth="1"/>
    <col min="15" max="15" width="13.375" customWidth="1"/>
    <col min="16" max="22" width="10.125" customWidth="1"/>
    <col min="23" max="26" width="8.625" customWidth="1"/>
  </cols>
  <sheetData>
    <row r="1" spans="1:22" ht="11.25" customHeight="1">
      <c r="A1" s="333" t="s">
        <v>180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5"/>
      <c r="P1" s="2"/>
      <c r="Q1" s="2"/>
      <c r="R1" s="2"/>
      <c r="S1" s="2"/>
      <c r="T1" s="2"/>
      <c r="U1" s="2"/>
      <c r="V1" s="2"/>
    </row>
    <row r="2" spans="1:22" ht="33.75" customHeight="1">
      <c r="A2" s="190"/>
      <c r="B2" s="191" t="s">
        <v>102</v>
      </c>
      <c r="C2" s="191" t="s">
        <v>54</v>
      </c>
      <c r="D2" s="191" t="s">
        <v>181</v>
      </c>
      <c r="E2" s="191" t="s">
        <v>133</v>
      </c>
      <c r="F2" s="191" t="s">
        <v>182</v>
      </c>
      <c r="G2" s="191" t="s">
        <v>183</v>
      </c>
      <c r="H2" s="191" t="s">
        <v>184</v>
      </c>
      <c r="I2" s="191" t="s">
        <v>185</v>
      </c>
      <c r="J2" s="191" t="s">
        <v>186</v>
      </c>
      <c r="K2" s="191" t="s">
        <v>187</v>
      </c>
      <c r="L2" s="191" t="s">
        <v>188</v>
      </c>
      <c r="M2" s="191" t="s">
        <v>189</v>
      </c>
      <c r="N2" s="191" t="s">
        <v>190</v>
      </c>
      <c r="O2" s="191" t="s">
        <v>191</v>
      </c>
      <c r="P2" s="2"/>
      <c r="Q2" s="2"/>
      <c r="R2" s="2"/>
      <c r="S2" s="2"/>
      <c r="T2" s="2"/>
      <c r="U2" s="2"/>
      <c r="V2" s="2"/>
    </row>
    <row r="3" spans="1:22" ht="11.25" customHeight="1">
      <c r="A3" s="182">
        <v>2007</v>
      </c>
      <c r="B3" s="166">
        <v>11918</v>
      </c>
      <c r="C3" s="166">
        <v>8553</v>
      </c>
      <c r="D3" s="192">
        <f t="shared" ref="D3:D12" si="0">C3*100/B3</f>
        <v>71.765396878670913</v>
      </c>
      <c r="E3" s="166">
        <f t="shared" ref="E3:E12" si="1">B3-C3</f>
        <v>3365</v>
      </c>
      <c r="F3" s="192">
        <f t="shared" ref="F3:F12" si="2">E3*100/B3</f>
        <v>28.234603121329084</v>
      </c>
      <c r="G3" s="166">
        <v>1013</v>
      </c>
      <c r="H3" s="192">
        <v>8.4997482799127404</v>
      </c>
      <c r="I3" s="193">
        <v>30.104011887072801</v>
      </c>
      <c r="J3" s="166">
        <v>944</v>
      </c>
      <c r="K3" s="192">
        <v>7.9207920792079198</v>
      </c>
      <c r="L3" s="192">
        <v>28.053491827637401</v>
      </c>
      <c r="M3" s="166">
        <v>1196</v>
      </c>
      <c r="N3" s="192">
        <v>10.0352408122168</v>
      </c>
      <c r="O3" s="192">
        <v>35.542347696879602</v>
      </c>
      <c r="P3" s="2"/>
      <c r="Q3" s="2"/>
      <c r="R3" s="2"/>
      <c r="S3" s="2"/>
      <c r="T3" s="2"/>
      <c r="U3" s="2"/>
      <c r="V3" s="2"/>
    </row>
    <row r="4" spans="1:22" ht="11.25" customHeight="1">
      <c r="A4" s="182">
        <v>2008</v>
      </c>
      <c r="B4" s="166">
        <v>12713</v>
      </c>
      <c r="C4" s="166">
        <v>8676</v>
      </c>
      <c r="D4" s="192">
        <f t="shared" si="0"/>
        <v>68.245103437426252</v>
      </c>
      <c r="E4" s="166">
        <f t="shared" si="1"/>
        <v>4037</v>
      </c>
      <c r="F4" s="192">
        <f t="shared" si="2"/>
        <v>31.754896562573744</v>
      </c>
      <c r="G4" s="166">
        <v>1180</v>
      </c>
      <c r="H4" s="192">
        <v>9.2818374891842996</v>
      </c>
      <c r="I4" s="193">
        <v>29.2296259598712</v>
      </c>
      <c r="J4" s="166">
        <v>1228</v>
      </c>
      <c r="K4" s="192">
        <v>9.6594037599307807</v>
      </c>
      <c r="L4" s="192">
        <v>30.4186276938321</v>
      </c>
      <c r="M4" s="166">
        <v>1350</v>
      </c>
      <c r="N4" s="192">
        <v>10.6190513647448</v>
      </c>
      <c r="O4" s="192">
        <v>33.440673767649201</v>
      </c>
      <c r="P4" s="2"/>
      <c r="Q4" s="2"/>
      <c r="R4" s="2"/>
      <c r="S4" s="2"/>
      <c r="T4" s="2"/>
      <c r="U4" s="2"/>
      <c r="V4" s="2"/>
    </row>
    <row r="5" spans="1:22" ht="11.25" customHeight="1">
      <c r="A5" s="182">
        <v>2009</v>
      </c>
      <c r="B5" s="166">
        <v>12044</v>
      </c>
      <c r="C5" s="166">
        <v>8104</v>
      </c>
      <c r="D5" s="192">
        <f t="shared" si="0"/>
        <v>67.286615742278315</v>
      </c>
      <c r="E5" s="166">
        <f t="shared" si="1"/>
        <v>3940</v>
      </c>
      <c r="F5" s="192">
        <f t="shared" si="2"/>
        <v>32.713384257721685</v>
      </c>
      <c r="G5" s="166">
        <v>1104</v>
      </c>
      <c r="H5" s="192">
        <v>9.1663899036864809</v>
      </c>
      <c r="I5" s="193">
        <v>28.020304568527902</v>
      </c>
      <c r="J5" s="166">
        <v>1324</v>
      </c>
      <c r="K5" s="192">
        <v>10.9930255728994</v>
      </c>
      <c r="L5" s="192">
        <v>33.604060913705602</v>
      </c>
      <c r="M5" s="166">
        <v>1213</v>
      </c>
      <c r="N5" s="192">
        <v>10.071404848887401</v>
      </c>
      <c r="O5" s="192">
        <v>30.786802030456801</v>
      </c>
      <c r="P5" s="2"/>
      <c r="Q5" s="2"/>
      <c r="R5" s="2"/>
      <c r="S5" s="2"/>
      <c r="T5" s="2"/>
      <c r="U5" s="2"/>
      <c r="V5" s="2"/>
    </row>
    <row r="6" spans="1:22" ht="11.25" customHeight="1">
      <c r="A6" s="182">
        <v>2010</v>
      </c>
      <c r="B6" s="166">
        <v>11967</v>
      </c>
      <c r="C6" s="166">
        <v>8254</v>
      </c>
      <c r="D6" s="192">
        <f t="shared" si="0"/>
        <v>68.973009108381376</v>
      </c>
      <c r="E6" s="166">
        <f t="shared" si="1"/>
        <v>3713</v>
      </c>
      <c r="F6" s="192">
        <f t="shared" si="2"/>
        <v>31.026990891618617</v>
      </c>
      <c r="G6" s="166">
        <v>1088</v>
      </c>
      <c r="H6" s="192">
        <v>9.0916687557449691</v>
      </c>
      <c r="I6" s="193">
        <v>29.302450848370601</v>
      </c>
      <c r="J6" s="166">
        <v>1347</v>
      </c>
      <c r="K6" s="192">
        <v>11.255953873151199</v>
      </c>
      <c r="L6" s="192">
        <v>36.277942364664703</v>
      </c>
      <c r="M6" s="166">
        <v>962</v>
      </c>
      <c r="N6" s="192">
        <v>8.0387732932230307</v>
      </c>
      <c r="O6" s="192">
        <v>25.908968489092398</v>
      </c>
      <c r="P6" s="2"/>
      <c r="Q6" s="2"/>
      <c r="R6" s="2"/>
      <c r="S6" s="2"/>
      <c r="T6" s="2"/>
      <c r="U6" s="2"/>
      <c r="V6" s="2"/>
    </row>
    <row r="7" spans="1:22" ht="11.25" customHeight="1">
      <c r="A7" s="182">
        <v>2011</v>
      </c>
      <c r="B7" s="166">
        <v>11265</v>
      </c>
      <c r="C7" s="166">
        <v>7991</v>
      </c>
      <c r="D7" s="192">
        <f t="shared" si="0"/>
        <v>70.93652907234798</v>
      </c>
      <c r="E7" s="166">
        <f t="shared" si="1"/>
        <v>3274</v>
      </c>
      <c r="F7" s="192">
        <f t="shared" si="2"/>
        <v>29.06347092765202</v>
      </c>
      <c r="G7" s="166">
        <v>985</v>
      </c>
      <c r="H7" s="192">
        <v>8.7438970261873106</v>
      </c>
      <c r="I7" s="193">
        <v>30.085522296884498</v>
      </c>
      <c r="J7" s="166">
        <v>1132</v>
      </c>
      <c r="K7" s="192">
        <v>10.048823790501601</v>
      </c>
      <c r="L7" s="192">
        <v>34.575442883323099</v>
      </c>
      <c r="M7" s="166">
        <v>832</v>
      </c>
      <c r="N7" s="192">
        <v>7.3857079449622702</v>
      </c>
      <c r="O7" s="192">
        <v>25.412339645693301</v>
      </c>
      <c r="P7" s="2"/>
      <c r="Q7" s="2"/>
      <c r="R7" s="2"/>
      <c r="S7" s="2"/>
      <c r="T7" s="2"/>
      <c r="U7" s="2"/>
      <c r="V7" s="2"/>
    </row>
    <row r="8" spans="1:22" ht="11.25" customHeight="1">
      <c r="A8" s="182">
        <v>2012</v>
      </c>
      <c r="B8" s="166">
        <v>11002</v>
      </c>
      <c r="C8" s="166">
        <v>7775</v>
      </c>
      <c r="D8" s="192">
        <f t="shared" si="0"/>
        <v>70.668969278313028</v>
      </c>
      <c r="E8" s="166">
        <f t="shared" si="1"/>
        <v>3227</v>
      </c>
      <c r="F8" s="192">
        <f t="shared" si="2"/>
        <v>29.331030721686965</v>
      </c>
      <c r="G8" s="166">
        <v>1065</v>
      </c>
      <c r="H8" s="192">
        <v>9.6800581712415905</v>
      </c>
      <c r="I8" s="193">
        <v>33.002788968081802</v>
      </c>
      <c r="J8" s="166">
        <v>1118</v>
      </c>
      <c r="K8" s="192">
        <v>10.161788765679001</v>
      </c>
      <c r="L8" s="192">
        <v>34.6451812829253</v>
      </c>
      <c r="M8" s="166">
        <v>730</v>
      </c>
      <c r="N8" s="192">
        <v>6.6351572441374298</v>
      </c>
      <c r="O8" s="192">
        <v>22.621629996901099</v>
      </c>
      <c r="P8" s="2"/>
      <c r="Q8" s="2"/>
      <c r="R8" s="2"/>
      <c r="S8" s="2"/>
      <c r="T8" s="2"/>
      <c r="U8" s="2"/>
      <c r="V8" s="2"/>
    </row>
    <row r="9" spans="1:22" ht="11.25" customHeight="1">
      <c r="A9" s="182">
        <v>2013</v>
      </c>
      <c r="B9" s="166">
        <v>10532</v>
      </c>
      <c r="C9" s="166">
        <v>7505</v>
      </c>
      <c r="D9" s="192">
        <f t="shared" si="0"/>
        <v>71.259020129130263</v>
      </c>
      <c r="E9" s="166">
        <f t="shared" si="1"/>
        <v>3027</v>
      </c>
      <c r="F9" s="192">
        <f t="shared" si="2"/>
        <v>28.740979870869729</v>
      </c>
      <c r="G9" s="166">
        <v>1007</v>
      </c>
      <c r="H9" s="192">
        <v>9.5613368780858305</v>
      </c>
      <c r="I9" s="193">
        <v>33.267261314833199</v>
      </c>
      <c r="J9" s="166">
        <v>1074</v>
      </c>
      <c r="K9" s="192">
        <v>10.197493353589101</v>
      </c>
      <c r="L9" s="192">
        <v>35.480673934588701</v>
      </c>
      <c r="M9" s="166">
        <v>650</v>
      </c>
      <c r="N9" s="192">
        <v>6.1716672996581901</v>
      </c>
      <c r="O9" s="192">
        <v>21.473406012553699</v>
      </c>
      <c r="P9" s="2"/>
      <c r="Q9" s="2"/>
      <c r="R9" s="2"/>
      <c r="S9" s="2"/>
      <c r="T9" s="2"/>
      <c r="U9" s="2"/>
      <c r="V9" s="2"/>
    </row>
    <row r="10" spans="1:22" ht="11.25" customHeight="1">
      <c r="A10" s="182">
        <v>2014</v>
      </c>
      <c r="B10" s="166">
        <v>10673</v>
      </c>
      <c r="C10" s="166">
        <v>7902</v>
      </c>
      <c r="D10" s="192">
        <f t="shared" si="0"/>
        <v>74.037290358849432</v>
      </c>
      <c r="E10" s="166">
        <f t="shared" si="1"/>
        <v>2771</v>
      </c>
      <c r="F10" s="192">
        <f t="shared" si="2"/>
        <v>25.962709641150568</v>
      </c>
      <c r="G10" s="166">
        <v>929</v>
      </c>
      <c r="H10" s="192">
        <v>8.7042068771666798</v>
      </c>
      <c r="I10" s="193">
        <v>33.525802959220499</v>
      </c>
      <c r="J10" s="166">
        <v>973</v>
      </c>
      <c r="K10" s="192">
        <v>9.11646210062775</v>
      </c>
      <c r="L10" s="192">
        <v>35.113677372789603</v>
      </c>
      <c r="M10" s="166">
        <v>582</v>
      </c>
      <c r="N10" s="192">
        <v>5.4530122739623401</v>
      </c>
      <c r="O10" s="192">
        <v>21.003247924936801</v>
      </c>
      <c r="P10" s="2"/>
      <c r="Q10" s="2"/>
      <c r="R10" s="2"/>
      <c r="S10" s="2"/>
      <c r="T10" s="2"/>
      <c r="U10" s="2"/>
      <c r="V10" s="2"/>
    </row>
    <row r="11" spans="1:22" ht="11.25" customHeight="1">
      <c r="A11" s="182">
        <v>2015</v>
      </c>
      <c r="B11" s="166">
        <v>10597</v>
      </c>
      <c r="C11" s="166">
        <v>7784</v>
      </c>
      <c r="D11" s="192">
        <f t="shared" si="0"/>
        <v>73.454751344720208</v>
      </c>
      <c r="E11" s="166">
        <f t="shared" si="1"/>
        <v>2813</v>
      </c>
      <c r="F11" s="192">
        <f t="shared" si="2"/>
        <v>26.545248655279796</v>
      </c>
      <c r="G11" s="166">
        <v>1040</v>
      </c>
      <c r="H11" s="192">
        <v>9.8140983297159607</v>
      </c>
      <c r="I11" s="193">
        <v>36.971205119089902</v>
      </c>
      <c r="J11" s="166">
        <v>964</v>
      </c>
      <c r="K11" s="192">
        <v>9.0969142210059495</v>
      </c>
      <c r="L11" s="192">
        <v>34.269463206541097</v>
      </c>
      <c r="M11" s="166">
        <v>550</v>
      </c>
      <c r="N11" s="192">
        <v>5.1901481551382496</v>
      </c>
      <c r="O11" s="192">
        <v>19.552079630287899</v>
      </c>
      <c r="P11" s="2"/>
      <c r="Q11" s="2"/>
      <c r="R11" s="2"/>
      <c r="S11" s="2"/>
      <c r="T11" s="2"/>
      <c r="U11" s="2"/>
      <c r="V11" s="2"/>
    </row>
    <row r="12" spans="1:22" ht="11.25" customHeight="1">
      <c r="A12" s="182">
        <v>2016</v>
      </c>
      <c r="B12" s="166">
        <v>10616</v>
      </c>
      <c r="C12" s="166">
        <v>7671</v>
      </c>
      <c r="D12" s="192">
        <f t="shared" si="0"/>
        <v>72.258854559155992</v>
      </c>
      <c r="E12" s="166">
        <f t="shared" si="1"/>
        <v>2945</v>
      </c>
      <c r="F12" s="192">
        <f t="shared" si="2"/>
        <v>27.741145440844008</v>
      </c>
      <c r="G12" s="166">
        <v>1123</v>
      </c>
      <c r="H12" s="192">
        <v>10.5783722682743</v>
      </c>
      <c r="I12" s="193">
        <v>38.1324278438031</v>
      </c>
      <c r="J12" s="166">
        <v>1009</v>
      </c>
      <c r="K12" s="192">
        <v>9.5045214770158193</v>
      </c>
      <c r="L12" s="192">
        <v>34.261460101867598</v>
      </c>
      <c r="M12" s="166">
        <v>545</v>
      </c>
      <c r="N12" s="192">
        <v>5.13376036171816</v>
      </c>
      <c r="O12" s="192">
        <v>18.505942275042401</v>
      </c>
      <c r="P12" s="2"/>
      <c r="Q12" s="2"/>
      <c r="R12" s="2"/>
      <c r="S12" s="2"/>
      <c r="T12" s="2"/>
      <c r="U12" s="2"/>
      <c r="V12" s="2"/>
    </row>
    <row r="13" spans="1:22" ht="11.25" customHeight="1">
      <c r="A13" s="182">
        <v>2017</v>
      </c>
      <c r="B13" s="166">
        <v>10288</v>
      </c>
      <c r="C13" s="166">
        <v>7326</v>
      </c>
      <c r="D13" s="192">
        <v>71.209175738724696</v>
      </c>
      <c r="E13" s="166">
        <v>2962</v>
      </c>
      <c r="F13" s="192">
        <v>28.790824261275301</v>
      </c>
      <c r="G13" s="166">
        <v>1072</v>
      </c>
      <c r="H13" s="192">
        <v>10.419906687402801</v>
      </c>
      <c r="I13" s="193">
        <v>36.191762322754897</v>
      </c>
      <c r="J13" s="166">
        <v>1013</v>
      </c>
      <c r="K13" s="192">
        <v>9.8464230171073108</v>
      </c>
      <c r="L13" s="192">
        <v>34.199864956110702</v>
      </c>
      <c r="M13" s="166">
        <v>528</v>
      </c>
      <c r="N13" s="192">
        <v>5.1321928460342203</v>
      </c>
      <c r="O13" s="192">
        <v>17.825793382849401</v>
      </c>
      <c r="P13" s="2"/>
      <c r="Q13" s="2"/>
      <c r="R13" s="2"/>
      <c r="S13" s="2"/>
      <c r="T13" s="2"/>
      <c r="U13" s="2"/>
      <c r="V13" s="2"/>
    </row>
    <row r="14" spans="1:22" ht="11.25" customHeight="1">
      <c r="A14" s="182">
        <v>2018</v>
      </c>
      <c r="B14" s="166">
        <v>10285</v>
      </c>
      <c r="C14" s="166">
        <v>7216</v>
      </c>
      <c r="D14" s="192">
        <v>70.16</v>
      </c>
      <c r="E14" s="166">
        <v>3069</v>
      </c>
      <c r="F14" s="192">
        <v>29.84</v>
      </c>
      <c r="G14" s="166">
        <v>1131</v>
      </c>
      <c r="H14" s="192">
        <v>11</v>
      </c>
      <c r="I14" s="193">
        <v>36.85</v>
      </c>
      <c r="J14" s="166">
        <v>985</v>
      </c>
      <c r="K14" s="192">
        <v>9.58</v>
      </c>
      <c r="L14" s="192">
        <v>32.1</v>
      </c>
      <c r="M14" s="166">
        <v>621</v>
      </c>
      <c r="N14" s="192">
        <v>6.04</v>
      </c>
      <c r="O14" s="192">
        <v>20.23</v>
      </c>
      <c r="P14" s="2"/>
      <c r="Q14" s="2"/>
      <c r="R14" s="2"/>
      <c r="S14" s="2"/>
      <c r="T14" s="2"/>
      <c r="U14" s="2"/>
      <c r="V14" s="2"/>
    </row>
    <row r="15" spans="1:22" ht="11.25" customHeight="1">
      <c r="A15" s="182">
        <v>2019</v>
      </c>
      <c r="B15" s="166">
        <v>9681</v>
      </c>
      <c r="C15" s="166">
        <v>6517</v>
      </c>
      <c r="D15" s="192">
        <f>C15*100/B15</f>
        <v>67.317425885755597</v>
      </c>
      <c r="E15" s="166">
        <v>3164</v>
      </c>
      <c r="F15" s="192">
        <f>E15*100/B15</f>
        <v>32.682574114244396</v>
      </c>
      <c r="G15" s="166">
        <v>1136</v>
      </c>
      <c r="H15" s="192">
        <f>G15*100/B15</f>
        <v>11.734324966429089</v>
      </c>
      <c r="I15" s="193">
        <f>G15*100/E15</f>
        <v>35.903919089759796</v>
      </c>
      <c r="J15" s="166">
        <v>1013</v>
      </c>
      <c r="K15" s="192">
        <f>J15*100/B15</f>
        <v>10.463795062493544</v>
      </c>
      <c r="L15" s="192">
        <f>J15*100/E15</f>
        <v>32.016434892541085</v>
      </c>
      <c r="M15" s="166">
        <v>659</v>
      </c>
      <c r="N15" s="192">
        <f>M15*100/B15</f>
        <v>6.8071480218985645</v>
      </c>
      <c r="O15" s="192">
        <f>M15*100/E15</f>
        <v>20.828065739570164</v>
      </c>
      <c r="P15" s="2"/>
      <c r="Q15" s="2"/>
      <c r="R15" s="2"/>
      <c r="S15" s="2"/>
      <c r="T15" s="2"/>
      <c r="U15" s="2"/>
      <c r="V15" s="2"/>
    </row>
    <row r="16" spans="1:22" ht="11.25" customHeight="1">
      <c r="A16" s="182">
        <v>2020</v>
      </c>
      <c r="B16" s="166">
        <v>9455</v>
      </c>
      <c r="C16" s="166">
        <v>6436</v>
      </c>
      <c r="D16" s="192">
        <v>68.069999999999993</v>
      </c>
      <c r="E16" s="166">
        <v>3018</v>
      </c>
      <c r="F16" s="192">
        <v>31.92</v>
      </c>
      <c r="G16" s="166">
        <v>1007</v>
      </c>
      <c r="H16" s="192">
        <v>10.65</v>
      </c>
      <c r="I16" s="193">
        <v>33.369999999999997</v>
      </c>
      <c r="J16" s="166">
        <v>973</v>
      </c>
      <c r="K16" s="192">
        <v>10.29</v>
      </c>
      <c r="L16" s="192">
        <v>32.24</v>
      </c>
      <c r="M16" s="166">
        <v>667</v>
      </c>
      <c r="N16" s="192">
        <v>7.05</v>
      </c>
      <c r="O16" s="192">
        <v>22.1</v>
      </c>
      <c r="P16" s="2"/>
      <c r="Q16" s="2"/>
      <c r="R16" s="2"/>
      <c r="S16" s="2"/>
      <c r="T16" s="2"/>
      <c r="U16" s="2"/>
      <c r="V16" s="2"/>
    </row>
    <row r="17" spans="1:22" ht="12.75" customHeight="1">
      <c r="A17" s="336" t="s">
        <v>418</v>
      </c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2"/>
      <c r="Q17" s="2"/>
      <c r="R17" s="2"/>
      <c r="S17" s="2"/>
      <c r="T17" s="2"/>
      <c r="U17" s="2"/>
      <c r="V17" s="2"/>
    </row>
    <row r="18" spans="1:22" ht="11.2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2"/>
      <c r="Q18" s="2"/>
      <c r="R18" s="2"/>
      <c r="S18" s="2"/>
      <c r="T18" s="2"/>
      <c r="U18" s="2"/>
      <c r="V18" s="2"/>
    </row>
    <row r="19" spans="1:22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1.25" customHeight="1">
      <c r="A22" s="6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4.25" customHeight="1"/>
    <row r="24" spans="1:22" ht="14.25" customHeight="1"/>
    <row r="25" spans="1:22" ht="14.25" customHeight="1"/>
    <row r="26" spans="1:22" ht="14.25" customHeight="1"/>
    <row r="27" spans="1:22" ht="14.25" customHeight="1"/>
    <row r="28" spans="1:22" ht="14.25" customHeight="1"/>
    <row r="29" spans="1:22" ht="14.25" customHeight="1"/>
    <row r="30" spans="1:22" ht="14.25" customHeight="1"/>
    <row r="31" spans="1:22" ht="14.25" customHeight="1"/>
    <row r="32" spans="1:2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2">
    <mergeCell ref="A1:O1"/>
    <mergeCell ref="A17:O17"/>
  </mergeCell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W1001"/>
  <sheetViews>
    <sheetView workbookViewId="0">
      <selection activeCell="A2" sqref="A2:C2"/>
    </sheetView>
  </sheetViews>
  <sheetFormatPr baseColWidth="10" defaultColWidth="12.625" defaultRowHeight="15" customHeight="1"/>
  <cols>
    <col min="1" max="23" width="9.625" customWidth="1"/>
    <col min="24" max="26" width="8.625" customWidth="1"/>
  </cols>
  <sheetData>
    <row r="1" spans="1:23" ht="30" customHeight="1">
      <c r="A1" s="290" t="s">
        <v>359</v>
      </c>
      <c r="B1" s="286"/>
      <c r="C1" s="287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11.25" customHeight="1">
      <c r="A2" s="146"/>
      <c r="B2" s="147" t="s">
        <v>54</v>
      </c>
      <c r="C2" s="147" t="s">
        <v>116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1.25" customHeight="1">
      <c r="A3" s="77">
        <v>1976</v>
      </c>
      <c r="B3" s="81">
        <v>2.16</v>
      </c>
      <c r="C3" s="81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1.25" customHeight="1">
      <c r="A4" s="77">
        <v>1977</v>
      </c>
      <c r="B4" s="81">
        <v>2.3199999999999998</v>
      </c>
      <c r="C4" s="81">
        <v>3.37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1.25" customHeight="1">
      <c r="A5" s="77">
        <v>1978</v>
      </c>
      <c r="B5" s="81">
        <v>2.5</v>
      </c>
      <c r="C5" s="81">
        <v>3.41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.25" customHeight="1">
      <c r="A6" s="77">
        <v>1979</v>
      </c>
      <c r="B6" s="81">
        <v>2.8</v>
      </c>
      <c r="C6" s="81">
        <v>4.46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77">
        <v>1980</v>
      </c>
      <c r="B7" s="81">
        <v>3.93</v>
      </c>
      <c r="C7" s="81">
        <v>5.28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77">
        <v>1981</v>
      </c>
      <c r="B8" s="81">
        <v>4.42</v>
      </c>
      <c r="C8" s="81">
        <v>6.06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1.25" customHeight="1">
      <c r="A9" s="77">
        <v>1982</v>
      </c>
      <c r="B9" s="81">
        <v>5.12</v>
      </c>
      <c r="C9" s="81">
        <v>7.79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77">
        <v>1983</v>
      </c>
      <c r="B10" s="81">
        <v>5.21</v>
      </c>
      <c r="C10" s="81">
        <v>9.25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1.25" customHeight="1">
      <c r="A11" s="77">
        <v>1984</v>
      </c>
      <c r="B11" s="81">
        <v>6.76</v>
      </c>
      <c r="C11" s="81">
        <v>10.83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77">
        <v>1985</v>
      </c>
      <c r="B12" s="81">
        <v>7.97</v>
      </c>
      <c r="C12" s="81">
        <v>13.58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1.25" customHeight="1">
      <c r="A13" s="77">
        <v>1986</v>
      </c>
      <c r="B13" s="81">
        <v>8.01</v>
      </c>
      <c r="C13" s="81">
        <v>11.09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1.25" customHeight="1">
      <c r="A14" s="77">
        <v>1987</v>
      </c>
      <c r="B14" s="81">
        <v>8.27</v>
      </c>
      <c r="C14" s="81">
        <v>11.67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1.25" customHeight="1">
      <c r="A15" s="77">
        <v>1988</v>
      </c>
      <c r="B15" s="81">
        <v>9.1199999999999992</v>
      </c>
      <c r="C15" s="81">
        <v>12.96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1.25" customHeight="1">
      <c r="A16" s="77">
        <v>1989</v>
      </c>
      <c r="B16" s="81">
        <v>9.35</v>
      </c>
      <c r="C16" s="81">
        <v>14.25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1.25" customHeight="1">
      <c r="A17" s="77">
        <v>1990</v>
      </c>
      <c r="B17" s="81">
        <v>9.61</v>
      </c>
      <c r="C17" s="81">
        <v>14.65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1.25" customHeight="1">
      <c r="A18" s="77">
        <v>1991</v>
      </c>
      <c r="B18" s="81">
        <v>10.01</v>
      </c>
      <c r="C18" s="81">
        <v>14.79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1.25" customHeight="1">
      <c r="A19" s="77">
        <v>1992</v>
      </c>
      <c r="B19" s="81">
        <v>10.52</v>
      </c>
      <c r="C19" s="81">
        <v>15.51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1.25" customHeight="1">
      <c r="A20" s="77">
        <v>1993</v>
      </c>
      <c r="B20" s="81">
        <v>10.75</v>
      </c>
      <c r="C20" s="81">
        <v>15.93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1.25" customHeight="1">
      <c r="A21" s="77">
        <v>1994</v>
      </c>
      <c r="B21" s="81">
        <v>10.76</v>
      </c>
      <c r="C21" s="81">
        <v>15.66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1.25" customHeight="1">
      <c r="A22" s="77">
        <v>1995</v>
      </c>
      <c r="B22" s="81">
        <v>11.09</v>
      </c>
      <c r="C22" s="81">
        <v>16.399999999999999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1.25" customHeight="1">
      <c r="A23" s="77">
        <v>1996</v>
      </c>
      <c r="B23" s="81">
        <v>11.68</v>
      </c>
      <c r="C23" s="81">
        <v>17.96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1.25" customHeight="1">
      <c r="A24" s="77">
        <v>1997</v>
      </c>
      <c r="B24" s="81">
        <v>13.12</v>
      </c>
      <c r="C24" s="81">
        <v>19.41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1.25" customHeight="1">
      <c r="A25" s="77">
        <v>1998</v>
      </c>
      <c r="B25" s="81">
        <v>14.51</v>
      </c>
      <c r="C25" s="81">
        <v>22.65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1.25" customHeight="1">
      <c r="A26" s="77">
        <v>1999</v>
      </c>
      <c r="B26" s="81">
        <v>16.3</v>
      </c>
      <c r="C26" s="81">
        <v>24.11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1.25" customHeight="1">
      <c r="A27" s="77">
        <v>2000</v>
      </c>
      <c r="B27" s="81">
        <v>17.739999999999998</v>
      </c>
      <c r="C27" s="81">
        <v>25.35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1.25" customHeight="1">
      <c r="A28" s="77">
        <v>2001</v>
      </c>
      <c r="B28" s="81">
        <v>19.73</v>
      </c>
      <c r="C28" s="81">
        <v>28.55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1.25" customHeight="1">
      <c r="A29" s="77">
        <v>2002</v>
      </c>
      <c r="B29" s="81">
        <v>21.78</v>
      </c>
      <c r="C29" s="81">
        <v>30.35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1.25" customHeight="1">
      <c r="A30" s="77">
        <v>2003</v>
      </c>
      <c r="B30" s="81">
        <v>23.41</v>
      </c>
      <c r="C30" s="81">
        <v>32.71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1.25" customHeight="1">
      <c r="A31" s="77">
        <v>2004</v>
      </c>
      <c r="B31" s="81">
        <v>25.08</v>
      </c>
      <c r="C31" s="81">
        <v>32.49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1.25" customHeight="1">
      <c r="A32" s="77">
        <v>2005</v>
      </c>
      <c r="B32" s="81">
        <v>26.57</v>
      </c>
      <c r="C32" s="81">
        <v>34.869999999999997</v>
      </c>
      <c r="D32" s="2"/>
      <c r="E32" s="341" t="s">
        <v>361</v>
      </c>
      <c r="F32" s="341"/>
      <c r="G32" s="341"/>
      <c r="H32" s="341"/>
      <c r="I32" s="341"/>
      <c r="J32" s="341"/>
      <c r="K32" s="34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1.25" customHeight="1">
      <c r="A33" s="77">
        <v>2006</v>
      </c>
      <c r="B33" s="81">
        <v>28.38</v>
      </c>
      <c r="C33" s="81">
        <v>37.700000000000003</v>
      </c>
      <c r="D33" s="2"/>
      <c r="E33" s="341"/>
      <c r="F33" s="341"/>
      <c r="G33" s="341"/>
      <c r="H33" s="341"/>
      <c r="I33" s="341"/>
      <c r="J33" s="341"/>
      <c r="K33" s="34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1.25" customHeight="1">
      <c r="A34" s="77">
        <v>2007</v>
      </c>
      <c r="B34" s="81">
        <v>30.24</v>
      </c>
      <c r="C34" s="81">
        <v>39.299999999999997</v>
      </c>
      <c r="D34" s="2"/>
      <c r="E34" s="141"/>
      <c r="F34" s="141"/>
      <c r="G34" s="141"/>
      <c r="H34" s="141"/>
      <c r="I34" s="141"/>
      <c r="J34" s="141"/>
      <c r="K34" s="14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1.25" customHeight="1">
      <c r="A35" s="77">
        <v>2008</v>
      </c>
      <c r="B35" s="81">
        <v>33.160077999999999</v>
      </c>
      <c r="C35" s="81">
        <v>40.799999999999997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1.25" customHeight="1">
      <c r="A36" s="77">
        <v>2009</v>
      </c>
      <c r="B36" s="81">
        <v>34.482304999999997</v>
      </c>
      <c r="C36" s="81">
        <v>41.398206999999999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1.25" customHeight="1">
      <c r="A37" s="77">
        <v>2010</v>
      </c>
      <c r="B37" s="81">
        <v>35.523603999999999</v>
      </c>
      <c r="C37" s="81">
        <v>40.795521000000001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1.25" customHeight="1">
      <c r="A38" s="77">
        <v>2011</v>
      </c>
      <c r="B38" s="81">
        <v>37.372197999999997</v>
      </c>
      <c r="C38" s="81">
        <v>43.506436000000001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1.25" customHeight="1">
      <c r="A39" s="77">
        <v>2012</v>
      </c>
      <c r="B39" s="81">
        <v>38.959695000000004</v>
      </c>
      <c r="C39" s="81">
        <v>45.064534000000002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1.25" customHeight="1">
      <c r="A40" s="77">
        <v>2013</v>
      </c>
      <c r="B40" s="81">
        <v>40.858542999999997</v>
      </c>
      <c r="C40" s="81">
        <v>46.145082000000002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1.25" customHeight="1">
      <c r="A41" s="77">
        <v>2014</v>
      </c>
      <c r="B41" s="81">
        <v>42.522694999999999</v>
      </c>
      <c r="C41" s="81">
        <v>47.812235999999999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1.25" customHeight="1">
      <c r="A42" s="77">
        <v>2015</v>
      </c>
      <c r="B42" s="81">
        <v>44.477955999999999</v>
      </c>
      <c r="C42" s="81">
        <v>48.494857000000003</v>
      </c>
      <c r="D42" s="2"/>
      <c r="E42" s="2"/>
      <c r="F42" s="2"/>
      <c r="G42" s="2"/>
      <c r="H42" s="56"/>
      <c r="I42" s="56"/>
      <c r="J42" s="56"/>
      <c r="K42" s="56"/>
      <c r="L42" s="5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1.25" customHeight="1">
      <c r="A43" s="77">
        <v>2016</v>
      </c>
      <c r="B43" s="81">
        <v>45.881183999999998</v>
      </c>
      <c r="C43" s="81">
        <v>49.105124000000004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1.25" customHeight="1">
      <c r="A44" s="77">
        <v>2017</v>
      </c>
      <c r="B44" s="81">
        <v>46.79</v>
      </c>
      <c r="C44" s="81">
        <v>49.63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1.25" customHeight="1">
      <c r="A45" s="22">
        <v>2018</v>
      </c>
      <c r="B45" s="82">
        <v>47.28</v>
      </c>
      <c r="C45" s="82">
        <v>50.28</v>
      </c>
      <c r="D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1.25" customHeight="1">
      <c r="A46" s="77">
        <v>2019</v>
      </c>
      <c r="B46" s="81">
        <v>48.41</v>
      </c>
      <c r="C46" s="81">
        <v>52.14</v>
      </c>
      <c r="E46" s="1"/>
    </row>
    <row r="47" spans="1:23" ht="11.25" customHeight="1">
      <c r="A47" s="83">
        <v>2020</v>
      </c>
      <c r="B47" s="84">
        <v>47.59</v>
      </c>
      <c r="C47" s="84">
        <v>51.9</v>
      </c>
      <c r="E47" s="1"/>
    </row>
    <row r="48" spans="1:23" ht="11.25" customHeight="1">
      <c r="A48" s="338" t="s">
        <v>361</v>
      </c>
      <c r="B48" s="339"/>
      <c r="C48" s="339"/>
      <c r="D48" s="1"/>
      <c r="E48" s="1"/>
    </row>
    <row r="49" spans="1:4" ht="50.25" customHeight="1">
      <c r="A49" s="340"/>
      <c r="B49" s="340"/>
      <c r="C49" s="340"/>
      <c r="D49" s="1"/>
    </row>
    <row r="50" spans="1:4" ht="11.25" customHeight="1"/>
    <row r="51" spans="1:4" ht="11.25" customHeight="1"/>
    <row r="52" spans="1:4" ht="11.25" customHeight="1"/>
    <row r="53" spans="1:4" ht="11.25" customHeight="1"/>
    <row r="54" spans="1:4" ht="11.25" customHeight="1"/>
    <row r="55" spans="1:4" ht="11.25" customHeight="1"/>
    <row r="56" spans="1:4" ht="11.25" customHeight="1"/>
    <row r="57" spans="1:4" ht="11.25" customHeight="1"/>
    <row r="58" spans="1:4" ht="11.25" customHeight="1"/>
    <row r="59" spans="1:4" ht="11.25" customHeight="1"/>
    <row r="60" spans="1:4" ht="11.25" customHeight="1"/>
    <row r="61" spans="1:4" ht="11.25" customHeight="1"/>
    <row r="62" spans="1:4" ht="11.25" customHeight="1"/>
    <row r="63" spans="1:4" ht="11.25" customHeight="1"/>
    <row r="64" spans="1: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C1"/>
    <mergeCell ref="A48:C49"/>
    <mergeCell ref="E32:K33"/>
  </mergeCells>
  <pageMargins left="0.75" right="0.75" top="1.39375" bottom="1.39375" header="0" footer="0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B1000"/>
  <sheetViews>
    <sheetView workbookViewId="0">
      <selection sqref="A1:K7"/>
    </sheetView>
  </sheetViews>
  <sheetFormatPr baseColWidth="10" defaultColWidth="12.625" defaultRowHeight="15" customHeight="1"/>
  <cols>
    <col min="1" max="1" width="10.5" customWidth="1"/>
    <col min="2" max="9" width="6.375" customWidth="1"/>
    <col min="10" max="11" width="7.5" customWidth="1"/>
    <col min="12" max="28" width="10.125" customWidth="1"/>
  </cols>
  <sheetData>
    <row r="1" spans="1:28" ht="23.25" customHeight="1">
      <c r="A1" s="342" t="s">
        <v>362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1.25" customHeight="1">
      <c r="A2" s="194"/>
      <c r="B2" s="179">
        <v>2011</v>
      </c>
      <c r="C2" s="179">
        <v>2012</v>
      </c>
      <c r="D2" s="179">
        <v>2013</v>
      </c>
      <c r="E2" s="179">
        <v>2014</v>
      </c>
      <c r="F2" s="179">
        <v>2015</v>
      </c>
      <c r="G2" s="179">
        <v>2016</v>
      </c>
      <c r="H2" s="179">
        <v>2017</v>
      </c>
      <c r="I2" s="179">
        <v>2018</v>
      </c>
      <c r="J2" s="179">
        <v>2019</v>
      </c>
      <c r="K2" s="179">
        <v>2020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1.25" customHeight="1">
      <c r="A3" s="195" t="s">
        <v>54</v>
      </c>
      <c r="B3" s="181">
        <v>12.47</v>
      </c>
      <c r="C3" s="181">
        <v>12.12</v>
      </c>
      <c r="D3" s="181">
        <v>11.74</v>
      </c>
      <c r="E3" s="181">
        <v>10.46</v>
      </c>
      <c r="F3" s="181">
        <v>10.4</v>
      </c>
      <c r="G3" s="181">
        <v>10.36</v>
      </c>
      <c r="H3" s="181">
        <v>10.51</v>
      </c>
      <c r="I3" s="181">
        <v>11.12</v>
      </c>
      <c r="J3" s="181">
        <v>11.53</v>
      </c>
      <c r="K3" s="181">
        <v>10.33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1.25" customHeight="1">
      <c r="A4" s="195" t="s">
        <v>116</v>
      </c>
      <c r="B4" s="181">
        <v>15</v>
      </c>
      <c r="C4" s="181">
        <v>13.01</v>
      </c>
      <c r="D4" s="181">
        <v>13.06</v>
      </c>
      <c r="E4" s="181">
        <v>12.26</v>
      </c>
      <c r="F4" s="181">
        <v>13.03</v>
      </c>
      <c r="G4" s="181">
        <v>13.3</v>
      </c>
      <c r="H4" s="181">
        <v>13.94</v>
      </c>
      <c r="I4" s="181">
        <v>13.92</v>
      </c>
      <c r="J4" s="181">
        <v>13.88</v>
      </c>
      <c r="K4" s="181">
        <v>11.87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1.25" customHeight="1">
      <c r="A5" s="322" t="s">
        <v>419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143"/>
      <c r="M5" s="143"/>
      <c r="N5" s="143"/>
      <c r="O5" s="143"/>
      <c r="P5" s="143"/>
      <c r="Q5" s="143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1.25" customHeight="1">
      <c r="A6" s="323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140"/>
      <c r="M6" s="140"/>
      <c r="N6" s="140"/>
      <c r="O6" s="140"/>
      <c r="P6" s="140"/>
      <c r="Q6" s="140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1.25" customHeight="1">
      <c r="A7" s="323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1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1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8" ht="14.25" customHeight="1"/>
    <row r="12" spans="1:28" ht="14.25" customHeight="1"/>
    <row r="13" spans="1:28" ht="14.25" customHeight="1"/>
    <row r="14" spans="1:28" ht="14.25" customHeight="1"/>
    <row r="15" spans="1:28" ht="14.25" customHeight="1"/>
    <row r="16" spans="1:2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K1"/>
    <mergeCell ref="A5:K7"/>
  </mergeCell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V999"/>
  <sheetViews>
    <sheetView workbookViewId="0">
      <selection activeCell="A2" sqref="A2:B2"/>
    </sheetView>
  </sheetViews>
  <sheetFormatPr baseColWidth="10" defaultColWidth="12.625" defaultRowHeight="15" customHeight="1"/>
  <cols>
    <col min="1" max="22" width="9.625" customWidth="1"/>
    <col min="23" max="26" width="8.625" customWidth="1"/>
  </cols>
  <sheetData>
    <row r="1" spans="1:22" ht="51.75" customHeight="1">
      <c r="A1" s="344" t="s">
        <v>363</v>
      </c>
      <c r="B1" s="28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45" customHeight="1">
      <c r="A2" s="257" t="s">
        <v>364</v>
      </c>
      <c r="B2" s="257">
        <v>2020</v>
      </c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1.25" customHeight="1">
      <c r="A3" s="85" t="s">
        <v>192</v>
      </c>
      <c r="B3" s="86">
        <v>1.9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1.25" customHeight="1">
      <c r="A4" s="85" t="s">
        <v>193</v>
      </c>
      <c r="B4" s="86">
        <v>5.7</v>
      </c>
      <c r="C4" s="2"/>
      <c r="D4" s="2"/>
      <c r="E4" s="2"/>
      <c r="F4" s="2"/>
      <c r="G4" s="2"/>
      <c r="H4" s="2"/>
      <c r="I4" s="2"/>
      <c r="J4" s="2"/>
      <c r="K4" s="2"/>
      <c r="L4" s="87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1.25" customHeight="1">
      <c r="A5" s="85" t="s">
        <v>194</v>
      </c>
      <c r="B5" s="86">
        <v>5.9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1.25" customHeight="1">
      <c r="A6" s="85" t="s">
        <v>195</v>
      </c>
      <c r="B6" s="86">
        <v>6.4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1.25" customHeight="1">
      <c r="A7" s="85" t="s">
        <v>196</v>
      </c>
      <c r="B7" s="86">
        <v>6.6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1.25" customHeight="1">
      <c r="A8" s="85" t="s">
        <v>197</v>
      </c>
      <c r="B8" s="86">
        <v>7.7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1.25" customHeight="1">
      <c r="A9" s="85" t="s">
        <v>198</v>
      </c>
      <c r="B9" s="86">
        <v>7.9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1.25" customHeight="1">
      <c r="A10" s="85" t="s">
        <v>199</v>
      </c>
      <c r="B10" s="86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1.25" customHeight="1">
      <c r="A11" s="85" t="s">
        <v>200</v>
      </c>
      <c r="B11" s="86">
        <v>8.4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1.25" customHeight="1">
      <c r="A12" s="85" t="s">
        <v>201</v>
      </c>
      <c r="B12" s="86">
        <v>8.5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1.25" customHeight="1">
      <c r="A13" s="85" t="s">
        <v>202</v>
      </c>
      <c r="B13" s="86">
        <v>9.6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1.25" customHeight="1">
      <c r="A14" s="85" t="s">
        <v>54</v>
      </c>
      <c r="B14" s="86">
        <v>10.3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1.25" customHeight="1">
      <c r="A15" s="85" t="s">
        <v>203</v>
      </c>
      <c r="B15" s="86">
        <v>10.9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1.25" customHeight="1">
      <c r="A16" s="85" t="s">
        <v>204</v>
      </c>
      <c r="B16" s="86">
        <v>10.9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1.25" customHeight="1">
      <c r="A17" s="85" t="s">
        <v>205</v>
      </c>
      <c r="B17" s="86">
        <v>10.9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1.25" customHeight="1">
      <c r="A18" s="85" t="s">
        <v>206</v>
      </c>
      <c r="B18" s="86">
        <v>11.3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1.25" customHeight="1">
      <c r="A19" s="85" t="s">
        <v>116</v>
      </c>
      <c r="B19" s="86">
        <v>11.9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1.25" customHeight="1">
      <c r="A20" s="85" t="s">
        <v>207</v>
      </c>
      <c r="B20" s="86">
        <v>12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1.25" customHeight="1">
      <c r="A21" s="85" t="s">
        <v>208</v>
      </c>
      <c r="B21" s="86">
        <v>13.4</v>
      </c>
      <c r="C21" s="2"/>
      <c r="D21" s="345" t="s">
        <v>411</v>
      </c>
      <c r="E21" s="345"/>
      <c r="F21" s="345"/>
      <c r="G21" s="345"/>
      <c r="H21" s="345"/>
      <c r="I21" s="345"/>
      <c r="J21" s="3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9" customHeight="1">
      <c r="A22" s="2" t="s">
        <v>365</v>
      </c>
      <c r="B22" s="2"/>
      <c r="C22" s="2"/>
      <c r="D22" s="345"/>
      <c r="E22" s="345"/>
      <c r="F22" s="345"/>
      <c r="G22" s="345"/>
      <c r="H22" s="345"/>
      <c r="I22" s="345"/>
      <c r="J22" s="34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1.25" hidden="1" customHeight="1">
      <c r="A23" s="345" t="s">
        <v>411</v>
      </c>
      <c r="B23" s="345"/>
      <c r="C23" s="2"/>
      <c r="D23" s="345"/>
      <c r="E23" s="345"/>
      <c r="F23" s="345"/>
      <c r="G23" s="345"/>
      <c r="H23" s="345"/>
      <c r="I23" s="345"/>
      <c r="J23" s="34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.25" customHeight="1">
      <c r="A24" s="345"/>
      <c r="B24" s="345"/>
      <c r="C24" s="2"/>
      <c r="D24" s="345"/>
      <c r="E24" s="345"/>
      <c r="F24" s="345"/>
      <c r="G24" s="345"/>
      <c r="H24" s="345"/>
      <c r="I24" s="345"/>
      <c r="J24" s="34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1.25" customHeight="1">
      <c r="A25" s="345"/>
      <c r="B25" s="345"/>
      <c r="C25" s="2"/>
      <c r="D25" s="145"/>
      <c r="E25" s="145"/>
      <c r="F25" s="145"/>
      <c r="G25" s="145"/>
      <c r="H25" s="145"/>
      <c r="I25" s="145"/>
      <c r="J25" s="1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1.25" customHeight="1">
      <c r="A26" s="345"/>
      <c r="B26" s="345"/>
      <c r="C26" s="2"/>
      <c r="D26" s="145"/>
      <c r="E26" s="145"/>
      <c r="F26" s="145"/>
      <c r="G26" s="145"/>
      <c r="H26" s="145"/>
      <c r="I26" s="145"/>
      <c r="J26" s="14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1.25" customHeight="1">
      <c r="A27" s="345"/>
      <c r="B27" s="345"/>
      <c r="C27" s="2"/>
      <c r="D27" s="145"/>
      <c r="E27" s="145"/>
      <c r="F27" s="145"/>
      <c r="G27" s="145"/>
      <c r="H27" s="145"/>
      <c r="I27" s="145"/>
      <c r="J27" s="1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1.25" customHeight="1">
      <c r="A28" s="345"/>
      <c r="B28" s="345"/>
      <c r="C28" s="2"/>
      <c r="D28" s="145"/>
      <c r="E28" s="145"/>
      <c r="F28" s="145"/>
      <c r="G28" s="145"/>
      <c r="H28" s="145"/>
      <c r="I28" s="145"/>
      <c r="J28" s="1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1.25" customHeight="1">
      <c r="A29" s="345"/>
      <c r="B29" s="345"/>
      <c r="C29" s="2"/>
      <c r="D29" s="145"/>
      <c r="E29" s="145"/>
      <c r="F29" s="145"/>
      <c r="G29" s="145"/>
      <c r="H29" s="145"/>
      <c r="I29" s="145"/>
      <c r="J29" s="14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1.25" customHeight="1">
      <c r="A30" s="345"/>
      <c r="B30" s="34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>
      <c r="A31" s="345"/>
      <c r="B31" s="345"/>
    </row>
    <row r="32" spans="1:22" ht="14.25" customHeight="1">
      <c r="A32" s="85"/>
      <c r="B32" s="86"/>
    </row>
    <row r="33" spans="1:2" ht="14.25" customHeight="1">
      <c r="A33" s="85"/>
      <c r="B33" s="86"/>
    </row>
    <row r="34" spans="1:2" ht="14.25" customHeight="1">
      <c r="A34" s="85"/>
      <c r="B34" s="86"/>
    </row>
    <row r="35" spans="1:2" ht="14.25" customHeight="1">
      <c r="A35" s="85"/>
      <c r="B35" s="86"/>
    </row>
    <row r="36" spans="1:2" ht="14.25" customHeight="1">
      <c r="A36" s="85"/>
      <c r="B36" s="86"/>
    </row>
    <row r="37" spans="1:2" ht="14.25" customHeight="1">
      <c r="A37" s="85"/>
      <c r="B37" s="86"/>
    </row>
    <row r="38" spans="1:2" ht="14.25" customHeight="1">
      <c r="A38" s="85"/>
      <c r="B38" s="86"/>
    </row>
    <row r="39" spans="1:2" ht="14.25" customHeight="1">
      <c r="A39" s="85"/>
      <c r="B39" s="86"/>
    </row>
    <row r="40" spans="1:2" ht="14.25" customHeight="1">
      <c r="A40" s="85"/>
      <c r="B40" s="86"/>
    </row>
    <row r="41" spans="1:2" ht="14.25" customHeight="1">
      <c r="A41" s="85"/>
      <c r="B41" s="86"/>
    </row>
    <row r="42" spans="1:2" ht="14.25" customHeight="1">
      <c r="A42" s="85"/>
      <c r="B42" s="86"/>
    </row>
    <row r="43" spans="1:2" ht="14.25" customHeight="1">
      <c r="A43" s="85"/>
      <c r="B43" s="86"/>
    </row>
    <row r="44" spans="1:2" ht="14.25" customHeight="1">
      <c r="A44" s="85"/>
      <c r="B44" s="86"/>
    </row>
    <row r="45" spans="1:2" ht="14.25" customHeight="1">
      <c r="A45" s="85"/>
      <c r="B45" s="86"/>
    </row>
    <row r="46" spans="1:2" ht="14.25" customHeight="1"/>
    <row r="47" spans="1:2" ht="14.25" customHeight="1"/>
    <row r="48" spans="1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B1"/>
    <mergeCell ref="A23:B31"/>
    <mergeCell ref="D21:J24"/>
  </mergeCells>
  <pageMargins left="0.75" right="0.75" top="1.39375" bottom="1.39375" header="0" footer="0"/>
  <pageSetup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AC1000"/>
  <sheetViews>
    <sheetView workbookViewId="0">
      <selection sqref="A1:J22"/>
    </sheetView>
  </sheetViews>
  <sheetFormatPr baseColWidth="10" defaultColWidth="12.625" defaultRowHeight="15" customHeight="1"/>
  <cols>
    <col min="1" max="1" width="19.75" customWidth="1"/>
    <col min="2" max="10" width="6.25" customWidth="1"/>
    <col min="11" max="29" width="10" customWidth="1"/>
  </cols>
  <sheetData>
    <row r="1" spans="1:29" ht="15.75" customHeight="1">
      <c r="A1" s="346" t="s">
        <v>209</v>
      </c>
      <c r="B1" s="347"/>
      <c r="C1" s="347"/>
      <c r="D1" s="347"/>
      <c r="E1" s="347"/>
      <c r="F1" s="347"/>
      <c r="G1" s="347"/>
      <c r="H1" s="347"/>
      <c r="I1" s="347"/>
      <c r="J1" s="34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1.25" customHeight="1">
      <c r="A2" s="196"/>
      <c r="B2" s="197">
        <v>1975</v>
      </c>
      <c r="C2" s="197">
        <v>1985</v>
      </c>
      <c r="D2" s="197">
        <v>1995</v>
      </c>
      <c r="E2" s="197">
        <v>2005</v>
      </c>
      <c r="F2" s="197">
        <v>2015</v>
      </c>
      <c r="G2" s="197">
        <v>2017</v>
      </c>
      <c r="H2" s="197">
        <v>2018</v>
      </c>
      <c r="I2" s="198">
        <v>2019</v>
      </c>
      <c r="J2" s="199">
        <v>2020</v>
      </c>
      <c r="K2" s="6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1.25" customHeight="1">
      <c r="A3" s="200" t="s">
        <v>54</v>
      </c>
      <c r="B3" s="201">
        <v>7.6</v>
      </c>
      <c r="C3" s="201">
        <v>5.1651249999999997</v>
      </c>
      <c r="D3" s="201">
        <v>5.0089009999999998</v>
      </c>
      <c r="E3" s="201">
        <v>4.7566100000000002</v>
      </c>
      <c r="F3" s="201">
        <v>3.5908310000000001</v>
      </c>
      <c r="G3" s="201">
        <v>3.68</v>
      </c>
      <c r="H3" s="201">
        <v>3.54</v>
      </c>
      <c r="I3" s="202">
        <v>3.51</v>
      </c>
      <c r="J3" s="203">
        <v>1.91</v>
      </c>
      <c r="K3" s="63"/>
      <c r="L3" s="2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29" ht="11.25" customHeight="1">
      <c r="A4" s="204" t="s">
        <v>203</v>
      </c>
      <c r="B4" s="205">
        <v>7.05</v>
      </c>
      <c r="C4" s="205">
        <v>5.8360339999999997</v>
      </c>
      <c r="D4" s="205">
        <v>5.3362800000000004</v>
      </c>
      <c r="E4" s="205">
        <v>5.4076259999999996</v>
      </c>
      <c r="F4" s="205">
        <v>3.5651109999999999</v>
      </c>
      <c r="G4" s="205">
        <v>3.63</v>
      </c>
      <c r="H4" s="205">
        <v>3.55</v>
      </c>
      <c r="I4" s="206">
        <v>3.65</v>
      </c>
      <c r="J4" s="207">
        <v>1.79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25" customHeight="1">
      <c r="A5" s="204" t="s">
        <v>201</v>
      </c>
      <c r="B5" s="205">
        <v>6.92</v>
      </c>
      <c r="C5" s="205">
        <v>4.8475710000000003</v>
      </c>
      <c r="D5" s="205">
        <v>4.5475880000000002</v>
      </c>
      <c r="E5" s="205">
        <v>4.503018</v>
      </c>
      <c r="F5" s="205">
        <v>3.2533059999999998</v>
      </c>
      <c r="G5" s="205">
        <v>3.26</v>
      </c>
      <c r="H5" s="205">
        <v>3.16</v>
      </c>
      <c r="I5" s="206">
        <v>3</v>
      </c>
      <c r="J5" s="207">
        <v>1.72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1.25" customHeight="1">
      <c r="A6" s="204" t="s">
        <v>207</v>
      </c>
      <c r="B6" s="205">
        <v>7.6</v>
      </c>
      <c r="C6" s="205">
        <v>5.2544599999999999</v>
      </c>
      <c r="D6" s="205">
        <v>4.1616999999999997</v>
      </c>
      <c r="E6" s="205">
        <v>4.645391</v>
      </c>
      <c r="F6" s="205">
        <v>3.3877920000000001</v>
      </c>
      <c r="G6" s="205">
        <v>3.53</v>
      </c>
      <c r="H6" s="205">
        <v>3.39</v>
      </c>
      <c r="I6" s="206">
        <v>3.27</v>
      </c>
      <c r="J6" s="207">
        <v>1.82</v>
      </c>
      <c r="K6" s="89"/>
      <c r="L6" s="2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</row>
    <row r="7" spans="1:29" ht="11.25" customHeight="1">
      <c r="A7" s="200" t="s">
        <v>116</v>
      </c>
      <c r="B7" s="201">
        <v>8.42</v>
      </c>
      <c r="C7" s="201">
        <v>5.8806640000000003</v>
      </c>
      <c r="D7" s="201">
        <v>5.3813789999999999</v>
      </c>
      <c r="E7" s="201">
        <v>4.5138769999999999</v>
      </c>
      <c r="F7" s="201">
        <v>4.10182</v>
      </c>
      <c r="G7" s="201">
        <v>4.0999999999999996</v>
      </c>
      <c r="H7" s="201">
        <v>4.09</v>
      </c>
      <c r="I7" s="202">
        <v>4.2430000000000003</v>
      </c>
      <c r="J7" s="203">
        <v>2.44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1.25" customHeight="1">
      <c r="A8" s="208" t="s">
        <v>204</v>
      </c>
      <c r="B8" s="205">
        <v>7.71</v>
      </c>
      <c r="C8" s="205">
        <v>5.9455390000000001</v>
      </c>
      <c r="D8" s="205">
        <v>5.167872</v>
      </c>
      <c r="E8" s="205">
        <v>3.6293510000000002</v>
      </c>
      <c r="F8" s="205">
        <v>3.2559909999999999</v>
      </c>
      <c r="G8" s="205">
        <v>3.5</v>
      </c>
      <c r="H8" s="205">
        <v>3.53</v>
      </c>
      <c r="I8" s="206">
        <v>3.52</v>
      </c>
      <c r="J8" s="207">
        <v>2.17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1.25" customHeight="1">
      <c r="A9" s="208" t="s">
        <v>198</v>
      </c>
      <c r="B9" s="205">
        <v>7.7</v>
      </c>
      <c r="C9" s="205">
        <v>4.9689310000000004</v>
      </c>
      <c r="D9" s="205">
        <v>4.2647190000000004</v>
      </c>
      <c r="E9" s="205">
        <v>5.1759750000000002</v>
      </c>
      <c r="F9" s="205">
        <v>3.686067</v>
      </c>
      <c r="G9" s="205">
        <v>3.65</v>
      </c>
      <c r="H9" s="205">
        <v>3.63</v>
      </c>
      <c r="I9" s="206">
        <v>3.44</v>
      </c>
      <c r="J9" s="207">
        <v>1.97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1.25" customHeight="1">
      <c r="A10" s="208" t="s">
        <v>196</v>
      </c>
      <c r="B10" s="205">
        <v>5.87</v>
      </c>
      <c r="C10" s="205">
        <v>4.140523</v>
      </c>
      <c r="D10" s="205">
        <v>4.0856589999999997</v>
      </c>
      <c r="E10" s="205">
        <v>3.963365</v>
      </c>
      <c r="F10" s="205">
        <v>3.0084200000000001</v>
      </c>
      <c r="G10" s="205">
        <v>3.16</v>
      </c>
      <c r="H10" s="205">
        <v>2.98</v>
      </c>
      <c r="I10" s="206">
        <v>2.95</v>
      </c>
      <c r="J10" s="207">
        <v>1.41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1.25" customHeight="1">
      <c r="A11" s="208" t="s">
        <v>199</v>
      </c>
      <c r="B11" s="205">
        <v>5.48</v>
      </c>
      <c r="C11" s="205">
        <v>5.5303440000000004</v>
      </c>
      <c r="D11" s="205">
        <v>4.9822220000000002</v>
      </c>
      <c r="E11" s="205">
        <v>4.7537070000000003</v>
      </c>
      <c r="F11" s="205">
        <v>3.4536889999999998</v>
      </c>
      <c r="G11" s="205">
        <v>3.51</v>
      </c>
      <c r="H11" s="205">
        <v>3.53</v>
      </c>
      <c r="I11" s="206">
        <v>3.42</v>
      </c>
      <c r="J11" s="207">
        <v>1.58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1.25" customHeight="1">
      <c r="A12" s="208" t="s">
        <v>208</v>
      </c>
      <c r="B12" s="205">
        <v>8.36</v>
      </c>
      <c r="C12" s="205">
        <v>5.0965949999999998</v>
      </c>
      <c r="D12" s="205">
        <v>5.2151509999999996</v>
      </c>
      <c r="E12" s="205">
        <v>4.6720930000000003</v>
      </c>
      <c r="F12" s="205">
        <v>3.7306059999999999</v>
      </c>
      <c r="G12" s="205">
        <v>3.94</v>
      </c>
      <c r="H12" s="205">
        <v>3.69</v>
      </c>
      <c r="I12" s="206">
        <v>3.54</v>
      </c>
      <c r="J12" s="207">
        <v>2.0499999999999998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1.25" customHeight="1">
      <c r="A13" s="204" t="s">
        <v>200</v>
      </c>
      <c r="B13" s="205">
        <v>8.08</v>
      </c>
      <c r="C13" s="205">
        <v>4.792052</v>
      </c>
      <c r="D13" s="205">
        <v>5.4044239999999997</v>
      </c>
      <c r="E13" s="205">
        <v>5.2393970000000003</v>
      </c>
      <c r="F13" s="205">
        <v>3.6560480000000002</v>
      </c>
      <c r="G13" s="205">
        <v>3.78</v>
      </c>
      <c r="H13" s="205">
        <v>3.65</v>
      </c>
      <c r="I13" s="206">
        <v>3.51</v>
      </c>
      <c r="J13" s="207">
        <v>2.12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1.25" customHeight="1">
      <c r="A14" s="208" t="s">
        <v>195</v>
      </c>
      <c r="B14" s="205">
        <v>5.29</v>
      </c>
      <c r="C14" s="205">
        <v>5.7351349999999996</v>
      </c>
      <c r="D14" s="205">
        <v>4.721006</v>
      </c>
      <c r="E14" s="205">
        <v>4.2892599999999996</v>
      </c>
      <c r="F14" s="205">
        <v>3.1931949999999998</v>
      </c>
      <c r="G14" s="205">
        <v>3.28</v>
      </c>
      <c r="H14" s="205">
        <v>3.12</v>
      </c>
      <c r="I14" s="206">
        <v>3.15</v>
      </c>
      <c r="J14" s="207">
        <v>1.49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1.25" customHeight="1">
      <c r="A15" s="208" t="s">
        <v>193</v>
      </c>
      <c r="B15" s="205">
        <v>6.93</v>
      </c>
      <c r="C15" s="205">
        <v>4.6505400000000003</v>
      </c>
      <c r="D15" s="205">
        <v>4.2841560000000003</v>
      </c>
      <c r="E15" s="205">
        <v>4.029426</v>
      </c>
      <c r="F15" s="205">
        <v>3.3914469999999999</v>
      </c>
      <c r="G15" s="205">
        <v>3.44</v>
      </c>
      <c r="H15" s="205">
        <v>3.2</v>
      </c>
      <c r="I15" s="206">
        <v>3.46</v>
      </c>
      <c r="J15" s="207">
        <v>2.08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1.25" customHeight="1">
      <c r="A16" s="208" t="s">
        <v>205</v>
      </c>
      <c r="B16" s="205">
        <v>9.2899999999999991</v>
      </c>
      <c r="C16" s="205">
        <v>5.1741890000000001</v>
      </c>
      <c r="D16" s="205">
        <v>5.269037</v>
      </c>
      <c r="E16" s="205">
        <v>4.8449559999999998</v>
      </c>
      <c r="F16" s="205">
        <v>3.995212</v>
      </c>
      <c r="G16" s="205">
        <v>3.98</v>
      </c>
      <c r="H16" s="205">
        <v>3.76</v>
      </c>
      <c r="I16" s="206">
        <v>3.67</v>
      </c>
      <c r="J16" s="207">
        <v>1.92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1.25" customHeight="1">
      <c r="A17" s="208" t="s">
        <v>206</v>
      </c>
      <c r="B17" s="205">
        <v>7.28</v>
      </c>
      <c r="C17" s="205">
        <v>5.9266509999999997</v>
      </c>
      <c r="D17" s="205">
        <v>5.4548819999999996</v>
      </c>
      <c r="E17" s="205">
        <v>5.0049140000000003</v>
      </c>
      <c r="F17" s="205">
        <v>3.346962</v>
      </c>
      <c r="G17" s="205">
        <v>3.54</v>
      </c>
      <c r="H17" s="205">
        <v>3.53</v>
      </c>
      <c r="I17" s="206">
        <v>3.41</v>
      </c>
      <c r="J17" s="207">
        <v>1.78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1.25" customHeight="1">
      <c r="A18" s="208" t="s">
        <v>197</v>
      </c>
      <c r="B18" s="205">
        <v>7.63</v>
      </c>
      <c r="C18" s="205">
        <v>4.6693300000000004</v>
      </c>
      <c r="D18" s="205">
        <v>4.9745150000000002</v>
      </c>
      <c r="E18" s="205">
        <v>4.5652299999999997</v>
      </c>
      <c r="F18" s="205">
        <v>4.1901580000000003</v>
      </c>
      <c r="G18" s="205">
        <v>3.64</v>
      </c>
      <c r="H18" s="205">
        <v>3.25</v>
      </c>
      <c r="I18" s="206">
        <v>3.23</v>
      </c>
      <c r="J18" s="207">
        <v>1.99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1.25" customHeight="1">
      <c r="A19" s="208" t="s">
        <v>202</v>
      </c>
      <c r="B19" s="205">
        <v>8.7100000000000009</v>
      </c>
      <c r="C19" s="205">
        <v>4.3976119999999996</v>
      </c>
      <c r="D19" s="205">
        <v>4.5817690000000004</v>
      </c>
      <c r="E19" s="205">
        <v>4.5374650000000001</v>
      </c>
      <c r="F19" s="205">
        <v>3.4133369999999998</v>
      </c>
      <c r="G19" s="205">
        <v>3.51</v>
      </c>
      <c r="H19" s="205">
        <v>3.37</v>
      </c>
      <c r="I19" s="206">
        <v>3.31</v>
      </c>
      <c r="J19" s="207">
        <v>1.77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1.25" customHeight="1">
      <c r="A20" s="208" t="s">
        <v>194</v>
      </c>
      <c r="B20" s="205">
        <v>7.17</v>
      </c>
      <c r="C20" s="205">
        <v>5.0938559999999997</v>
      </c>
      <c r="D20" s="205">
        <v>4.4205540000000001</v>
      </c>
      <c r="E20" s="205">
        <v>4.6973690000000001</v>
      </c>
      <c r="F20" s="205">
        <v>3.4459209999999998</v>
      </c>
      <c r="G20" s="205">
        <v>3.36</v>
      </c>
      <c r="H20" s="205">
        <v>3.65</v>
      </c>
      <c r="I20" s="206">
        <v>3.55</v>
      </c>
      <c r="J20" s="207">
        <v>1.97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1.25" customHeight="1">
      <c r="A21" s="323" t="s">
        <v>420</v>
      </c>
      <c r="B21" s="323"/>
      <c r="C21" s="323"/>
      <c r="D21" s="323"/>
      <c r="E21" s="323"/>
      <c r="F21" s="323"/>
      <c r="G21" s="323"/>
      <c r="H21" s="323"/>
      <c r="I21" s="323"/>
      <c r="J21" s="32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1.25" customHeight="1">
      <c r="A22" s="323"/>
      <c r="B22" s="323"/>
      <c r="C22" s="323"/>
      <c r="D22" s="323"/>
      <c r="E22" s="323"/>
      <c r="F22" s="323"/>
      <c r="G22" s="323"/>
      <c r="H22" s="323"/>
      <c r="I22" s="323"/>
      <c r="J22" s="32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9" ht="14.25" customHeight="1"/>
    <row r="29" spans="1:29" ht="14.25" customHeight="1"/>
    <row r="30" spans="1:29" ht="14.25" customHeight="1"/>
    <row r="31" spans="1:29" ht="14.25" customHeight="1"/>
    <row r="32" spans="1:2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J1"/>
    <mergeCell ref="A21:J22"/>
  </mergeCells>
  <pageMargins left="0.75" right="0.75" top="1.39375" bottom="1.393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X1001"/>
  <sheetViews>
    <sheetView workbookViewId="0">
      <selection sqref="A1:C1"/>
    </sheetView>
  </sheetViews>
  <sheetFormatPr baseColWidth="10" defaultColWidth="12.625" defaultRowHeight="15" customHeight="1"/>
  <cols>
    <col min="1" max="4" width="9.625" customWidth="1"/>
    <col min="5" max="5" width="10" customWidth="1"/>
    <col min="6" max="24" width="9.625" customWidth="1"/>
    <col min="25" max="26" width="8.625" customWidth="1"/>
  </cols>
  <sheetData>
    <row r="1" spans="1:24" ht="37.5" customHeight="1">
      <c r="A1" s="299" t="s">
        <v>210</v>
      </c>
      <c r="B1" s="286"/>
      <c r="C1" s="2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90"/>
      <c r="B2" s="91" t="s">
        <v>211</v>
      </c>
      <c r="C2" s="91" t="s">
        <v>366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92">
        <v>2000</v>
      </c>
      <c r="B3" s="93">
        <v>2955</v>
      </c>
      <c r="C3" s="93">
        <v>1539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92">
        <v>2001</v>
      </c>
      <c r="B4" s="93">
        <v>2714</v>
      </c>
      <c r="C4" s="93">
        <v>1615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92">
        <v>2002</v>
      </c>
      <c r="B5" s="93">
        <v>2670</v>
      </c>
      <c r="C5" s="93">
        <v>1916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92">
        <v>2003</v>
      </c>
      <c r="B6" s="93">
        <v>2427</v>
      </c>
      <c r="C6" s="93">
        <v>2231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92">
        <v>2004</v>
      </c>
      <c r="B7" s="93">
        <v>2249</v>
      </c>
      <c r="C7" s="93">
        <v>2305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92">
        <v>2005</v>
      </c>
      <c r="B8" s="93">
        <v>1952</v>
      </c>
      <c r="C8" s="93">
        <v>2321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92">
        <v>2006</v>
      </c>
      <c r="B9" s="93">
        <v>1859</v>
      </c>
      <c r="C9" s="93">
        <v>2401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92">
        <v>2007</v>
      </c>
      <c r="B10" s="93">
        <v>1791</v>
      </c>
      <c r="C10" s="93">
        <v>2556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92">
        <v>2008</v>
      </c>
      <c r="B11" s="93">
        <v>1600</v>
      </c>
      <c r="C11" s="93">
        <v>2538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92">
        <v>2009</v>
      </c>
      <c r="B12" s="93">
        <v>1299</v>
      </c>
      <c r="C12" s="93">
        <v>2852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92">
        <v>2010</v>
      </c>
      <c r="B13" s="93">
        <v>1071</v>
      </c>
      <c r="C13" s="93">
        <v>2876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92">
        <v>2011</v>
      </c>
      <c r="B14" s="93">
        <v>977</v>
      </c>
      <c r="C14" s="93">
        <v>2973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A15" s="92">
        <v>2012</v>
      </c>
      <c r="B15" s="93">
        <v>823</v>
      </c>
      <c r="C15" s="93">
        <v>3102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92">
        <v>2013</v>
      </c>
      <c r="B16" s="93">
        <v>749</v>
      </c>
      <c r="C16" s="93">
        <v>3193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92">
        <v>2014</v>
      </c>
      <c r="B17" s="93">
        <v>836</v>
      </c>
      <c r="C17" s="93">
        <v>3268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92">
        <v>2015</v>
      </c>
      <c r="B18" s="93">
        <v>774</v>
      </c>
      <c r="C18" s="93">
        <v>3722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92">
        <v>2016</v>
      </c>
      <c r="B19" s="93">
        <v>746</v>
      </c>
      <c r="C19" s="93">
        <v>3847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92">
        <v>2017</v>
      </c>
      <c r="B20" s="93">
        <v>700</v>
      </c>
      <c r="C20" s="93">
        <v>3870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92">
        <v>2018</v>
      </c>
      <c r="B21" s="93">
        <v>601</v>
      </c>
      <c r="C21" s="93">
        <v>4014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92">
        <v>2019</v>
      </c>
      <c r="B22" s="93">
        <v>581</v>
      </c>
      <c r="C22" s="93">
        <v>4299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92">
        <v>2020</v>
      </c>
      <c r="B23" s="94">
        <v>218</v>
      </c>
      <c r="C23" s="94">
        <v>2742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2.5" customHeight="1">
      <c r="A24" s="9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64"/>
      <c r="B25" s="2"/>
      <c r="C25" s="2"/>
      <c r="D25" s="2"/>
      <c r="E25" s="294" t="s">
        <v>367</v>
      </c>
      <c r="F25" s="294"/>
      <c r="G25" s="294"/>
      <c r="H25" s="294"/>
      <c r="I25" s="294"/>
      <c r="J25" s="294"/>
      <c r="K25" s="29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E26" s="294"/>
      <c r="F26" s="294"/>
      <c r="G26" s="294"/>
      <c r="H26" s="294"/>
      <c r="I26" s="294"/>
      <c r="J26" s="294"/>
      <c r="K26" s="294"/>
    </row>
    <row r="27" spans="1:24" ht="14.25" customHeight="1"/>
    <row r="28" spans="1:24" ht="14.25" customHeight="1"/>
    <row r="29" spans="1:24" ht="14.25" customHeight="1"/>
    <row r="30" spans="1:24" ht="14.25" customHeight="1"/>
    <row r="31" spans="1:24" ht="14.25" customHeight="1"/>
    <row r="32" spans="1:2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2">
    <mergeCell ref="A1:C1"/>
    <mergeCell ref="E25:K26"/>
  </mergeCells>
  <pageMargins left="0.75" right="0.75" top="1.39375" bottom="1.393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A1000"/>
  <sheetViews>
    <sheetView workbookViewId="0">
      <selection activeCell="C26" sqref="C26"/>
    </sheetView>
  </sheetViews>
  <sheetFormatPr baseColWidth="10" defaultColWidth="12.625" defaultRowHeight="15" customHeight="1"/>
  <cols>
    <col min="1" max="1" width="17.375" customWidth="1"/>
    <col min="2" max="2" width="14" customWidth="1"/>
    <col min="3" max="3" width="12.75" customWidth="1"/>
    <col min="4" max="4" width="17.5" customWidth="1"/>
    <col min="5" max="5" width="17.875" customWidth="1"/>
    <col min="6" max="6" width="16.25" customWidth="1"/>
    <col min="7" max="7" width="15.5" customWidth="1"/>
    <col min="8" max="8" width="10.75" customWidth="1"/>
    <col min="9" max="27" width="9.625" customWidth="1"/>
  </cols>
  <sheetData>
    <row r="1" spans="1:27" ht="12.75" customHeight="1">
      <c r="A1" s="285" t="s">
        <v>328</v>
      </c>
      <c r="B1" s="286"/>
      <c r="C1" s="286"/>
      <c r="D1" s="286"/>
      <c r="E1" s="286"/>
      <c r="F1" s="286"/>
      <c r="G1" s="286"/>
      <c r="H1" s="287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1.5" customHeight="1">
      <c r="A2" s="4"/>
      <c r="B2" s="5" t="s">
        <v>47</v>
      </c>
      <c r="C2" s="5" t="s">
        <v>48</v>
      </c>
      <c r="D2" s="5" t="s">
        <v>49</v>
      </c>
      <c r="E2" s="5" t="s">
        <v>50</v>
      </c>
      <c r="F2" s="5" t="s">
        <v>51</v>
      </c>
      <c r="G2" s="5" t="s">
        <v>52</v>
      </c>
      <c r="H2" s="5" t="s">
        <v>53</v>
      </c>
      <c r="I2" s="6"/>
      <c r="J2" s="6"/>
    </row>
    <row r="3" spans="1:27" ht="11.25" customHeight="1">
      <c r="A3" s="7" t="s">
        <v>54</v>
      </c>
      <c r="B3" s="8">
        <v>47265321</v>
      </c>
      <c r="C3" s="8">
        <v>47450795</v>
      </c>
      <c r="D3" s="8">
        <v>47385107</v>
      </c>
      <c r="E3" s="8">
        <f t="shared" ref="E3:E22" si="0">D3-C3</f>
        <v>-65688</v>
      </c>
      <c r="F3" s="9">
        <f t="shared" ref="F3:F22" si="1">(E3/C3)</f>
        <v>-1.3843392929454607E-3</v>
      </c>
      <c r="G3" s="8">
        <f t="shared" ref="G3:G22" si="2">D3-B3</f>
        <v>119786</v>
      </c>
      <c r="H3" s="9">
        <f t="shared" ref="H3:H22" si="3">G3/B3</f>
        <v>2.5343316720519045E-3</v>
      </c>
      <c r="I3" s="10"/>
      <c r="J3" s="2"/>
      <c r="K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11" t="s">
        <v>55</v>
      </c>
      <c r="B4" s="12">
        <v>8449985</v>
      </c>
      <c r="C4" s="12">
        <v>8464411</v>
      </c>
      <c r="D4" s="12">
        <v>8472407</v>
      </c>
      <c r="E4" s="12">
        <f t="shared" si="0"/>
        <v>7996</v>
      </c>
      <c r="F4" s="13">
        <f t="shared" si="1"/>
        <v>9.4466112290624829E-4</v>
      </c>
      <c r="G4" s="14">
        <f t="shared" si="2"/>
        <v>22422</v>
      </c>
      <c r="H4" s="13">
        <f t="shared" si="3"/>
        <v>2.6534958346079904E-3</v>
      </c>
      <c r="I4" s="10"/>
      <c r="J4" s="2"/>
      <c r="K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11" t="s">
        <v>56</v>
      </c>
      <c r="B5" s="12">
        <v>1349467</v>
      </c>
      <c r="C5" s="12">
        <v>1329391</v>
      </c>
      <c r="D5" s="12">
        <v>1326261</v>
      </c>
      <c r="E5" s="12">
        <f t="shared" si="0"/>
        <v>-3130</v>
      </c>
      <c r="F5" s="13">
        <f t="shared" si="1"/>
        <v>-2.3544615542003822E-3</v>
      </c>
      <c r="G5" s="14">
        <f t="shared" si="2"/>
        <v>-23206</v>
      </c>
      <c r="H5" s="13">
        <f t="shared" si="3"/>
        <v>-1.7196419030624684E-2</v>
      </c>
      <c r="I5" s="10"/>
      <c r="J5" s="2"/>
      <c r="K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11" t="s">
        <v>57</v>
      </c>
      <c r="B6" s="12">
        <v>1077360</v>
      </c>
      <c r="C6" s="12">
        <v>1018784</v>
      </c>
      <c r="D6" s="12">
        <v>1011792</v>
      </c>
      <c r="E6" s="12">
        <f t="shared" si="0"/>
        <v>-6992</v>
      </c>
      <c r="F6" s="13">
        <f t="shared" si="1"/>
        <v>-6.8630838332757486E-3</v>
      </c>
      <c r="G6" s="14">
        <f t="shared" si="2"/>
        <v>-65568</v>
      </c>
      <c r="H6" s="13">
        <f t="shared" si="3"/>
        <v>-6.0859879705947875E-2</v>
      </c>
      <c r="I6" s="10"/>
      <c r="J6" s="2"/>
      <c r="K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7" t="s">
        <v>58</v>
      </c>
      <c r="B7" s="8">
        <v>1119439</v>
      </c>
      <c r="C7" s="8">
        <v>1171543</v>
      </c>
      <c r="D7" s="8">
        <v>1173008</v>
      </c>
      <c r="E7" s="8">
        <f t="shared" si="0"/>
        <v>1465</v>
      </c>
      <c r="F7" s="9">
        <f t="shared" si="1"/>
        <v>1.2504876048083596E-3</v>
      </c>
      <c r="G7" s="8">
        <f t="shared" si="2"/>
        <v>53569</v>
      </c>
      <c r="H7" s="9">
        <f t="shared" si="3"/>
        <v>4.7853433728858828E-2</v>
      </c>
      <c r="I7" s="10"/>
      <c r="J7" s="2"/>
      <c r="K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11" t="s">
        <v>59</v>
      </c>
      <c r="B8" s="12">
        <v>2118344</v>
      </c>
      <c r="C8" s="12">
        <v>2175952</v>
      </c>
      <c r="D8" s="12">
        <v>2172944</v>
      </c>
      <c r="E8" s="12">
        <f t="shared" si="0"/>
        <v>-3008</v>
      </c>
      <c r="F8" s="13">
        <f t="shared" si="1"/>
        <v>-1.3823834349287116E-3</v>
      </c>
      <c r="G8" s="14">
        <f t="shared" si="2"/>
        <v>54600</v>
      </c>
      <c r="H8" s="13">
        <f t="shared" si="3"/>
        <v>2.5774850543632197E-2</v>
      </c>
      <c r="I8" s="10"/>
      <c r="J8" s="2"/>
      <c r="K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11" t="s">
        <v>60</v>
      </c>
      <c r="B9" s="12">
        <v>593861</v>
      </c>
      <c r="C9" s="12">
        <v>582905</v>
      </c>
      <c r="D9" s="12">
        <v>584507</v>
      </c>
      <c r="E9" s="12">
        <f t="shared" si="0"/>
        <v>1602</v>
      </c>
      <c r="F9" s="13">
        <f t="shared" si="1"/>
        <v>2.7483037544711402E-3</v>
      </c>
      <c r="G9" s="14">
        <f t="shared" si="2"/>
        <v>-9354</v>
      </c>
      <c r="H9" s="13">
        <f t="shared" si="3"/>
        <v>-1.5751160625129448E-2</v>
      </c>
      <c r="I9" s="15"/>
      <c r="J9" s="10"/>
      <c r="K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11" t="s">
        <v>61</v>
      </c>
      <c r="B10" s="12">
        <v>2546078</v>
      </c>
      <c r="C10" s="12">
        <v>2394918</v>
      </c>
      <c r="D10" s="12">
        <v>2383139</v>
      </c>
      <c r="E10" s="12">
        <f t="shared" si="0"/>
        <v>-11779</v>
      </c>
      <c r="F10" s="13">
        <f t="shared" si="1"/>
        <v>-4.9183312330526559E-3</v>
      </c>
      <c r="G10" s="14">
        <f t="shared" si="2"/>
        <v>-162939</v>
      </c>
      <c r="H10" s="13">
        <f t="shared" si="3"/>
        <v>-6.3996075532642749E-2</v>
      </c>
      <c r="I10" s="15"/>
      <c r="J10" s="10"/>
      <c r="K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11" t="s">
        <v>62</v>
      </c>
      <c r="B11" s="12">
        <v>2121888</v>
      </c>
      <c r="C11" s="12">
        <v>2045221</v>
      </c>
      <c r="D11" s="12">
        <v>2049562</v>
      </c>
      <c r="E11" s="12">
        <f t="shared" si="0"/>
        <v>4341</v>
      </c>
      <c r="F11" s="13">
        <f t="shared" si="1"/>
        <v>2.122509010028745E-3</v>
      </c>
      <c r="G11" s="14">
        <f t="shared" si="2"/>
        <v>-72326</v>
      </c>
      <c r="H11" s="13">
        <f t="shared" si="3"/>
        <v>-3.4085682184922104E-2</v>
      </c>
      <c r="I11" s="15"/>
      <c r="J11" s="10"/>
      <c r="K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11" t="s">
        <v>63</v>
      </c>
      <c r="B12" s="12">
        <v>7570908</v>
      </c>
      <c r="C12" s="12">
        <v>7780479</v>
      </c>
      <c r="D12" s="12">
        <v>7763362</v>
      </c>
      <c r="E12" s="12">
        <f t="shared" si="0"/>
        <v>-17117</v>
      </c>
      <c r="F12" s="13">
        <f t="shared" si="1"/>
        <v>-2.1999930852586325E-3</v>
      </c>
      <c r="G12" s="14">
        <f t="shared" si="2"/>
        <v>192454</v>
      </c>
      <c r="H12" s="13">
        <f t="shared" si="3"/>
        <v>2.542020058888577E-2</v>
      </c>
      <c r="I12" s="15"/>
      <c r="J12" s="10"/>
      <c r="K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11" t="s">
        <v>64</v>
      </c>
      <c r="B13" s="12">
        <v>5129266</v>
      </c>
      <c r="C13" s="12">
        <v>5057353</v>
      </c>
      <c r="D13" s="12">
        <v>5058138</v>
      </c>
      <c r="E13" s="12">
        <f t="shared" si="0"/>
        <v>785</v>
      </c>
      <c r="F13" s="13">
        <f t="shared" si="1"/>
        <v>1.552195387587143E-4</v>
      </c>
      <c r="G13" s="14">
        <f t="shared" si="2"/>
        <v>-71128</v>
      </c>
      <c r="H13" s="13">
        <f t="shared" si="3"/>
        <v>-1.3867091314819703E-2</v>
      </c>
      <c r="I13" s="15"/>
      <c r="J13" s="1"/>
      <c r="K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1" t="s">
        <v>65</v>
      </c>
      <c r="B14" s="12">
        <v>1108130</v>
      </c>
      <c r="C14" s="12">
        <v>1063987</v>
      </c>
      <c r="D14" s="12">
        <v>1059501</v>
      </c>
      <c r="E14" s="12">
        <f t="shared" si="0"/>
        <v>-4486</v>
      </c>
      <c r="F14" s="13">
        <f t="shared" si="1"/>
        <v>-4.2162169274624593E-3</v>
      </c>
      <c r="G14" s="14">
        <f t="shared" si="2"/>
        <v>-48629</v>
      </c>
      <c r="H14" s="13">
        <f t="shared" si="3"/>
        <v>-4.388384034364199E-2</v>
      </c>
      <c r="I14" s="15"/>
      <c r="J14" s="1"/>
      <c r="K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11" t="s">
        <v>66</v>
      </c>
      <c r="B15" s="12">
        <v>2781498</v>
      </c>
      <c r="C15" s="12">
        <v>2701819</v>
      </c>
      <c r="D15" s="12">
        <v>2695645</v>
      </c>
      <c r="E15" s="12">
        <f t="shared" si="0"/>
        <v>-6174</v>
      </c>
      <c r="F15" s="13">
        <f t="shared" si="1"/>
        <v>-2.2851271680301307E-3</v>
      </c>
      <c r="G15" s="14">
        <f t="shared" si="2"/>
        <v>-85853</v>
      </c>
      <c r="H15" s="13">
        <f t="shared" si="3"/>
        <v>-3.0865742128881633E-2</v>
      </c>
      <c r="I15" s="15"/>
      <c r="J15" s="1"/>
      <c r="K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11" t="s">
        <v>67</v>
      </c>
      <c r="B16" s="12">
        <v>6498560</v>
      </c>
      <c r="C16" s="12">
        <v>6779888</v>
      </c>
      <c r="D16" s="12">
        <v>6751251</v>
      </c>
      <c r="E16" s="12">
        <f t="shared" si="0"/>
        <v>-28637</v>
      </c>
      <c r="F16" s="13">
        <f t="shared" si="1"/>
        <v>-4.2238160866374195E-3</v>
      </c>
      <c r="G16" s="14">
        <f t="shared" si="2"/>
        <v>252691</v>
      </c>
      <c r="H16" s="13">
        <f t="shared" si="3"/>
        <v>3.8884152796927321E-2</v>
      </c>
      <c r="I16" s="15"/>
      <c r="J16" s="1"/>
      <c r="K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11" t="s">
        <v>68</v>
      </c>
      <c r="B17" s="12">
        <v>1474449</v>
      </c>
      <c r="C17" s="12">
        <v>1511251</v>
      </c>
      <c r="D17" s="12">
        <v>1518486</v>
      </c>
      <c r="E17" s="12">
        <f t="shared" si="0"/>
        <v>7235</v>
      </c>
      <c r="F17" s="13">
        <f t="shared" si="1"/>
        <v>4.7874244582799281E-3</v>
      </c>
      <c r="G17" s="14">
        <f t="shared" si="2"/>
        <v>44037</v>
      </c>
      <c r="H17" s="13">
        <f t="shared" si="3"/>
        <v>2.9866750223303755E-2</v>
      </c>
      <c r="I17" s="15"/>
      <c r="J17" s="10"/>
      <c r="K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11" t="s">
        <v>69</v>
      </c>
      <c r="B18" s="12">
        <v>644566</v>
      </c>
      <c r="C18" s="12">
        <v>661197</v>
      </c>
      <c r="D18" s="12">
        <v>661537</v>
      </c>
      <c r="E18" s="12">
        <f t="shared" si="0"/>
        <v>340</v>
      </c>
      <c r="F18" s="13">
        <f t="shared" si="1"/>
        <v>5.1421890903921217E-4</v>
      </c>
      <c r="G18" s="14">
        <f t="shared" si="2"/>
        <v>16971</v>
      </c>
      <c r="H18" s="13">
        <f t="shared" si="3"/>
        <v>2.6329344085787958E-2</v>
      </c>
      <c r="I18" s="15"/>
      <c r="J18" s="10"/>
      <c r="K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11" t="s">
        <v>70</v>
      </c>
      <c r="B19" s="12">
        <v>2193093</v>
      </c>
      <c r="C19" s="12">
        <v>2220504</v>
      </c>
      <c r="D19" s="12">
        <v>2213993</v>
      </c>
      <c r="E19" s="12">
        <f t="shared" si="0"/>
        <v>-6511</v>
      </c>
      <c r="F19" s="13">
        <f t="shared" si="1"/>
        <v>-2.9322171903315643E-3</v>
      </c>
      <c r="G19" s="14">
        <f t="shared" si="2"/>
        <v>20900</v>
      </c>
      <c r="H19" s="13">
        <f t="shared" si="3"/>
        <v>9.5299196158120068E-3</v>
      </c>
      <c r="I19" s="15"/>
      <c r="J19" s="10"/>
      <c r="K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11" t="s">
        <v>71</v>
      </c>
      <c r="B20" s="12">
        <v>323609</v>
      </c>
      <c r="C20" s="12">
        <v>319914</v>
      </c>
      <c r="D20" s="12">
        <v>319796</v>
      </c>
      <c r="E20" s="12">
        <f t="shared" si="0"/>
        <v>-118</v>
      </c>
      <c r="F20" s="13">
        <f t="shared" si="1"/>
        <v>-3.688491282032046E-4</v>
      </c>
      <c r="G20" s="14">
        <f t="shared" si="2"/>
        <v>-3813</v>
      </c>
      <c r="H20" s="13">
        <f t="shared" si="3"/>
        <v>-1.178273781013507E-2</v>
      </c>
      <c r="I20" s="15"/>
      <c r="J20" s="1"/>
      <c r="K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11" t="s">
        <v>72</v>
      </c>
      <c r="B21" s="12">
        <v>84018</v>
      </c>
      <c r="C21" s="12">
        <v>84202</v>
      </c>
      <c r="D21" s="12">
        <v>83517</v>
      </c>
      <c r="E21" s="12">
        <f t="shared" si="0"/>
        <v>-685</v>
      </c>
      <c r="F21" s="13">
        <f t="shared" si="1"/>
        <v>-8.1351986888672477E-3</v>
      </c>
      <c r="G21" s="14">
        <f t="shared" si="2"/>
        <v>-501</v>
      </c>
      <c r="H21" s="13">
        <f t="shared" si="3"/>
        <v>-5.9630079268728131E-3</v>
      </c>
      <c r="I21" s="2"/>
      <c r="J21" s="1"/>
      <c r="K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11" t="s">
        <v>73</v>
      </c>
      <c r="B22" s="12">
        <v>80802</v>
      </c>
      <c r="C22" s="12">
        <v>87076</v>
      </c>
      <c r="D22" s="12">
        <v>86261</v>
      </c>
      <c r="E22" s="12">
        <f t="shared" si="0"/>
        <v>-815</v>
      </c>
      <c r="F22" s="13">
        <f t="shared" si="1"/>
        <v>-9.3596398548394504E-3</v>
      </c>
      <c r="G22" s="14">
        <f t="shared" si="2"/>
        <v>5459</v>
      </c>
      <c r="H22" s="13">
        <f t="shared" si="3"/>
        <v>6.7560208905720162E-2</v>
      </c>
      <c r="I22" s="2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88" t="s">
        <v>329</v>
      </c>
      <c r="B23" s="288"/>
      <c r="C23" s="288"/>
      <c r="D23" s="288"/>
      <c r="E23" s="288"/>
      <c r="F23" s="288"/>
      <c r="G23" s="288"/>
      <c r="H23" s="288"/>
      <c r="I23" s="142"/>
      <c r="J23" s="14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89"/>
      <c r="B24" s="289"/>
      <c r="C24" s="289"/>
      <c r="D24" s="289"/>
      <c r="E24" s="289"/>
      <c r="F24" s="289"/>
      <c r="G24" s="289"/>
      <c r="H24" s="289"/>
      <c r="I24" s="142"/>
      <c r="J24" s="142"/>
    </row>
    <row r="25" spans="1:27" ht="14.25" customHeight="1"/>
    <row r="26" spans="1:27" ht="14.25" customHeight="1">
      <c r="A26" s="16"/>
      <c r="E26" s="17"/>
    </row>
    <row r="27" spans="1:27" ht="14.25" customHeight="1">
      <c r="A27" s="18"/>
    </row>
    <row r="28" spans="1:27" ht="14.25" customHeight="1">
      <c r="A28" s="18"/>
    </row>
    <row r="29" spans="1:27" ht="14.25" customHeight="1">
      <c r="A29" s="18"/>
    </row>
    <row r="30" spans="1:27" ht="14.25" customHeight="1">
      <c r="A30" s="18"/>
    </row>
    <row r="31" spans="1:27" ht="14.25" customHeight="1">
      <c r="A31" s="18"/>
    </row>
    <row r="32" spans="1:27" ht="14.25" customHeight="1">
      <c r="A32" s="18"/>
    </row>
    <row r="33" spans="1:1" ht="14.25" customHeight="1">
      <c r="A33" s="18"/>
    </row>
    <row r="34" spans="1:1" ht="14.25" customHeight="1">
      <c r="A34" s="18"/>
    </row>
    <row r="35" spans="1:1" ht="14.25" customHeight="1">
      <c r="A35" s="18"/>
    </row>
    <row r="36" spans="1:1" ht="14.25" customHeight="1">
      <c r="A36" s="18"/>
    </row>
    <row r="37" spans="1:1" ht="14.25" customHeight="1">
      <c r="A37" s="18"/>
    </row>
    <row r="38" spans="1:1" ht="14.25" customHeight="1">
      <c r="A38" s="18"/>
    </row>
    <row r="39" spans="1:1" ht="14.25" customHeight="1">
      <c r="A39" s="18"/>
    </row>
    <row r="40" spans="1:1" ht="14.25" customHeight="1">
      <c r="A40" s="18"/>
    </row>
    <row r="41" spans="1:1" ht="14.25" customHeight="1">
      <c r="A41" s="18"/>
    </row>
    <row r="42" spans="1:1" ht="14.25" customHeight="1">
      <c r="A42" s="18"/>
    </row>
    <row r="43" spans="1:1" ht="14.25" customHeight="1">
      <c r="A43" s="18"/>
    </row>
    <row r="44" spans="1:1" ht="14.25" customHeight="1">
      <c r="A44" s="18"/>
    </row>
    <row r="45" spans="1:1" ht="14.25" customHeight="1">
      <c r="A45" s="18"/>
    </row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H1"/>
    <mergeCell ref="A23:H24"/>
  </mergeCells>
  <pageMargins left="0.75" right="0.75" top="1.39375" bottom="1.39375" header="0" footer="0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G1001"/>
  <sheetViews>
    <sheetView workbookViewId="0">
      <selection sqref="A1:G17"/>
    </sheetView>
  </sheetViews>
  <sheetFormatPr baseColWidth="10" defaultColWidth="12.625" defaultRowHeight="15" customHeight="1"/>
  <cols>
    <col min="1" max="5" width="9.25" customWidth="1"/>
    <col min="6" max="6" width="18" customWidth="1"/>
    <col min="7" max="7" width="15.75" customWidth="1"/>
    <col min="8" max="26" width="8.625" customWidth="1"/>
  </cols>
  <sheetData>
    <row r="1" spans="1:7" ht="14.25" customHeight="1">
      <c r="A1" s="348" t="s">
        <v>368</v>
      </c>
      <c r="B1" s="349"/>
      <c r="C1" s="349"/>
      <c r="D1" s="349"/>
      <c r="E1" s="349"/>
      <c r="F1" s="349"/>
      <c r="G1" s="350"/>
    </row>
    <row r="2" spans="1:7" ht="13.5" customHeight="1">
      <c r="A2" s="351"/>
      <c r="B2" s="352" t="s">
        <v>102</v>
      </c>
      <c r="C2" s="353"/>
      <c r="D2" s="352" t="s">
        <v>211</v>
      </c>
      <c r="E2" s="353"/>
      <c r="F2" s="352" t="s">
        <v>366</v>
      </c>
      <c r="G2" s="353"/>
    </row>
    <row r="3" spans="1:7" ht="14.25" customHeight="1">
      <c r="A3" s="351"/>
      <c r="B3" s="209" t="s">
        <v>212</v>
      </c>
      <c r="C3" s="209" t="s">
        <v>213</v>
      </c>
      <c r="D3" s="209" t="s">
        <v>212</v>
      </c>
      <c r="E3" s="209" t="s">
        <v>213</v>
      </c>
      <c r="F3" s="209" t="s">
        <v>212</v>
      </c>
      <c r="G3" s="209" t="s">
        <v>213</v>
      </c>
    </row>
    <row r="4" spans="1:7" ht="14.25" customHeight="1">
      <c r="A4" s="210">
        <v>1990</v>
      </c>
      <c r="B4" s="211">
        <v>4606</v>
      </c>
      <c r="C4" s="212">
        <v>100</v>
      </c>
      <c r="D4" s="166">
        <v>3389</v>
      </c>
      <c r="E4" s="213">
        <f t="shared" ref="E4:E8" si="0">(D4/B4)*100</f>
        <v>73.577941815023877</v>
      </c>
      <c r="F4" s="166">
        <v>1217</v>
      </c>
      <c r="G4" s="213">
        <f t="shared" ref="G4:G8" si="1">(F4/B4)*100</f>
        <v>26.422058184976116</v>
      </c>
    </row>
    <row r="5" spans="1:7" ht="14.25" customHeight="1">
      <c r="A5" s="210">
        <v>1995</v>
      </c>
      <c r="B5" s="211">
        <v>4089</v>
      </c>
      <c r="C5" s="212">
        <v>100</v>
      </c>
      <c r="D5" s="166">
        <v>2815</v>
      </c>
      <c r="E5" s="213">
        <f t="shared" si="0"/>
        <v>68.843237955490338</v>
      </c>
      <c r="F5" s="166">
        <v>1274</v>
      </c>
      <c r="G5" s="213">
        <f t="shared" si="1"/>
        <v>31.156762044509662</v>
      </c>
    </row>
    <row r="6" spans="1:7" ht="14.25" customHeight="1">
      <c r="A6" s="210">
        <v>2000</v>
      </c>
      <c r="B6" s="211">
        <v>4494</v>
      </c>
      <c r="C6" s="212">
        <v>100</v>
      </c>
      <c r="D6" s="166">
        <v>2955</v>
      </c>
      <c r="E6" s="213">
        <f t="shared" si="0"/>
        <v>65.754339118825101</v>
      </c>
      <c r="F6" s="166">
        <v>1539</v>
      </c>
      <c r="G6" s="213">
        <f t="shared" si="1"/>
        <v>34.245660881174899</v>
      </c>
    </row>
    <row r="7" spans="1:7" ht="14.25" customHeight="1">
      <c r="A7" s="210">
        <v>2005</v>
      </c>
      <c r="B7" s="211">
        <v>4273</v>
      </c>
      <c r="C7" s="212">
        <v>100</v>
      </c>
      <c r="D7" s="166">
        <v>1952</v>
      </c>
      <c r="E7" s="213">
        <f t="shared" si="0"/>
        <v>45.682190498478818</v>
      </c>
      <c r="F7" s="166">
        <v>2321</v>
      </c>
      <c r="G7" s="213">
        <f t="shared" si="1"/>
        <v>54.317809501521175</v>
      </c>
    </row>
    <row r="8" spans="1:7" ht="14.25" customHeight="1">
      <c r="A8" s="210">
        <v>2010</v>
      </c>
      <c r="B8" s="211">
        <v>3947</v>
      </c>
      <c r="C8" s="212">
        <v>100</v>
      </c>
      <c r="D8" s="166">
        <v>1071</v>
      </c>
      <c r="E8" s="213">
        <f t="shared" si="0"/>
        <v>27.134532556371926</v>
      </c>
      <c r="F8" s="166">
        <v>2876</v>
      </c>
      <c r="G8" s="213">
        <f t="shared" si="1"/>
        <v>72.865467443628077</v>
      </c>
    </row>
    <row r="9" spans="1:7" ht="14.25" customHeight="1">
      <c r="A9" s="210">
        <v>2016</v>
      </c>
      <c r="B9" s="211">
        <v>4593</v>
      </c>
      <c r="C9" s="212">
        <v>100</v>
      </c>
      <c r="D9" s="166">
        <v>746</v>
      </c>
      <c r="E9" s="213">
        <v>16.242107554975</v>
      </c>
      <c r="F9" s="166">
        <v>3847</v>
      </c>
      <c r="G9" s="213">
        <v>83.757892445025007</v>
      </c>
    </row>
    <row r="10" spans="1:7" ht="14.25" customHeight="1">
      <c r="A10" s="210">
        <v>2017</v>
      </c>
      <c r="B10" s="211">
        <v>4570</v>
      </c>
      <c r="C10" s="212">
        <v>100</v>
      </c>
      <c r="D10" s="166">
        <v>700</v>
      </c>
      <c r="E10" s="213">
        <f t="shared" ref="E10:E13" si="2">D10*100/B10</f>
        <v>15.317286652078774</v>
      </c>
      <c r="F10" s="166">
        <v>3870</v>
      </c>
      <c r="G10" s="213">
        <f t="shared" ref="G10:G13" si="3">F10*100/B10</f>
        <v>84.682713347921222</v>
      </c>
    </row>
    <row r="11" spans="1:7" ht="14.25" customHeight="1">
      <c r="A11" s="210">
        <v>2018</v>
      </c>
      <c r="B11" s="211">
        <v>4615</v>
      </c>
      <c r="C11" s="212">
        <v>100</v>
      </c>
      <c r="D11" s="166">
        <v>601</v>
      </c>
      <c r="E11" s="213">
        <f t="shared" si="2"/>
        <v>13.022751895991332</v>
      </c>
      <c r="F11" s="166">
        <v>4014</v>
      </c>
      <c r="G11" s="213">
        <f t="shared" si="3"/>
        <v>86.977248104008666</v>
      </c>
    </row>
    <row r="12" spans="1:7" ht="14.25" customHeight="1">
      <c r="A12" s="210">
        <v>2019</v>
      </c>
      <c r="B12" s="211">
        <v>4880</v>
      </c>
      <c r="C12" s="212">
        <v>100</v>
      </c>
      <c r="D12" s="166">
        <v>581</v>
      </c>
      <c r="E12" s="213">
        <f t="shared" si="2"/>
        <v>11.905737704918034</v>
      </c>
      <c r="F12" s="166">
        <v>4299</v>
      </c>
      <c r="G12" s="213">
        <f t="shared" si="3"/>
        <v>88.094262295081961</v>
      </c>
    </row>
    <row r="13" spans="1:7" ht="12" customHeight="1">
      <c r="A13" s="214">
        <v>2020</v>
      </c>
      <c r="B13" s="215">
        <v>2847</v>
      </c>
      <c r="C13" s="216">
        <v>100</v>
      </c>
      <c r="D13" s="217">
        <v>218</v>
      </c>
      <c r="E13" s="218">
        <f t="shared" si="2"/>
        <v>7.6571829996487528</v>
      </c>
      <c r="F13" s="217">
        <f>B13-D13</f>
        <v>2629</v>
      </c>
      <c r="G13" s="218">
        <f t="shared" si="3"/>
        <v>92.342817000351246</v>
      </c>
    </row>
    <row r="14" spans="1:7" ht="14.25" hidden="1" customHeight="1">
      <c r="A14" s="219"/>
      <c r="B14" s="219"/>
      <c r="C14" s="219"/>
      <c r="D14" s="219"/>
      <c r="E14" s="178"/>
      <c r="F14" s="220"/>
      <c r="G14" s="178"/>
    </row>
    <row r="15" spans="1:7" ht="1.5" customHeight="1">
      <c r="A15" s="354" t="s">
        <v>421</v>
      </c>
      <c r="B15" s="354"/>
      <c r="C15" s="354"/>
      <c r="D15" s="354"/>
      <c r="E15" s="354"/>
      <c r="F15" s="354"/>
      <c r="G15" s="354"/>
    </row>
    <row r="16" spans="1:7" ht="9.75" customHeight="1">
      <c r="A16" s="354"/>
      <c r="B16" s="354"/>
      <c r="C16" s="354"/>
      <c r="D16" s="354"/>
      <c r="E16" s="354"/>
      <c r="F16" s="354"/>
      <c r="G16" s="354"/>
    </row>
    <row r="17" spans="1:7" ht="14.25" customHeight="1">
      <c r="A17" s="354"/>
      <c r="B17" s="354"/>
      <c r="C17" s="354"/>
      <c r="D17" s="354"/>
      <c r="E17" s="354"/>
      <c r="F17" s="354"/>
      <c r="G17" s="354"/>
    </row>
    <row r="18" spans="1:7" ht="14.25" customHeight="1"/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6">
    <mergeCell ref="A15:G17"/>
    <mergeCell ref="A1:G1"/>
    <mergeCell ref="A2:A3"/>
    <mergeCell ref="B2:C2"/>
    <mergeCell ref="D2:E2"/>
    <mergeCell ref="F2:G2"/>
  </mergeCells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Y1003"/>
  <sheetViews>
    <sheetView workbookViewId="0">
      <selection activeCell="A2" sqref="A2:E3"/>
    </sheetView>
  </sheetViews>
  <sheetFormatPr baseColWidth="10" defaultColWidth="12.625" defaultRowHeight="15" customHeight="1"/>
  <cols>
    <col min="1" max="1" width="8" customWidth="1"/>
    <col min="2" max="3" width="12.125" customWidth="1"/>
    <col min="4" max="4" width="14.875" customWidth="1"/>
    <col min="5" max="5" width="13" customWidth="1"/>
    <col min="6" max="25" width="8" customWidth="1"/>
    <col min="26" max="26" width="8.625" customWidth="1"/>
  </cols>
  <sheetData>
    <row r="1" spans="1:25" ht="27" customHeight="1">
      <c r="A1" s="355" t="s">
        <v>315</v>
      </c>
      <c r="B1" s="328"/>
      <c r="C1" s="328"/>
      <c r="D1" s="328"/>
      <c r="E1" s="35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312"/>
      <c r="B2" s="357" t="s">
        <v>54</v>
      </c>
      <c r="C2" s="358"/>
      <c r="D2" s="357" t="s">
        <v>116</v>
      </c>
      <c r="E2" s="35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313"/>
      <c r="B3" s="147" t="s">
        <v>131</v>
      </c>
      <c r="C3" s="147" t="s">
        <v>132</v>
      </c>
      <c r="D3" s="147" t="s">
        <v>131</v>
      </c>
      <c r="E3" s="147" t="s">
        <v>132</v>
      </c>
      <c r="F3" s="89"/>
      <c r="G3" s="89"/>
      <c r="H3" s="89"/>
      <c r="I3" s="89"/>
      <c r="J3" s="8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1.25" customHeight="1">
      <c r="A4" s="69">
        <v>1976</v>
      </c>
      <c r="B4" s="88">
        <v>26.65</v>
      </c>
      <c r="C4" s="88">
        <v>24.08</v>
      </c>
      <c r="D4" s="88">
        <v>27.03</v>
      </c>
      <c r="E4" s="88">
        <v>24.23</v>
      </c>
      <c r="F4" s="6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69">
        <v>1980</v>
      </c>
      <c r="B5" s="88">
        <v>26.23</v>
      </c>
      <c r="C5" s="88">
        <v>23.87</v>
      </c>
      <c r="D5" s="88">
        <v>26.42</v>
      </c>
      <c r="E5" s="88">
        <v>23.69</v>
      </c>
      <c r="F5" s="6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1.25" customHeight="1">
      <c r="A6" s="69">
        <v>1985</v>
      </c>
      <c r="B6" s="88">
        <v>27.03</v>
      </c>
      <c r="C6" s="88">
        <v>24.79</v>
      </c>
      <c r="D6" s="88">
        <v>27.4</v>
      </c>
      <c r="E6" s="88">
        <v>24.62</v>
      </c>
      <c r="F6" s="6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1.25" customHeight="1">
      <c r="A7" s="69" t="s">
        <v>214</v>
      </c>
      <c r="B7" s="88">
        <v>27.801378</v>
      </c>
      <c r="C7" s="88">
        <v>25.589901000000001</v>
      </c>
      <c r="D7" s="88">
        <v>27.653155000000002</v>
      </c>
      <c r="E7" s="88">
        <v>25.272604999999999</v>
      </c>
      <c r="F7" s="6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1.25" customHeight="1">
      <c r="A8" s="69" t="s">
        <v>215</v>
      </c>
      <c r="B8" s="88">
        <v>28.088106</v>
      </c>
      <c r="C8" s="88">
        <v>25.931865999999999</v>
      </c>
      <c r="D8" s="88">
        <v>28.030657999999999</v>
      </c>
      <c r="E8" s="88">
        <v>25.541623000000001</v>
      </c>
      <c r="F8" s="6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1.25" customHeight="1">
      <c r="A9" s="69" t="s">
        <v>216</v>
      </c>
      <c r="B9" s="88">
        <v>28.349800999999999</v>
      </c>
      <c r="C9" s="88">
        <v>26.214684999999999</v>
      </c>
      <c r="D9" s="88">
        <v>28.332433000000002</v>
      </c>
      <c r="E9" s="88">
        <v>26.016864000000002</v>
      </c>
      <c r="F9" s="6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1.25" customHeight="1">
      <c r="A10" s="69" t="s">
        <v>217</v>
      </c>
      <c r="B10" s="88">
        <v>28.667242000000002</v>
      </c>
      <c r="C10" s="88">
        <v>26.550519000000001</v>
      </c>
      <c r="D10" s="88">
        <v>28.599181000000002</v>
      </c>
      <c r="E10" s="88">
        <v>26.255057999999998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1.25" customHeight="1">
      <c r="A11" s="69" t="s">
        <v>218</v>
      </c>
      <c r="B11" s="88">
        <v>28.930710999999999</v>
      </c>
      <c r="C11" s="88">
        <v>26.866523000000001</v>
      </c>
      <c r="D11" s="88">
        <v>28.759202999999999</v>
      </c>
      <c r="E11" s="88">
        <v>26.421092999999999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1.25" customHeight="1">
      <c r="A12" s="69" t="s">
        <v>76</v>
      </c>
      <c r="B12" s="88">
        <v>29.174230000000001</v>
      </c>
      <c r="C12" s="88">
        <v>27.113686999999999</v>
      </c>
      <c r="D12" s="88">
        <v>29.282166</v>
      </c>
      <c r="E12" s="88">
        <v>26.751909999999999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69" t="s">
        <v>77</v>
      </c>
      <c r="B13" s="88">
        <v>29.474291000000001</v>
      </c>
      <c r="C13" s="88">
        <v>27.413997999999999</v>
      </c>
      <c r="D13" s="88">
        <v>29.479713</v>
      </c>
      <c r="E13" s="88">
        <v>27.188088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69" t="s">
        <v>78</v>
      </c>
      <c r="B14" s="88">
        <v>29.706602</v>
      </c>
      <c r="C14" s="88">
        <v>27.629118999999999</v>
      </c>
      <c r="D14" s="88">
        <v>29.663273</v>
      </c>
      <c r="E14" s="88">
        <v>27.195696999999999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69" t="s">
        <v>79</v>
      </c>
      <c r="B15" s="88">
        <v>29.879324</v>
      </c>
      <c r="C15" s="88">
        <v>27.812176000000001</v>
      </c>
      <c r="D15" s="88">
        <v>29.946490000000001</v>
      </c>
      <c r="E15" s="88">
        <v>27.497816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69" t="s">
        <v>80</v>
      </c>
      <c r="B16" s="88">
        <v>30.054324999999999</v>
      </c>
      <c r="C16" s="88">
        <v>27.983563</v>
      </c>
      <c r="D16" s="88">
        <v>30.052854</v>
      </c>
      <c r="E16" s="88">
        <v>27.601278000000001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69" t="s">
        <v>81</v>
      </c>
      <c r="B17" s="88">
        <v>30.175359</v>
      </c>
      <c r="C17" s="88">
        <v>28.131287</v>
      </c>
      <c r="D17" s="88">
        <v>30.101315</v>
      </c>
      <c r="E17" s="88">
        <v>27.694374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69" t="s">
        <v>82</v>
      </c>
      <c r="B18" s="88">
        <v>30.40746</v>
      </c>
      <c r="C18" s="88">
        <v>28.392408</v>
      </c>
      <c r="D18" s="88">
        <v>30.182337</v>
      </c>
      <c r="E18" s="88">
        <v>28.067862999999999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69" t="s">
        <v>83</v>
      </c>
      <c r="B19" s="88">
        <v>30.64611</v>
      </c>
      <c r="C19" s="88">
        <v>28.603538</v>
      </c>
      <c r="D19" s="88">
        <v>30.792218999999999</v>
      </c>
      <c r="E19" s="88">
        <v>28.335284000000001</v>
      </c>
      <c r="F19" s="2"/>
      <c r="G19" s="2"/>
      <c r="H19" s="2"/>
      <c r="I19" s="2"/>
      <c r="J19" s="2"/>
      <c r="K19" s="2"/>
      <c r="L19" s="2"/>
      <c r="M19" s="9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1.25" customHeight="1">
      <c r="A20" s="69" t="s">
        <v>84</v>
      </c>
      <c r="B20" s="88">
        <v>30.908534</v>
      </c>
      <c r="C20" s="88">
        <v>28.864346000000001</v>
      </c>
      <c r="D20" s="88">
        <v>31.241104</v>
      </c>
      <c r="E20" s="88">
        <v>28.625755999999999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69" t="s">
        <v>85</v>
      </c>
      <c r="B21" s="88">
        <v>31.240106000000001</v>
      </c>
      <c r="C21" s="88">
        <v>29.160726</v>
      </c>
      <c r="D21" s="88">
        <v>31.529056000000001</v>
      </c>
      <c r="E21" s="88">
        <v>29.211919000000002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69" t="s">
        <v>86</v>
      </c>
      <c r="B22" s="88">
        <v>31.669232000000001</v>
      </c>
      <c r="C22" s="88">
        <v>29.40455</v>
      </c>
      <c r="D22" s="88">
        <v>32.630201999999997</v>
      </c>
      <c r="E22" s="88">
        <v>29.777245000000001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1.25" customHeight="1">
      <c r="A23" s="69" t="s">
        <v>87</v>
      </c>
      <c r="B23" s="88">
        <v>32.217100000000002</v>
      </c>
      <c r="C23" s="88">
        <v>29.746189999999999</v>
      </c>
      <c r="D23" s="88">
        <v>33.219639999999998</v>
      </c>
      <c r="E23" s="88">
        <v>30.350438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1.25" customHeight="1">
      <c r="A24" s="69" t="s">
        <v>88</v>
      </c>
      <c r="B24" s="88">
        <v>32.219952999999997</v>
      </c>
      <c r="C24" s="88">
        <v>29.904309000000001</v>
      </c>
      <c r="D24" s="88">
        <v>33.595264</v>
      </c>
      <c r="E24" s="88">
        <v>30.178615000000001</v>
      </c>
      <c r="F24" s="2"/>
      <c r="G24" s="294" t="s">
        <v>370</v>
      </c>
      <c r="H24" s="294"/>
      <c r="I24" s="294"/>
      <c r="J24" s="294"/>
      <c r="K24" s="294"/>
      <c r="L24" s="294"/>
      <c r="M24" s="294"/>
      <c r="N24" s="29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1.25" customHeight="1">
      <c r="A25" s="69" t="s">
        <v>89</v>
      </c>
      <c r="B25" s="88">
        <v>32.408177000000002</v>
      </c>
      <c r="C25" s="88">
        <v>30.175602000000001</v>
      </c>
      <c r="D25" s="88">
        <v>33.242300999999998</v>
      </c>
      <c r="E25" s="88">
        <v>30.631681</v>
      </c>
      <c r="F25" s="2"/>
      <c r="G25" s="294"/>
      <c r="H25" s="294"/>
      <c r="I25" s="294"/>
      <c r="J25" s="294"/>
      <c r="K25" s="294"/>
      <c r="L25" s="294"/>
      <c r="M25" s="294"/>
      <c r="N25" s="294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1.25" customHeight="1">
      <c r="A26" s="69" t="s">
        <v>90</v>
      </c>
      <c r="B26" s="88">
        <v>32.817931000000002</v>
      </c>
      <c r="C26" s="88">
        <v>30.565314000000001</v>
      </c>
      <c r="D26" s="88">
        <v>33.552872000000001</v>
      </c>
      <c r="E26" s="88">
        <v>31.261082999999999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1.25" customHeight="1">
      <c r="A27" s="69" t="s">
        <v>91</v>
      </c>
      <c r="B27" s="88">
        <v>33.211618999999999</v>
      </c>
      <c r="C27" s="88">
        <v>31.008638999999999</v>
      </c>
      <c r="D27" s="88">
        <v>33.917509000000003</v>
      </c>
      <c r="E27" s="88">
        <v>31.509249000000001</v>
      </c>
      <c r="F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1.25" customHeight="1">
      <c r="A28" s="69" t="s">
        <v>92</v>
      </c>
      <c r="B28" s="88">
        <v>33.578142</v>
      </c>
      <c r="C28" s="88">
        <v>31.423535999999999</v>
      </c>
      <c r="D28" s="88">
        <v>34.231774999999999</v>
      </c>
      <c r="E28" s="88">
        <v>31.762877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.25" customHeight="1">
      <c r="A29" s="69" t="s">
        <v>93</v>
      </c>
      <c r="B29" s="88">
        <v>33.822543000000003</v>
      </c>
      <c r="C29" s="88">
        <v>31.677578</v>
      </c>
      <c r="D29" s="88">
        <v>34.840218999999998</v>
      </c>
      <c r="E29" s="88">
        <v>32.272024000000002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.25" customHeight="1">
      <c r="A30" s="69" t="s">
        <v>94</v>
      </c>
      <c r="B30" s="88">
        <v>34.323095000000002</v>
      </c>
      <c r="C30" s="88">
        <v>32.176738</v>
      </c>
      <c r="D30" s="88">
        <v>35.330359000000001</v>
      </c>
      <c r="E30" s="88">
        <v>32.839993999999997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1.25" customHeight="1">
      <c r="A31" s="69" t="s">
        <v>95</v>
      </c>
      <c r="B31" s="88">
        <v>34.417582000000003</v>
      </c>
      <c r="C31" s="88">
        <v>32.277532999999998</v>
      </c>
      <c r="D31" s="88">
        <v>35.305387000000003</v>
      </c>
      <c r="E31" s="88">
        <v>32.902321000000001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1.25" customHeight="1">
      <c r="A32" s="69" t="s">
        <v>96</v>
      </c>
      <c r="B32" s="88">
        <v>34.811346999999998</v>
      </c>
      <c r="C32" s="88">
        <v>32.659401000000003</v>
      </c>
      <c r="D32" s="88">
        <v>35.715009000000002</v>
      </c>
      <c r="E32" s="88">
        <v>33.257156999999999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1.25" customHeight="1">
      <c r="A33" s="69" t="s">
        <v>97</v>
      </c>
      <c r="B33" s="88">
        <v>35.037348000000001</v>
      </c>
      <c r="C33" s="88">
        <v>32.929670999999999</v>
      </c>
      <c r="D33" s="88">
        <v>35.868423999999997</v>
      </c>
      <c r="E33" s="88">
        <v>33.560675000000003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1.25" customHeight="1">
      <c r="A34" s="69" t="s">
        <v>98</v>
      </c>
      <c r="B34" s="88">
        <v>35.03</v>
      </c>
      <c r="C34" s="88">
        <v>33.18</v>
      </c>
      <c r="D34" s="88">
        <v>36.159999999999997</v>
      </c>
      <c r="E34" s="88">
        <v>33.89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1.25" customHeight="1">
      <c r="A35" s="69">
        <v>2018</v>
      </c>
      <c r="B35" s="88">
        <v>35.56</v>
      </c>
      <c r="C35" s="88">
        <v>33.42</v>
      </c>
      <c r="D35" s="88">
        <v>36.39</v>
      </c>
      <c r="E35" s="88">
        <v>33.83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1.25" customHeight="1">
      <c r="A36" s="69">
        <v>2019</v>
      </c>
      <c r="B36" s="88">
        <v>35.979999999999997</v>
      </c>
      <c r="C36" s="88">
        <v>33.869999999999997</v>
      </c>
      <c r="D36" s="88">
        <v>36.53</v>
      </c>
      <c r="E36" s="88">
        <v>34.450000000000003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1.25" customHeight="1">
      <c r="A37" s="132">
        <v>2020</v>
      </c>
      <c r="B37" s="127">
        <v>37.119999999999997</v>
      </c>
      <c r="C37" s="127">
        <v>34.869999999999997</v>
      </c>
      <c r="D37" s="127">
        <v>37.39</v>
      </c>
      <c r="E37" s="127">
        <v>35.17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8.25" customHeight="1">
      <c r="A38" s="298" t="s">
        <v>369</v>
      </c>
      <c r="B38" s="298"/>
      <c r="C38" s="298"/>
      <c r="D38" s="298"/>
      <c r="E38" s="298"/>
    </row>
    <row r="39" spans="1:25" ht="14.25" customHeight="1">
      <c r="A39" s="294"/>
      <c r="B39" s="294"/>
      <c r="C39" s="294"/>
      <c r="D39" s="294"/>
      <c r="E39" s="294"/>
    </row>
    <row r="40" spans="1:25" ht="14.25" customHeight="1"/>
    <row r="41" spans="1:25" ht="14.25" customHeight="1"/>
    <row r="42" spans="1:25" ht="14.25" customHeight="1"/>
    <row r="43" spans="1:25" ht="14.25" customHeight="1"/>
    <row r="44" spans="1:25" ht="14.25" customHeight="1"/>
    <row r="45" spans="1:25" ht="14.25" customHeight="1"/>
    <row r="46" spans="1:25" ht="14.25" customHeight="1"/>
    <row r="47" spans="1:25" ht="14.25" customHeight="1"/>
    <row r="48" spans="1:2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6">
    <mergeCell ref="A1:E1"/>
    <mergeCell ref="B2:C2"/>
    <mergeCell ref="D2:E2"/>
    <mergeCell ref="A38:E39"/>
    <mergeCell ref="G24:N25"/>
    <mergeCell ref="A2:A3"/>
  </mergeCells>
  <pageMargins left="0.7" right="0.7" top="1.14375" bottom="1.14375" header="0" footer="0"/>
  <pageSetup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C1000"/>
  <sheetViews>
    <sheetView workbookViewId="0">
      <selection sqref="A1:K9"/>
    </sheetView>
  </sheetViews>
  <sheetFormatPr baseColWidth="10" defaultColWidth="12.625" defaultRowHeight="15" customHeight="1"/>
  <cols>
    <col min="1" max="1" width="24" customWidth="1"/>
    <col min="2" max="11" width="7" customWidth="1"/>
    <col min="12" max="29" width="9.625" customWidth="1"/>
  </cols>
  <sheetData>
    <row r="1" spans="1:29" ht="15.75" customHeight="1">
      <c r="A1" s="314" t="s">
        <v>371</v>
      </c>
      <c r="B1" s="359"/>
      <c r="C1" s="359"/>
      <c r="D1" s="359"/>
      <c r="E1" s="359"/>
      <c r="F1" s="359"/>
      <c r="G1" s="359"/>
      <c r="H1" s="359"/>
      <c r="I1" s="359"/>
      <c r="J1" s="359"/>
      <c r="K1" s="36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1.25" customHeight="1">
      <c r="A2" s="194"/>
      <c r="B2" s="221">
        <v>1986</v>
      </c>
      <c r="C2" s="221">
        <v>1991</v>
      </c>
      <c r="D2" s="221">
        <v>1996</v>
      </c>
      <c r="E2" s="221">
        <v>2001</v>
      </c>
      <c r="F2" s="222">
        <v>2006</v>
      </c>
      <c r="G2" s="221">
        <v>2011</v>
      </c>
      <c r="H2" s="221">
        <v>2017</v>
      </c>
      <c r="I2" s="221">
        <v>2018</v>
      </c>
      <c r="J2" s="221">
        <v>2019</v>
      </c>
      <c r="K2" s="221">
        <v>2020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1.25" customHeight="1">
      <c r="A3" s="223" t="s">
        <v>102</v>
      </c>
      <c r="B3" s="172">
        <v>4164</v>
      </c>
      <c r="C3" s="172">
        <v>4410</v>
      </c>
      <c r="D3" s="172">
        <v>4152</v>
      </c>
      <c r="E3" s="172">
        <v>4329</v>
      </c>
      <c r="F3" s="172">
        <v>4260</v>
      </c>
      <c r="G3" s="172">
        <v>3950</v>
      </c>
      <c r="H3" s="172">
        <v>4570</v>
      </c>
      <c r="I3" s="172">
        <v>4615</v>
      </c>
      <c r="J3" s="172">
        <v>4880</v>
      </c>
      <c r="K3" s="172">
        <v>2847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1.25" customHeight="1">
      <c r="A4" s="195" t="s">
        <v>219</v>
      </c>
      <c r="B4" s="224">
        <v>3892</v>
      </c>
      <c r="C4" s="224">
        <v>4035</v>
      </c>
      <c r="D4" s="224">
        <v>3749</v>
      </c>
      <c r="E4" s="224">
        <v>3647</v>
      </c>
      <c r="F4" s="224">
        <v>2990</v>
      </c>
      <c r="G4" s="224">
        <v>2712</v>
      </c>
      <c r="H4" s="224">
        <v>3315</v>
      </c>
      <c r="I4" s="224">
        <v>3257</v>
      </c>
      <c r="J4" s="224">
        <v>3376</v>
      </c>
      <c r="K4" s="224">
        <v>1929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25" customHeight="1">
      <c r="A5" s="195" t="s">
        <v>220</v>
      </c>
      <c r="B5" s="195">
        <v>156</v>
      </c>
      <c r="C5" s="195">
        <v>198</v>
      </c>
      <c r="D5" s="195">
        <v>186</v>
      </c>
      <c r="E5" s="195">
        <v>331</v>
      </c>
      <c r="F5" s="195">
        <v>568</v>
      </c>
      <c r="G5" s="195">
        <v>512</v>
      </c>
      <c r="H5" s="195">
        <v>547</v>
      </c>
      <c r="I5" s="195">
        <v>568</v>
      </c>
      <c r="J5" s="195">
        <v>650</v>
      </c>
      <c r="K5" s="195">
        <v>412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1.25" customHeight="1">
      <c r="A6" s="195" t="s">
        <v>221</v>
      </c>
      <c r="B6" s="195">
        <v>77</v>
      </c>
      <c r="C6" s="195">
        <v>124</v>
      </c>
      <c r="D6" s="195">
        <v>154</v>
      </c>
      <c r="E6" s="195">
        <v>198</v>
      </c>
      <c r="F6" s="195">
        <v>337</v>
      </c>
      <c r="G6" s="195">
        <v>403</v>
      </c>
      <c r="H6" s="195">
        <v>425</v>
      </c>
      <c r="I6" s="195">
        <v>465</v>
      </c>
      <c r="J6" s="195">
        <v>461</v>
      </c>
      <c r="K6" s="195">
        <v>270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1.25" customHeight="1">
      <c r="A7" s="195" t="s">
        <v>222</v>
      </c>
      <c r="B7" s="195">
        <v>39</v>
      </c>
      <c r="C7" s="195">
        <v>53</v>
      </c>
      <c r="D7" s="195">
        <v>63</v>
      </c>
      <c r="E7" s="195">
        <v>153</v>
      </c>
      <c r="F7" s="195">
        <v>365</v>
      </c>
      <c r="G7" s="195">
        <v>323</v>
      </c>
      <c r="H7" s="195">
        <v>283</v>
      </c>
      <c r="I7" s="195">
        <v>325</v>
      </c>
      <c r="J7" s="195">
        <v>393</v>
      </c>
      <c r="K7" s="195">
        <v>244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1.25" customHeight="1">
      <c r="A8" s="322" t="s">
        <v>422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1.25" customHeight="1">
      <c r="A9" s="323"/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1.25" customHeight="1">
      <c r="A12" s="6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4.25" customHeight="1"/>
    <row r="15" spans="1:29" ht="14.25" customHeight="1"/>
    <row r="16" spans="1:2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K1"/>
    <mergeCell ref="A8:K9"/>
  </mergeCells>
  <pageMargins left="0.75" right="0.75" top="1.39375" bottom="1.393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Z1001"/>
  <sheetViews>
    <sheetView workbookViewId="0">
      <selection sqref="A1:I19"/>
    </sheetView>
  </sheetViews>
  <sheetFormatPr baseColWidth="10" defaultColWidth="12.625" defaultRowHeight="15" customHeight="1"/>
  <cols>
    <col min="1" max="1" width="6.125" customWidth="1"/>
    <col min="2" max="9" width="7.5" customWidth="1"/>
    <col min="10" max="26" width="9.625" customWidth="1"/>
  </cols>
  <sheetData>
    <row r="1" spans="1:26" ht="11.25" customHeight="1">
      <c r="A1" s="361" t="s">
        <v>223</v>
      </c>
      <c r="B1" s="315"/>
      <c r="C1" s="315"/>
      <c r="D1" s="315"/>
      <c r="E1" s="315"/>
      <c r="F1" s="315"/>
      <c r="G1" s="315"/>
      <c r="H1" s="315"/>
      <c r="I1" s="31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362"/>
      <c r="B2" s="329" t="s">
        <v>116</v>
      </c>
      <c r="C2" s="321"/>
      <c r="D2" s="329" t="s">
        <v>117</v>
      </c>
      <c r="E2" s="321"/>
      <c r="F2" s="329" t="s">
        <v>118</v>
      </c>
      <c r="G2" s="321"/>
      <c r="H2" s="329" t="s">
        <v>224</v>
      </c>
      <c r="I2" s="32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318"/>
      <c r="B3" s="179" t="s">
        <v>131</v>
      </c>
      <c r="C3" s="179" t="s">
        <v>132</v>
      </c>
      <c r="D3" s="179" t="s">
        <v>131</v>
      </c>
      <c r="E3" s="179" t="s">
        <v>132</v>
      </c>
      <c r="F3" s="179" t="s">
        <v>131</v>
      </c>
      <c r="G3" s="179" t="s">
        <v>132</v>
      </c>
      <c r="H3" s="179" t="s">
        <v>131</v>
      </c>
      <c r="I3" s="179" t="s">
        <v>132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162">
        <v>2006</v>
      </c>
      <c r="B4" s="225">
        <v>95</v>
      </c>
      <c r="C4" s="225">
        <v>53</v>
      </c>
      <c r="D4" s="225">
        <v>77</v>
      </c>
      <c r="E4" s="225">
        <v>37</v>
      </c>
      <c r="F4" s="225">
        <v>4</v>
      </c>
      <c r="G4" s="225">
        <v>8</v>
      </c>
      <c r="H4" s="225">
        <v>14</v>
      </c>
      <c r="I4" s="225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162">
        <v>2007</v>
      </c>
      <c r="B5" s="225">
        <v>87</v>
      </c>
      <c r="C5" s="225">
        <v>42</v>
      </c>
      <c r="D5" s="225">
        <v>73</v>
      </c>
      <c r="E5" s="225">
        <v>36</v>
      </c>
      <c r="F5" s="225">
        <v>2</v>
      </c>
      <c r="G5" s="225">
        <v>2</v>
      </c>
      <c r="H5" s="225">
        <v>12</v>
      </c>
      <c r="I5" s="225">
        <v>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162">
        <v>2008</v>
      </c>
      <c r="B6" s="225">
        <v>56</v>
      </c>
      <c r="C6" s="225">
        <v>36</v>
      </c>
      <c r="D6" s="225">
        <v>43</v>
      </c>
      <c r="E6" s="225">
        <v>25</v>
      </c>
      <c r="F6" s="225">
        <v>5</v>
      </c>
      <c r="G6" s="225">
        <v>4</v>
      </c>
      <c r="H6" s="225">
        <v>8</v>
      </c>
      <c r="I6" s="225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162">
        <v>2009</v>
      </c>
      <c r="B7" s="225">
        <v>86</v>
      </c>
      <c r="C7" s="225">
        <v>38</v>
      </c>
      <c r="D7" s="225">
        <v>72</v>
      </c>
      <c r="E7" s="225">
        <v>25</v>
      </c>
      <c r="F7" s="225">
        <v>1</v>
      </c>
      <c r="G7" s="225">
        <v>4</v>
      </c>
      <c r="H7" s="225">
        <v>13</v>
      </c>
      <c r="I7" s="225">
        <v>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.25" customHeight="1">
      <c r="A8" s="162">
        <v>2010</v>
      </c>
      <c r="B8" s="225">
        <v>71</v>
      </c>
      <c r="C8" s="225">
        <v>42</v>
      </c>
      <c r="D8" s="225">
        <v>56</v>
      </c>
      <c r="E8" s="225">
        <v>36</v>
      </c>
      <c r="F8" s="225">
        <v>5</v>
      </c>
      <c r="G8" s="225">
        <v>2</v>
      </c>
      <c r="H8" s="225">
        <v>10</v>
      </c>
      <c r="I8" s="225">
        <v>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>
      <c r="A9" s="162">
        <v>2011</v>
      </c>
      <c r="B9" s="225">
        <v>82</v>
      </c>
      <c r="C9" s="225">
        <v>43</v>
      </c>
      <c r="D9" s="225">
        <v>61</v>
      </c>
      <c r="E9" s="225">
        <v>37</v>
      </c>
      <c r="F9" s="225">
        <v>5</v>
      </c>
      <c r="G9" s="225">
        <v>0</v>
      </c>
      <c r="H9" s="225">
        <v>16</v>
      </c>
      <c r="I9" s="225">
        <v>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1.25" customHeight="1">
      <c r="A10" s="162">
        <v>2012</v>
      </c>
      <c r="B10" s="225">
        <v>56</v>
      </c>
      <c r="C10" s="225">
        <v>50</v>
      </c>
      <c r="D10" s="225">
        <v>44</v>
      </c>
      <c r="E10" s="225">
        <v>40</v>
      </c>
      <c r="F10" s="225">
        <v>2</v>
      </c>
      <c r="G10" s="225">
        <v>4</v>
      </c>
      <c r="H10" s="225">
        <v>10</v>
      </c>
      <c r="I10" s="225">
        <v>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>
      <c r="A11" s="162">
        <v>2013</v>
      </c>
      <c r="B11" s="225">
        <v>75</v>
      </c>
      <c r="C11" s="225">
        <v>54</v>
      </c>
      <c r="D11" s="225">
        <v>55</v>
      </c>
      <c r="E11" s="225">
        <v>41</v>
      </c>
      <c r="F11" s="225">
        <v>4</v>
      </c>
      <c r="G11" s="225">
        <v>7</v>
      </c>
      <c r="H11" s="225">
        <v>16</v>
      </c>
      <c r="I11" s="225">
        <v>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25" customHeight="1">
      <c r="A12" s="162">
        <v>2014</v>
      </c>
      <c r="B12" s="225">
        <v>63</v>
      </c>
      <c r="C12" s="225">
        <v>60</v>
      </c>
      <c r="D12" s="225">
        <v>50</v>
      </c>
      <c r="E12" s="225">
        <v>49</v>
      </c>
      <c r="F12" s="225">
        <v>3</v>
      </c>
      <c r="G12" s="225">
        <v>3</v>
      </c>
      <c r="H12" s="225">
        <v>10</v>
      </c>
      <c r="I12" s="225">
        <v>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1.25" customHeight="1">
      <c r="A13" s="162">
        <v>2015</v>
      </c>
      <c r="B13" s="225">
        <v>72</v>
      </c>
      <c r="C13" s="225">
        <v>66</v>
      </c>
      <c r="D13" s="225">
        <v>59</v>
      </c>
      <c r="E13" s="225">
        <v>55</v>
      </c>
      <c r="F13" s="225">
        <v>1</v>
      </c>
      <c r="G13" s="225">
        <v>8</v>
      </c>
      <c r="H13" s="225">
        <v>12</v>
      </c>
      <c r="I13" s="225">
        <v>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>
      <c r="A14" s="162">
        <v>2016</v>
      </c>
      <c r="B14" s="226">
        <v>78</v>
      </c>
      <c r="C14" s="226">
        <v>80</v>
      </c>
      <c r="D14" s="226">
        <v>64</v>
      </c>
      <c r="E14" s="226">
        <v>66</v>
      </c>
      <c r="F14" s="226">
        <v>2</v>
      </c>
      <c r="G14" s="226">
        <v>4</v>
      </c>
      <c r="H14" s="226">
        <v>12</v>
      </c>
      <c r="I14" s="226">
        <v>10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.25" customHeight="1">
      <c r="A15" s="162">
        <v>2017</v>
      </c>
      <c r="B15" s="226">
        <v>84</v>
      </c>
      <c r="C15" s="226">
        <v>96</v>
      </c>
      <c r="D15" s="226">
        <v>70</v>
      </c>
      <c r="E15" s="226">
        <v>73</v>
      </c>
      <c r="F15" s="226">
        <v>4</v>
      </c>
      <c r="G15" s="226">
        <v>15</v>
      </c>
      <c r="H15" s="226">
        <v>10</v>
      </c>
      <c r="I15" s="226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>
      <c r="A16" s="162">
        <v>2018</v>
      </c>
      <c r="B16" s="226">
        <v>110</v>
      </c>
      <c r="C16" s="226">
        <v>84</v>
      </c>
      <c r="D16" s="226">
        <v>89</v>
      </c>
      <c r="E16" s="226">
        <v>67</v>
      </c>
      <c r="F16" s="226">
        <v>4</v>
      </c>
      <c r="G16" s="226">
        <v>4</v>
      </c>
      <c r="H16" s="226">
        <v>17</v>
      </c>
      <c r="I16" s="226">
        <v>13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>
      <c r="A17" s="162">
        <v>2019</v>
      </c>
      <c r="B17" s="226">
        <v>114</v>
      </c>
      <c r="C17" s="226">
        <v>88</v>
      </c>
      <c r="D17" s="226">
        <v>90</v>
      </c>
      <c r="E17" s="226">
        <v>72</v>
      </c>
      <c r="F17" s="226">
        <v>5</v>
      </c>
      <c r="G17" s="226">
        <v>6</v>
      </c>
      <c r="H17" s="226">
        <v>19</v>
      </c>
      <c r="I17" s="226">
        <v>10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>
      <c r="A18" s="227">
        <v>2020</v>
      </c>
      <c r="B18" s="228">
        <v>57</v>
      </c>
      <c r="C18" s="228">
        <v>56</v>
      </c>
      <c r="D18" s="228">
        <v>49</v>
      </c>
      <c r="E18" s="228">
        <v>42</v>
      </c>
      <c r="F18" s="228">
        <v>3</v>
      </c>
      <c r="G18" s="228">
        <v>6</v>
      </c>
      <c r="H18" s="228">
        <v>5</v>
      </c>
      <c r="I18" s="228">
        <v>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4.5" customHeight="1">
      <c r="A19" s="322" t="s">
        <v>423</v>
      </c>
      <c r="B19" s="337"/>
      <c r="C19" s="337"/>
      <c r="D19" s="337"/>
      <c r="E19" s="337"/>
      <c r="F19" s="337"/>
      <c r="G19" s="337"/>
      <c r="H19" s="337"/>
      <c r="I19" s="3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6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7">
    <mergeCell ref="A19:I19"/>
    <mergeCell ref="A1:I1"/>
    <mergeCell ref="A2:A3"/>
    <mergeCell ref="B2:C2"/>
    <mergeCell ref="D2:E2"/>
    <mergeCell ref="F2:G2"/>
    <mergeCell ref="H2:I2"/>
  </mergeCells>
  <pageMargins left="0.7" right="0.7" top="1.14375" bottom="1.14375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Z1001"/>
  <sheetViews>
    <sheetView workbookViewId="0">
      <selection sqref="A1:I18"/>
    </sheetView>
  </sheetViews>
  <sheetFormatPr baseColWidth="10" defaultColWidth="12.625" defaultRowHeight="15" customHeight="1"/>
  <cols>
    <col min="1" max="1" width="8.375" customWidth="1"/>
    <col min="2" max="9" width="7.375" customWidth="1"/>
    <col min="10" max="12" width="6" customWidth="1"/>
    <col min="13" max="13" width="5.625" customWidth="1"/>
    <col min="14" max="14" width="7.5" customWidth="1"/>
    <col min="15" max="26" width="9.625" customWidth="1"/>
  </cols>
  <sheetData>
    <row r="1" spans="1:26" ht="11.25" customHeight="1">
      <c r="A1" s="361" t="s">
        <v>372</v>
      </c>
      <c r="B1" s="315"/>
      <c r="C1" s="315"/>
      <c r="D1" s="315"/>
      <c r="E1" s="315"/>
      <c r="F1" s="315"/>
      <c r="G1" s="315"/>
      <c r="H1" s="315"/>
      <c r="I1" s="316"/>
      <c r="J1" s="2"/>
      <c r="K1" s="2"/>
      <c r="L1" s="2"/>
      <c r="M1" s="2"/>
      <c r="N1" s="6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362"/>
      <c r="B2" s="329" t="s">
        <v>54</v>
      </c>
      <c r="C2" s="315"/>
      <c r="D2" s="315"/>
      <c r="E2" s="316"/>
      <c r="F2" s="329" t="s">
        <v>116</v>
      </c>
      <c r="G2" s="315"/>
      <c r="H2" s="315"/>
      <c r="I2" s="3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318"/>
      <c r="B3" s="179" t="s">
        <v>102</v>
      </c>
      <c r="C3" s="179" t="s">
        <v>225</v>
      </c>
      <c r="D3" s="179" t="s">
        <v>226</v>
      </c>
      <c r="E3" s="179" t="s">
        <v>227</v>
      </c>
      <c r="F3" s="179" t="s">
        <v>102</v>
      </c>
      <c r="G3" s="179" t="s">
        <v>225</v>
      </c>
      <c r="H3" s="179" t="s">
        <v>226</v>
      </c>
      <c r="I3" s="179" t="s">
        <v>227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229">
        <v>2007</v>
      </c>
      <c r="B4" s="230">
        <v>137510</v>
      </c>
      <c r="C4" s="231">
        <v>150</v>
      </c>
      <c r="D4" s="166">
        <v>11583</v>
      </c>
      <c r="E4" s="166">
        <v>125777</v>
      </c>
      <c r="F4" s="231">
        <v>3774</v>
      </c>
      <c r="G4" s="225">
        <v>10</v>
      </c>
      <c r="H4" s="225">
        <v>273</v>
      </c>
      <c r="I4" s="166">
        <v>3491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229">
        <v>2008</v>
      </c>
      <c r="B5" s="230">
        <v>118939</v>
      </c>
      <c r="C5" s="231">
        <v>142</v>
      </c>
      <c r="D5" s="166">
        <v>8761</v>
      </c>
      <c r="E5" s="166">
        <v>110036</v>
      </c>
      <c r="F5" s="231">
        <v>3087</v>
      </c>
      <c r="G5" s="225">
        <v>3</v>
      </c>
      <c r="H5" s="225">
        <v>198</v>
      </c>
      <c r="I5" s="166">
        <v>2886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229">
        <v>2009</v>
      </c>
      <c r="B6" s="230">
        <v>106166</v>
      </c>
      <c r="C6" s="231">
        <v>127</v>
      </c>
      <c r="D6" s="166">
        <v>7680</v>
      </c>
      <c r="E6" s="166">
        <v>98359</v>
      </c>
      <c r="F6" s="231">
        <v>2784</v>
      </c>
      <c r="G6" s="225">
        <v>4</v>
      </c>
      <c r="H6" s="225">
        <v>184</v>
      </c>
      <c r="I6" s="166">
        <v>2596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229">
        <v>2010</v>
      </c>
      <c r="B7" s="230">
        <v>110321</v>
      </c>
      <c r="C7" s="231">
        <v>140</v>
      </c>
      <c r="D7" s="166">
        <v>7248</v>
      </c>
      <c r="E7" s="166">
        <v>102933</v>
      </c>
      <c r="F7" s="231">
        <v>2853</v>
      </c>
      <c r="G7" s="225">
        <v>2</v>
      </c>
      <c r="H7" s="225">
        <v>162</v>
      </c>
      <c r="I7" s="166">
        <v>2689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.25" customHeight="1">
      <c r="A8" s="229">
        <v>2011</v>
      </c>
      <c r="B8" s="230">
        <v>110651</v>
      </c>
      <c r="C8" s="231">
        <v>132</v>
      </c>
      <c r="D8" s="166">
        <v>6915</v>
      </c>
      <c r="E8" s="166">
        <v>103604</v>
      </c>
      <c r="F8" s="231">
        <v>2907</v>
      </c>
      <c r="G8" s="225">
        <v>1</v>
      </c>
      <c r="H8" s="225">
        <v>136</v>
      </c>
      <c r="I8" s="166">
        <v>2770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>
      <c r="A9" s="229">
        <v>2012</v>
      </c>
      <c r="B9" s="230">
        <v>110764</v>
      </c>
      <c r="C9" s="231">
        <v>133</v>
      </c>
      <c r="D9" s="166">
        <v>6369</v>
      </c>
      <c r="E9" s="166">
        <v>104262</v>
      </c>
      <c r="F9" s="231">
        <v>2851</v>
      </c>
      <c r="G9" s="225">
        <v>0</v>
      </c>
      <c r="H9" s="225">
        <v>151</v>
      </c>
      <c r="I9" s="166">
        <v>2699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1.25" customHeight="1">
      <c r="A10" s="229">
        <v>2013</v>
      </c>
      <c r="B10" s="230">
        <v>100437</v>
      </c>
      <c r="C10" s="231">
        <v>110</v>
      </c>
      <c r="D10" s="166">
        <v>4900</v>
      </c>
      <c r="E10" s="166">
        <v>95427</v>
      </c>
      <c r="F10" s="231">
        <v>2500</v>
      </c>
      <c r="G10" s="225">
        <v>3</v>
      </c>
      <c r="H10" s="225">
        <v>107</v>
      </c>
      <c r="I10" s="166">
        <v>2389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>
      <c r="A11" s="229">
        <v>2014</v>
      </c>
      <c r="B11" s="230">
        <v>105893</v>
      </c>
      <c r="C11" s="231">
        <v>113</v>
      </c>
      <c r="D11" s="166">
        <v>5034</v>
      </c>
      <c r="E11" s="166">
        <v>100746</v>
      </c>
      <c r="F11" s="231">
        <v>2510</v>
      </c>
      <c r="G11" s="225">
        <v>2</v>
      </c>
      <c r="H11" s="225">
        <v>117</v>
      </c>
      <c r="I11" s="166">
        <v>2391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25" customHeight="1">
      <c r="A12" s="229">
        <v>2015</v>
      </c>
      <c r="B12" s="230">
        <v>101357</v>
      </c>
      <c r="C12" s="231">
        <v>144</v>
      </c>
      <c r="D12" s="166">
        <v>4652</v>
      </c>
      <c r="E12" s="166">
        <v>96562</v>
      </c>
      <c r="F12" s="231">
        <v>2503</v>
      </c>
      <c r="G12" s="225">
        <v>2</v>
      </c>
      <c r="H12" s="225">
        <v>78</v>
      </c>
      <c r="I12" s="166">
        <v>2423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1.25" customHeight="1">
      <c r="A13" s="182">
        <v>2016</v>
      </c>
      <c r="B13" s="232">
        <v>101294</v>
      </c>
      <c r="C13" s="232">
        <v>117</v>
      </c>
      <c r="D13" s="233">
        <v>4353</v>
      </c>
      <c r="E13" s="233">
        <v>96824</v>
      </c>
      <c r="F13" s="232">
        <v>2539</v>
      </c>
      <c r="G13" s="226">
        <v>2</v>
      </c>
      <c r="H13" s="226">
        <v>154</v>
      </c>
      <c r="I13" s="233">
        <v>2383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>
      <c r="A14" s="182">
        <v>2017</v>
      </c>
      <c r="B14" s="232">
        <v>102341</v>
      </c>
      <c r="C14" s="232">
        <v>100</v>
      </c>
      <c r="D14" s="233">
        <v>4280</v>
      </c>
      <c r="E14" s="233">
        <v>97960</v>
      </c>
      <c r="F14" s="232">
        <v>2694</v>
      </c>
      <c r="G14" s="226">
        <v>0</v>
      </c>
      <c r="H14" s="226">
        <v>146</v>
      </c>
      <c r="I14" s="233">
        <v>2548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.25" customHeight="1">
      <c r="A15" s="182">
        <v>2018</v>
      </c>
      <c r="B15" s="232">
        <v>99444</v>
      </c>
      <c r="C15" s="232">
        <v>92</v>
      </c>
      <c r="D15" s="233">
        <v>4098</v>
      </c>
      <c r="E15" s="233">
        <v>95254</v>
      </c>
      <c r="F15" s="232">
        <v>2596</v>
      </c>
      <c r="G15" s="226">
        <v>4</v>
      </c>
      <c r="H15" s="226">
        <v>94</v>
      </c>
      <c r="I15" s="233">
        <v>2498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>
      <c r="A16" s="182">
        <v>2019</v>
      </c>
      <c r="B16" s="232">
        <v>95320</v>
      </c>
      <c r="C16" s="232">
        <v>75</v>
      </c>
      <c r="D16" s="233">
        <v>3599</v>
      </c>
      <c r="E16" s="233">
        <v>91645</v>
      </c>
      <c r="F16" s="232">
        <v>2523</v>
      </c>
      <c r="G16" s="226">
        <v>0</v>
      </c>
      <c r="H16" s="226">
        <v>76</v>
      </c>
      <c r="I16" s="233">
        <v>2447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>
      <c r="A17" s="184">
        <v>2020</v>
      </c>
      <c r="B17" s="234">
        <v>80015</v>
      </c>
      <c r="C17" s="234">
        <v>40</v>
      </c>
      <c r="D17" s="235">
        <v>2775</v>
      </c>
      <c r="E17" s="235">
        <v>77200</v>
      </c>
      <c r="F17" s="234">
        <v>2248</v>
      </c>
      <c r="G17" s="236">
        <v>0</v>
      </c>
      <c r="H17" s="236">
        <v>99</v>
      </c>
      <c r="I17" s="235">
        <v>2149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5.25" customHeight="1">
      <c r="A18" s="322" t="s">
        <v>424</v>
      </c>
      <c r="B18" s="337"/>
      <c r="C18" s="337"/>
      <c r="D18" s="337"/>
      <c r="E18" s="337"/>
      <c r="F18" s="337"/>
      <c r="G18" s="337"/>
      <c r="H18" s="337"/>
      <c r="I18" s="3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>
      <c r="A19" s="95"/>
      <c r="B19" s="95"/>
      <c r="C19" s="95"/>
      <c r="D19" s="95"/>
      <c r="E19" s="95"/>
      <c r="F19" s="9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>
      <c r="A20" s="95"/>
      <c r="B20" s="95"/>
      <c r="C20" s="95"/>
      <c r="D20" s="95"/>
      <c r="E20" s="95"/>
      <c r="F20" s="9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>
      <c r="A21" s="95"/>
      <c r="B21" s="9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>
      <c r="A22" s="95"/>
      <c r="B22" s="9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63"/>
      <c r="B23" s="9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5">
    <mergeCell ref="A1:I1"/>
    <mergeCell ref="A2:A3"/>
    <mergeCell ref="B2:E2"/>
    <mergeCell ref="F2:I2"/>
    <mergeCell ref="A18:I18"/>
  </mergeCells>
  <pageMargins left="0.74791666666666701" right="0.74791666666666701" top="1.37777777777778" bottom="1.37777777777778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W980"/>
  <sheetViews>
    <sheetView workbookViewId="0">
      <selection sqref="A1:I10"/>
    </sheetView>
  </sheetViews>
  <sheetFormatPr baseColWidth="10" defaultColWidth="12.625" defaultRowHeight="15" customHeight="1"/>
  <cols>
    <col min="1" max="1" width="20.875" customWidth="1"/>
    <col min="2" max="6" width="8.625" customWidth="1"/>
    <col min="7" max="7" width="7.625" customWidth="1"/>
    <col min="8" max="8" width="7.75" customWidth="1"/>
    <col min="9" max="9" width="10" customWidth="1"/>
    <col min="10" max="23" width="9.625" customWidth="1"/>
    <col min="24" max="26" width="8.625" customWidth="1"/>
  </cols>
  <sheetData>
    <row r="1" spans="1:23" ht="11.25" customHeight="1">
      <c r="A1" s="364" t="s">
        <v>228</v>
      </c>
      <c r="B1" s="315"/>
      <c r="C1" s="315"/>
      <c r="D1" s="315"/>
      <c r="E1" s="315"/>
      <c r="F1" s="315"/>
      <c r="G1" s="315"/>
      <c r="H1" s="315"/>
      <c r="I1" s="31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1.25" customHeight="1">
      <c r="A2" s="365"/>
      <c r="B2" s="366">
        <v>2001</v>
      </c>
      <c r="C2" s="367"/>
      <c r="D2" s="366">
        <v>2008</v>
      </c>
      <c r="E2" s="367"/>
      <c r="F2" s="366">
        <v>2019</v>
      </c>
      <c r="G2" s="367"/>
      <c r="H2" s="366">
        <v>2020</v>
      </c>
      <c r="I2" s="367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1.25" customHeight="1">
      <c r="A3" s="318"/>
      <c r="B3" s="237" t="s">
        <v>54</v>
      </c>
      <c r="C3" s="237" t="s">
        <v>116</v>
      </c>
      <c r="D3" s="237" t="s">
        <v>54</v>
      </c>
      <c r="E3" s="237" t="s">
        <v>116</v>
      </c>
      <c r="F3" s="237" t="s">
        <v>54</v>
      </c>
      <c r="G3" s="237" t="s">
        <v>116</v>
      </c>
      <c r="H3" s="237" t="s">
        <v>54</v>
      </c>
      <c r="I3" s="237" t="s">
        <v>116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1.25" customHeight="1">
      <c r="A4" s="238" t="s">
        <v>102</v>
      </c>
      <c r="B4" s="239">
        <v>8.5299999999999994</v>
      </c>
      <c r="C4" s="239">
        <v>8.73</v>
      </c>
      <c r="D4" s="238">
        <v>7.47</v>
      </c>
      <c r="E4" s="238">
        <v>7.4</v>
      </c>
      <c r="F4" s="238">
        <v>7.97</v>
      </c>
      <c r="G4" s="238">
        <v>7.76</v>
      </c>
      <c r="H4" s="238">
        <v>9.2397000000000009</v>
      </c>
      <c r="I4" s="238">
        <v>8.0396000000000001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1.25" customHeight="1">
      <c r="A5" s="181" t="s">
        <v>229</v>
      </c>
      <c r="B5" s="192">
        <v>2.92</v>
      </c>
      <c r="C5" s="192">
        <v>2.97</v>
      </c>
      <c r="D5" s="181">
        <v>2.31</v>
      </c>
      <c r="E5" s="181">
        <v>2.37</v>
      </c>
      <c r="F5" s="181">
        <v>2.17</v>
      </c>
      <c r="G5" s="181">
        <v>2.15</v>
      </c>
      <c r="H5" s="181">
        <v>2.2313000000000001</v>
      </c>
      <c r="I5" s="181">
        <v>2.1571000000000002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1.25" customHeight="1">
      <c r="A6" s="181" t="s">
        <v>230</v>
      </c>
      <c r="B6" s="192">
        <v>2.35</v>
      </c>
      <c r="C6" s="192">
        <v>2.38</v>
      </c>
      <c r="D6" s="181">
        <v>2.12</v>
      </c>
      <c r="E6" s="181">
        <v>2.1</v>
      </c>
      <c r="F6" s="181">
        <v>2.27</v>
      </c>
      <c r="G6" s="181">
        <v>2.21</v>
      </c>
      <c r="H6" s="181">
        <v>2.1943999999999999</v>
      </c>
      <c r="I6" s="181">
        <v>2.1271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181" t="s">
        <v>231</v>
      </c>
      <c r="B7" s="192">
        <v>0.88</v>
      </c>
      <c r="C7" s="192">
        <v>0.86</v>
      </c>
      <c r="D7" s="181">
        <v>0.83</v>
      </c>
      <c r="E7" s="181">
        <v>0.68</v>
      </c>
      <c r="F7" s="181">
        <v>0.88</v>
      </c>
      <c r="G7" s="192">
        <v>0.73</v>
      </c>
      <c r="H7" s="181">
        <v>0.77680000000000005</v>
      </c>
      <c r="I7" s="192">
        <v>0.69799999999999995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368" t="s">
        <v>425</v>
      </c>
      <c r="B8" s="368"/>
      <c r="C8" s="368"/>
      <c r="D8" s="368"/>
      <c r="E8" s="368"/>
      <c r="F8" s="368"/>
      <c r="G8" s="368"/>
      <c r="H8" s="368"/>
      <c r="I8" s="36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2.5" customHeight="1">
      <c r="A9" s="369"/>
      <c r="B9" s="369"/>
      <c r="C9" s="369"/>
      <c r="D9" s="369"/>
      <c r="E9" s="369"/>
      <c r="F9" s="369"/>
      <c r="G9" s="369"/>
      <c r="H9" s="369"/>
      <c r="I9" s="36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363" t="s">
        <v>375</v>
      </c>
      <c r="B10" s="332"/>
      <c r="C10" s="332"/>
      <c r="D10" s="332"/>
      <c r="E10" s="332"/>
      <c r="F10" s="332"/>
      <c r="G10" s="332"/>
      <c r="H10" s="178"/>
      <c r="I10" s="17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/>
    <row r="14" spans="1:23" ht="14.25" customHeight="1"/>
    <row r="15" spans="1:23" ht="14.25" customHeight="1"/>
    <row r="16" spans="1:2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8">
    <mergeCell ref="A10:G10"/>
    <mergeCell ref="A1:I1"/>
    <mergeCell ref="A2:A3"/>
    <mergeCell ref="B2:C2"/>
    <mergeCell ref="D2:E2"/>
    <mergeCell ref="F2:G2"/>
    <mergeCell ref="H2:I2"/>
    <mergeCell ref="A8:I9"/>
  </mergeCells>
  <pageMargins left="0.75" right="0.75" top="1.39375" bottom="1.39375" header="0" footer="0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J980"/>
  <sheetViews>
    <sheetView workbookViewId="0">
      <selection sqref="A1:G7"/>
    </sheetView>
  </sheetViews>
  <sheetFormatPr baseColWidth="10" defaultColWidth="12.625" defaultRowHeight="15" customHeight="1"/>
  <cols>
    <col min="1" max="1" width="11.375" customWidth="1"/>
    <col min="2" max="2" width="12.375" customWidth="1"/>
    <col min="3" max="3" width="8.75" customWidth="1"/>
    <col min="4" max="4" width="11.875" customWidth="1"/>
    <col min="5" max="5" width="8.75" customWidth="1"/>
    <col min="6" max="6" width="12.5" customWidth="1"/>
    <col min="7" max="7" width="8.75" customWidth="1"/>
    <col min="8" max="10" width="8" customWidth="1"/>
    <col min="11" max="26" width="8.625" customWidth="1"/>
  </cols>
  <sheetData>
    <row r="1" spans="1:10" ht="14.25" customHeight="1">
      <c r="A1" s="314" t="s">
        <v>373</v>
      </c>
      <c r="B1" s="315"/>
      <c r="C1" s="315"/>
      <c r="D1" s="315"/>
      <c r="E1" s="315"/>
      <c r="F1" s="315"/>
      <c r="G1" s="316"/>
      <c r="H1" s="2"/>
    </row>
    <row r="2" spans="1:10" ht="11.25" customHeight="1">
      <c r="A2" s="362"/>
      <c r="B2" s="329" t="s">
        <v>102</v>
      </c>
      <c r="C2" s="316"/>
      <c r="D2" s="329" t="s">
        <v>131</v>
      </c>
      <c r="E2" s="316"/>
      <c r="F2" s="329" t="s">
        <v>132</v>
      </c>
      <c r="G2" s="316"/>
      <c r="H2" s="2"/>
      <c r="I2" s="2"/>
      <c r="J2" s="2"/>
    </row>
    <row r="3" spans="1:10" ht="32.25" customHeight="1">
      <c r="A3" s="318"/>
      <c r="B3" s="197" t="s">
        <v>232</v>
      </c>
      <c r="C3" s="197" t="s">
        <v>233</v>
      </c>
      <c r="D3" s="197" t="s">
        <v>232</v>
      </c>
      <c r="E3" s="197" t="s">
        <v>234</v>
      </c>
      <c r="F3" s="197" t="s">
        <v>232</v>
      </c>
      <c r="G3" s="197" t="s">
        <v>234</v>
      </c>
      <c r="H3" s="2"/>
      <c r="I3" s="2"/>
      <c r="J3" s="2"/>
    </row>
    <row r="4" spans="1:10" ht="11.25" customHeight="1">
      <c r="A4" s="240" t="s">
        <v>116</v>
      </c>
      <c r="B4" s="181">
        <v>5.3704000000000001</v>
      </c>
      <c r="C4" s="181">
        <v>28.13</v>
      </c>
      <c r="D4" s="213">
        <v>8.3303999999999991</v>
      </c>
      <c r="E4" s="213">
        <v>28.45</v>
      </c>
      <c r="F4" s="213">
        <v>2.3422000000000001</v>
      </c>
      <c r="G4" s="213">
        <v>27.02</v>
      </c>
      <c r="H4" s="2"/>
      <c r="I4" s="2"/>
      <c r="J4" s="2"/>
    </row>
    <row r="5" spans="1:10" ht="11.25" customHeight="1">
      <c r="A5" s="241" t="s">
        <v>54</v>
      </c>
      <c r="B5" s="242">
        <v>5.7026000000000003</v>
      </c>
      <c r="C5" s="242">
        <v>26.5</v>
      </c>
      <c r="D5" s="243">
        <v>8.9168000000000003</v>
      </c>
      <c r="E5" s="243">
        <v>27.45</v>
      </c>
      <c r="F5" s="243">
        <v>2.4969999999999999</v>
      </c>
      <c r="G5" s="243">
        <v>23.6</v>
      </c>
      <c r="H5" s="2"/>
      <c r="I5" s="2"/>
      <c r="J5" s="2"/>
    </row>
    <row r="6" spans="1:10" ht="36.75" customHeight="1">
      <c r="A6" s="370" t="s">
        <v>426</v>
      </c>
      <c r="B6" s="371"/>
      <c r="C6" s="371"/>
      <c r="D6" s="371"/>
      <c r="E6" s="371"/>
      <c r="F6" s="371"/>
      <c r="G6" s="372"/>
      <c r="H6" s="2"/>
      <c r="I6" s="2"/>
      <c r="J6" s="2"/>
    </row>
    <row r="7" spans="1:10" ht="11.25" customHeight="1">
      <c r="A7" s="373" t="s">
        <v>374</v>
      </c>
      <c r="B7" s="351"/>
      <c r="C7" s="351"/>
      <c r="D7" s="351"/>
      <c r="E7" s="351"/>
      <c r="F7" s="351"/>
      <c r="G7" s="351"/>
    </row>
    <row r="8" spans="1:10" ht="11.25" customHeight="1">
      <c r="A8" s="6"/>
    </row>
    <row r="9" spans="1:10" ht="11.25" customHeight="1"/>
    <row r="10" spans="1:10" ht="11.25" customHeight="1"/>
    <row r="11" spans="1:10" ht="11.25" customHeight="1"/>
    <row r="12" spans="1:10" ht="11.25" customHeight="1"/>
    <row r="13" spans="1:10" ht="11.25" customHeight="1"/>
    <row r="14" spans="1:10" ht="11.25" customHeight="1"/>
    <row r="15" spans="1:10" ht="11.25" customHeight="1"/>
    <row r="16" spans="1:10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7">
    <mergeCell ref="A6:G6"/>
    <mergeCell ref="A7:G7"/>
    <mergeCell ref="A1:G1"/>
    <mergeCell ref="A2:A3"/>
    <mergeCell ref="B2:C2"/>
    <mergeCell ref="D2:E2"/>
    <mergeCell ref="F2:G2"/>
  </mergeCells>
  <pageMargins left="0.75" right="0.75" top="1.39375" bottom="1.393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W1000"/>
  <sheetViews>
    <sheetView workbookViewId="0">
      <selection sqref="A1:F24"/>
    </sheetView>
  </sheetViews>
  <sheetFormatPr baseColWidth="10" defaultColWidth="12.625" defaultRowHeight="15" customHeight="1"/>
  <cols>
    <col min="1" max="1" width="13.125" customWidth="1"/>
    <col min="2" max="4" width="9.625" customWidth="1"/>
    <col min="5" max="5" width="12.125" customWidth="1"/>
    <col min="6" max="6" width="17.125" customWidth="1"/>
    <col min="7" max="23" width="9.625" customWidth="1"/>
    <col min="24" max="26" width="8.625" customWidth="1"/>
  </cols>
  <sheetData>
    <row r="1" spans="1:23" ht="11.25" customHeight="1">
      <c r="A1" s="361" t="s">
        <v>235</v>
      </c>
      <c r="B1" s="315"/>
      <c r="C1" s="315"/>
      <c r="D1" s="315"/>
      <c r="E1" s="315"/>
      <c r="F1" s="31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1.75" customHeight="1">
      <c r="A2" s="195"/>
      <c r="B2" s="244" t="s">
        <v>102</v>
      </c>
      <c r="C2" s="244" t="s">
        <v>131</v>
      </c>
      <c r="D2" s="244" t="s">
        <v>132</v>
      </c>
      <c r="E2" s="244" t="s">
        <v>236</v>
      </c>
      <c r="F2" s="245" t="s">
        <v>237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1.25" customHeight="1">
      <c r="A3" s="246" t="s">
        <v>102</v>
      </c>
      <c r="B3" s="247">
        <v>8559</v>
      </c>
      <c r="C3" s="247">
        <v>4447</v>
      </c>
      <c r="D3" s="247">
        <v>4112</v>
      </c>
      <c r="E3" s="248">
        <f t="shared" ref="E3:E6" si="0">C3/D3</f>
        <v>1.0814688715953307</v>
      </c>
      <c r="F3" s="249">
        <f t="shared" ref="F3:F22" si="1">B3/$B$3</f>
        <v>1</v>
      </c>
      <c r="G3" s="42"/>
      <c r="H3" s="42"/>
      <c r="I3" s="2"/>
      <c r="J3" s="2"/>
      <c r="K3" s="9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1.25" customHeight="1">
      <c r="A4" s="250" t="s">
        <v>238</v>
      </c>
      <c r="B4" s="247">
        <v>21</v>
      </c>
      <c r="C4" s="247">
        <v>9</v>
      </c>
      <c r="D4" s="247">
        <v>12</v>
      </c>
      <c r="E4" s="248">
        <f t="shared" si="0"/>
        <v>0.75</v>
      </c>
      <c r="F4" s="167">
        <f t="shared" si="1"/>
        <v>2.4535576586049773E-3</v>
      </c>
      <c r="G4" s="42"/>
      <c r="H4" s="42"/>
      <c r="I4" s="2"/>
      <c r="J4" s="2"/>
      <c r="K4" s="9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1.25" customHeight="1">
      <c r="A5" s="250" t="s">
        <v>239</v>
      </c>
      <c r="B5" s="247">
        <v>5</v>
      </c>
      <c r="C5" s="247">
        <v>2</v>
      </c>
      <c r="D5" s="247">
        <v>3</v>
      </c>
      <c r="E5" s="248">
        <f t="shared" si="0"/>
        <v>0.66666666666666663</v>
      </c>
      <c r="F5" s="167">
        <f t="shared" si="1"/>
        <v>5.8418039490594693E-4</v>
      </c>
      <c r="G5" s="42"/>
      <c r="H5" s="42"/>
      <c r="I5" s="2"/>
      <c r="J5" s="2"/>
      <c r="K5" s="9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.25" customHeight="1">
      <c r="A6" s="250" t="s">
        <v>240</v>
      </c>
      <c r="B6" s="247">
        <v>5</v>
      </c>
      <c r="C6" s="247">
        <v>3</v>
      </c>
      <c r="D6" s="247">
        <v>2</v>
      </c>
      <c r="E6" s="248">
        <f t="shared" si="0"/>
        <v>1.5</v>
      </c>
      <c r="F6" s="167">
        <f t="shared" si="1"/>
        <v>5.8418039490594693E-4</v>
      </c>
      <c r="G6" s="42"/>
      <c r="H6" s="42"/>
      <c r="I6" s="2"/>
      <c r="J6" s="2"/>
      <c r="K6" s="9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1.25" customHeight="1">
      <c r="A7" s="250" t="s">
        <v>241</v>
      </c>
      <c r="B7" s="247">
        <v>1</v>
      </c>
      <c r="C7" s="247">
        <v>1</v>
      </c>
      <c r="D7" s="247">
        <v>0</v>
      </c>
      <c r="E7" s="248"/>
      <c r="F7" s="167">
        <f t="shared" si="1"/>
        <v>1.1683607898118939E-4</v>
      </c>
      <c r="G7" s="42"/>
      <c r="H7" s="42"/>
      <c r="I7" s="2"/>
      <c r="J7" s="2"/>
      <c r="K7" s="9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1.25" customHeight="1">
      <c r="A8" s="250" t="s">
        <v>242</v>
      </c>
      <c r="B8" s="247">
        <v>4</v>
      </c>
      <c r="C8" s="247">
        <v>4</v>
      </c>
      <c r="D8" s="247">
        <v>0</v>
      </c>
      <c r="E8" s="248"/>
      <c r="F8" s="167">
        <f t="shared" si="1"/>
        <v>4.6734431592475756E-4</v>
      </c>
      <c r="G8" s="42"/>
      <c r="H8" s="42"/>
      <c r="I8" s="2"/>
      <c r="J8" s="2"/>
      <c r="K8" s="9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1.25" customHeight="1">
      <c r="A9" s="250" t="s">
        <v>243</v>
      </c>
      <c r="B9" s="247">
        <v>12</v>
      </c>
      <c r="C9" s="247">
        <v>10</v>
      </c>
      <c r="D9" s="247">
        <v>2</v>
      </c>
      <c r="E9" s="248">
        <f t="shared" ref="E9:E22" si="2">C9/D9</f>
        <v>5</v>
      </c>
      <c r="F9" s="167">
        <f t="shared" si="1"/>
        <v>1.4020329477742728E-3</v>
      </c>
      <c r="G9" s="42"/>
      <c r="H9" s="42"/>
      <c r="I9" s="2"/>
      <c r="J9" s="2"/>
      <c r="K9" s="9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1.25" customHeight="1">
      <c r="A10" s="250" t="s">
        <v>244</v>
      </c>
      <c r="B10" s="247">
        <v>18</v>
      </c>
      <c r="C10" s="247">
        <v>13</v>
      </c>
      <c r="D10" s="247">
        <v>5</v>
      </c>
      <c r="E10" s="248">
        <f t="shared" si="2"/>
        <v>2.6</v>
      </c>
      <c r="F10" s="167">
        <f t="shared" si="1"/>
        <v>2.103049421661409E-3</v>
      </c>
      <c r="G10" s="42"/>
      <c r="H10" s="42"/>
      <c r="I10" s="2"/>
      <c r="J10" s="2"/>
      <c r="K10" s="9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1.25" customHeight="1">
      <c r="A11" s="250" t="s">
        <v>245</v>
      </c>
      <c r="B11" s="247">
        <v>37</v>
      </c>
      <c r="C11" s="247">
        <v>27</v>
      </c>
      <c r="D11" s="247">
        <v>10</v>
      </c>
      <c r="E11" s="248">
        <f t="shared" si="2"/>
        <v>2.7</v>
      </c>
      <c r="F11" s="167">
        <f t="shared" si="1"/>
        <v>4.3229349223040071E-3</v>
      </c>
      <c r="G11" s="42"/>
      <c r="H11" s="42"/>
      <c r="I11" s="2"/>
      <c r="J11" s="2"/>
      <c r="K11" s="9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1.25" customHeight="1">
      <c r="A12" s="250" t="s">
        <v>246</v>
      </c>
      <c r="B12" s="247">
        <v>46</v>
      </c>
      <c r="C12" s="247">
        <v>24</v>
      </c>
      <c r="D12" s="247">
        <v>22</v>
      </c>
      <c r="E12" s="248">
        <f t="shared" si="2"/>
        <v>1.0909090909090908</v>
      </c>
      <c r="F12" s="167">
        <f t="shared" si="1"/>
        <v>5.374459633134712E-3</v>
      </c>
      <c r="G12" s="42"/>
      <c r="H12" s="42"/>
      <c r="I12" s="2"/>
      <c r="J12" s="2"/>
      <c r="K12" s="9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1.25" customHeight="1">
      <c r="A13" s="250" t="s">
        <v>247</v>
      </c>
      <c r="B13" s="247">
        <v>85</v>
      </c>
      <c r="C13" s="247">
        <v>50</v>
      </c>
      <c r="D13" s="247">
        <v>35</v>
      </c>
      <c r="E13" s="248">
        <f t="shared" si="2"/>
        <v>1.4285714285714286</v>
      </c>
      <c r="F13" s="167">
        <f t="shared" si="1"/>
        <v>9.9310667134010974E-3</v>
      </c>
      <c r="G13" s="42"/>
      <c r="H13" s="42"/>
      <c r="I13" s="2"/>
      <c r="J13" s="2"/>
      <c r="K13" s="9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1.25" customHeight="1">
      <c r="A14" s="250" t="s">
        <v>248</v>
      </c>
      <c r="B14" s="247">
        <v>152</v>
      </c>
      <c r="C14" s="247">
        <v>105</v>
      </c>
      <c r="D14" s="247">
        <v>47</v>
      </c>
      <c r="E14" s="248">
        <f t="shared" si="2"/>
        <v>2.2340425531914891</v>
      </c>
      <c r="F14" s="167">
        <f t="shared" si="1"/>
        <v>1.7759084005140788E-2</v>
      </c>
      <c r="G14" s="42"/>
      <c r="H14" s="42"/>
      <c r="I14" s="2"/>
      <c r="J14" s="2"/>
      <c r="K14" s="9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1.25" customHeight="1">
      <c r="A15" s="250" t="s">
        <v>249</v>
      </c>
      <c r="B15" s="247">
        <v>218</v>
      </c>
      <c r="C15" s="247">
        <v>144</v>
      </c>
      <c r="D15" s="247">
        <v>74</v>
      </c>
      <c r="E15" s="248">
        <f t="shared" si="2"/>
        <v>1.9459459459459461</v>
      </c>
      <c r="F15" s="167">
        <f t="shared" si="1"/>
        <v>2.5470265217899288E-2</v>
      </c>
      <c r="G15" s="42"/>
      <c r="H15" s="42"/>
      <c r="I15" s="2"/>
      <c r="J15" s="2"/>
      <c r="K15" s="9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1.25" customHeight="1">
      <c r="A16" s="250" t="s">
        <v>250</v>
      </c>
      <c r="B16" s="247">
        <v>342</v>
      </c>
      <c r="C16" s="247">
        <v>219</v>
      </c>
      <c r="D16" s="247">
        <v>123</v>
      </c>
      <c r="E16" s="248">
        <f t="shared" si="2"/>
        <v>1.7804878048780488</v>
      </c>
      <c r="F16" s="167">
        <f t="shared" si="1"/>
        <v>3.9957939011566773E-2</v>
      </c>
      <c r="G16" s="42"/>
      <c r="H16" s="42"/>
      <c r="I16" s="2"/>
      <c r="J16" s="2"/>
      <c r="K16" s="9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1.25" customHeight="1">
      <c r="A17" s="250" t="s">
        <v>251</v>
      </c>
      <c r="B17" s="247">
        <v>433</v>
      </c>
      <c r="C17" s="247">
        <v>292</v>
      </c>
      <c r="D17" s="247">
        <v>141</v>
      </c>
      <c r="E17" s="248">
        <f t="shared" si="2"/>
        <v>2.0709219858156027</v>
      </c>
      <c r="F17" s="167">
        <f t="shared" si="1"/>
        <v>5.0590022198855007E-2</v>
      </c>
      <c r="G17" s="42"/>
      <c r="H17" s="42"/>
      <c r="I17" s="2"/>
      <c r="J17" s="2"/>
      <c r="K17" s="9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1.25" customHeight="1">
      <c r="A18" s="250" t="s">
        <v>252</v>
      </c>
      <c r="B18" s="247">
        <v>567</v>
      </c>
      <c r="C18" s="247">
        <v>386</v>
      </c>
      <c r="D18" s="247">
        <v>181</v>
      </c>
      <c r="E18" s="248">
        <f t="shared" si="2"/>
        <v>2.132596685082873</v>
      </c>
      <c r="F18" s="167">
        <f t="shared" si="1"/>
        <v>6.6246056782334389E-2</v>
      </c>
      <c r="G18" s="42"/>
      <c r="H18" s="42"/>
      <c r="I18" s="2"/>
      <c r="J18" s="2"/>
      <c r="K18" s="9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1.25" customHeight="1">
      <c r="A19" s="250" t="s">
        <v>253</v>
      </c>
      <c r="B19" s="247">
        <v>723</v>
      </c>
      <c r="C19" s="247">
        <v>478</v>
      </c>
      <c r="D19" s="247">
        <v>245</v>
      </c>
      <c r="E19" s="248">
        <f t="shared" si="2"/>
        <v>1.9510204081632654</v>
      </c>
      <c r="F19" s="167">
        <f t="shared" si="1"/>
        <v>8.4472485103399927E-2</v>
      </c>
      <c r="G19" s="42"/>
      <c r="H19" s="42"/>
      <c r="I19" s="2"/>
      <c r="J19" s="2"/>
      <c r="K19" s="9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1.25" customHeight="1">
      <c r="A20" s="250" t="s">
        <v>254</v>
      </c>
      <c r="B20" s="247">
        <v>980</v>
      </c>
      <c r="C20" s="247">
        <v>607</v>
      </c>
      <c r="D20" s="247">
        <v>373</v>
      </c>
      <c r="E20" s="248">
        <f t="shared" si="2"/>
        <v>1.6273458445040214</v>
      </c>
      <c r="F20" s="167">
        <f t="shared" si="1"/>
        <v>0.11449935740156561</v>
      </c>
      <c r="G20" s="42"/>
      <c r="H20" s="42"/>
      <c r="I20" s="2"/>
      <c r="J20" s="2"/>
      <c r="K20" s="9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1.25" customHeight="1">
      <c r="A21" s="250" t="s">
        <v>255</v>
      </c>
      <c r="B21" s="247">
        <v>1243</v>
      </c>
      <c r="C21" s="247">
        <v>670</v>
      </c>
      <c r="D21" s="247">
        <v>573</v>
      </c>
      <c r="E21" s="248">
        <f t="shared" si="2"/>
        <v>1.169284467713787</v>
      </c>
      <c r="F21" s="167">
        <f t="shared" si="1"/>
        <v>0.1452272461736184</v>
      </c>
      <c r="G21" s="42"/>
      <c r="H21" s="42"/>
      <c r="I21" s="2"/>
      <c r="J21" s="2"/>
      <c r="K21" s="9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1.25" customHeight="1">
      <c r="A22" s="250" t="s">
        <v>256</v>
      </c>
      <c r="B22" s="247">
        <v>3667</v>
      </c>
      <c r="C22" s="247">
        <v>1403</v>
      </c>
      <c r="D22" s="247">
        <v>2264</v>
      </c>
      <c r="E22" s="248">
        <f t="shared" si="2"/>
        <v>0.6196996466431095</v>
      </c>
      <c r="F22" s="167">
        <f t="shared" si="1"/>
        <v>0.42843790162402151</v>
      </c>
      <c r="G22" s="42"/>
      <c r="H22" s="42"/>
      <c r="I22" s="2"/>
      <c r="J22" s="2"/>
      <c r="K22" s="9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4.75" customHeight="1">
      <c r="A23" s="322" t="s">
        <v>427</v>
      </c>
      <c r="B23" s="322"/>
      <c r="C23" s="322"/>
      <c r="D23" s="322"/>
      <c r="E23" s="322"/>
      <c r="F23" s="322"/>
      <c r="G23" s="144"/>
      <c r="H23" s="144"/>
      <c r="I23" s="14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1.25" customHeight="1">
      <c r="A24" s="323"/>
      <c r="B24" s="323"/>
      <c r="C24" s="323"/>
      <c r="D24" s="323"/>
      <c r="E24" s="323"/>
      <c r="F24" s="32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1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/>
    <row r="27" spans="1:23" ht="14.25" customHeight="1"/>
    <row r="28" spans="1:23" ht="14.25" customHeight="1"/>
    <row r="29" spans="1:23" ht="14.25" customHeight="1"/>
    <row r="30" spans="1:23" ht="14.25" customHeight="1"/>
    <row r="31" spans="1:23" ht="14.25" customHeight="1"/>
    <row r="32" spans="1:2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F1"/>
    <mergeCell ref="A23:F24"/>
  </mergeCells>
  <pageMargins left="0.75" right="0.75" top="1.39375" bottom="1.393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AB985"/>
  <sheetViews>
    <sheetView workbookViewId="0"/>
  </sheetViews>
  <sheetFormatPr baseColWidth="10" defaultColWidth="12.625" defaultRowHeight="15" customHeight="1"/>
  <cols>
    <col min="1" max="1" width="8.75" customWidth="1"/>
    <col min="2" max="2" width="6.625" customWidth="1"/>
    <col min="3" max="3" width="9.875" customWidth="1"/>
    <col min="4" max="4" width="11" customWidth="1"/>
    <col min="5" max="5" width="6.375" customWidth="1"/>
    <col min="6" max="6" width="11" customWidth="1"/>
    <col min="7" max="8" width="5.625" customWidth="1"/>
    <col min="9" max="18" width="4.375" customWidth="1"/>
    <col min="19" max="19" width="3.875" customWidth="1"/>
    <col min="20" max="28" width="3.5" customWidth="1"/>
  </cols>
  <sheetData>
    <row r="1" spans="1:28" ht="11.25" customHeight="1">
      <c r="A1" s="99" t="s">
        <v>376</v>
      </c>
      <c r="B1" s="100"/>
      <c r="C1" s="100"/>
      <c r="D1" s="100"/>
      <c r="E1" s="100"/>
      <c r="F1" s="100"/>
      <c r="G1" s="100"/>
      <c r="H1" s="101"/>
      <c r="I1" s="2"/>
      <c r="J1" s="2"/>
      <c r="K1" s="6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1.25" customHeight="1">
      <c r="A2" s="19"/>
      <c r="B2" s="91" t="s">
        <v>203</v>
      </c>
      <c r="C2" s="91" t="s">
        <v>116</v>
      </c>
      <c r="D2" s="91" t="s">
        <v>204</v>
      </c>
      <c r="E2" s="91" t="s">
        <v>208</v>
      </c>
      <c r="F2" s="91" t="s">
        <v>200</v>
      </c>
      <c r="G2" s="91" t="s">
        <v>205</v>
      </c>
      <c r="H2" s="91" t="s">
        <v>206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1.25" customHeight="1">
      <c r="A3" s="102">
        <v>1990</v>
      </c>
      <c r="B3" s="97">
        <v>4.8848380000000002</v>
      </c>
      <c r="C3" s="97">
        <v>2.9479350000000002</v>
      </c>
      <c r="D3" s="97">
        <v>5.7946479999999996</v>
      </c>
      <c r="E3" s="97">
        <v>0.73091399999999995</v>
      </c>
      <c r="F3" s="97">
        <v>1.6906110000000001</v>
      </c>
      <c r="G3" s="97">
        <v>3.0704769999999999</v>
      </c>
      <c r="H3" s="97">
        <v>5.1078729999999997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1.25" customHeight="1">
      <c r="A4" s="102">
        <v>2000</v>
      </c>
      <c r="B4" s="97">
        <v>2.7682289999999998</v>
      </c>
      <c r="C4" s="97">
        <v>2.6621299999999999</v>
      </c>
      <c r="D4" s="97">
        <v>4.1686420000000002</v>
      </c>
      <c r="E4" s="97">
        <v>1.251196</v>
      </c>
      <c r="F4" s="97">
        <v>1.0228170000000001</v>
      </c>
      <c r="G4" s="97">
        <v>3.508991</v>
      </c>
      <c r="H4" s="97">
        <v>4.2435609999999997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1.25" customHeight="1">
      <c r="A5" s="102">
        <v>2005</v>
      </c>
      <c r="B5" s="97">
        <v>3.3194400000000002</v>
      </c>
      <c r="C5" s="97">
        <v>3.7334550000000002</v>
      </c>
      <c r="D5" s="97">
        <v>3.9054160000000002</v>
      </c>
      <c r="E5" s="97">
        <v>2.590503</v>
      </c>
      <c r="F5" s="97">
        <v>2.2458879999999999</v>
      </c>
      <c r="G5" s="97">
        <v>4.8246589999999996</v>
      </c>
      <c r="H5" s="97">
        <v>5.5328900000000001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1.25" customHeight="1">
      <c r="A6" s="102">
        <v>2010</v>
      </c>
      <c r="B6" s="97">
        <v>3.3397899999999998</v>
      </c>
      <c r="C6" s="97">
        <v>3.9388030000000001</v>
      </c>
      <c r="D6" s="97">
        <v>2.680803</v>
      </c>
      <c r="E6" s="97">
        <v>3.2990710000000001</v>
      </c>
      <c r="F6" s="97">
        <v>2.3161320000000001</v>
      </c>
      <c r="G6" s="97">
        <v>5.1767149999999997</v>
      </c>
      <c r="H6" s="97">
        <v>5.5357950000000002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1.25" customHeight="1">
      <c r="A7" s="22">
        <v>2011</v>
      </c>
      <c r="B7" s="97">
        <v>2.8553470000000001</v>
      </c>
      <c r="C7" s="97">
        <v>3.2835640000000001</v>
      </c>
      <c r="D7" s="97">
        <v>1.860187</v>
      </c>
      <c r="E7" s="97">
        <v>2.8063609999999999</v>
      </c>
      <c r="F7" s="97">
        <v>1.730866</v>
      </c>
      <c r="G7" s="97">
        <v>4.7446650000000004</v>
      </c>
      <c r="H7" s="97">
        <v>4.9352989999999997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1.25" customHeight="1">
      <c r="A8" s="22">
        <v>2012</v>
      </c>
      <c r="B8" s="97">
        <v>2.148838</v>
      </c>
      <c r="C8" s="97">
        <v>2.6568329999999998</v>
      </c>
      <c r="D8" s="97">
        <v>1.490807</v>
      </c>
      <c r="E8" s="97">
        <v>1.9290670000000001</v>
      </c>
      <c r="F8" s="97">
        <v>1.0543389999999999</v>
      </c>
      <c r="G8" s="97">
        <v>4.1353960000000001</v>
      </c>
      <c r="H8" s="97">
        <v>4.1074260000000002</v>
      </c>
      <c r="I8" s="2"/>
      <c r="J8" s="2"/>
      <c r="K8" s="3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1.25" customHeight="1">
      <c r="A9" s="22">
        <v>2013</v>
      </c>
      <c r="B9" s="97">
        <v>1.881424</v>
      </c>
      <c r="C9" s="97">
        <v>2.581026</v>
      </c>
      <c r="D9" s="97">
        <v>1.061437</v>
      </c>
      <c r="E9" s="97">
        <v>1.448766</v>
      </c>
      <c r="F9" s="97">
        <v>0.73806799999999995</v>
      </c>
      <c r="G9" s="97">
        <v>3.5900249999999998</v>
      </c>
      <c r="H9" s="97">
        <v>4.0993310000000003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1.25" customHeight="1">
      <c r="A10" s="22">
        <v>2014</v>
      </c>
      <c r="B10" s="97">
        <v>1.8917029999999999</v>
      </c>
      <c r="C10" s="97">
        <v>2.522157</v>
      </c>
      <c r="D10" s="97">
        <v>0.97572599999999998</v>
      </c>
      <c r="E10" s="97">
        <v>1.387913</v>
      </c>
      <c r="F10" s="97">
        <v>0.56454499999999996</v>
      </c>
      <c r="G10" s="97">
        <v>3.5191919999999999</v>
      </c>
      <c r="H10" s="97">
        <v>4.0406579999999996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1.25" customHeight="1">
      <c r="A11" s="22">
        <v>2015</v>
      </c>
      <c r="B11" s="97">
        <v>1.0278229999999999</v>
      </c>
      <c r="C11" s="97">
        <v>2.0137330000000002</v>
      </c>
      <c r="D11" s="97">
        <v>0.48689500000000002</v>
      </c>
      <c r="E11" s="97">
        <v>0.75499099999999997</v>
      </c>
      <c r="F11" s="97">
        <v>-0.18271100000000001</v>
      </c>
      <c r="G11" s="97">
        <v>2.8151139999999999</v>
      </c>
      <c r="H11" s="97">
        <v>3.239722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1.25" customHeight="1">
      <c r="A12" s="22">
        <v>2016</v>
      </c>
      <c r="B12" s="97">
        <v>1.1937139999999999</v>
      </c>
      <c r="C12" s="97">
        <v>2.3414869999999999</v>
      </c>
      <c r="D12" s="97">
        <v>0.524675</v>
      </c>
      <c r="E12" s="97">
        <v>0.75763199999999997</v>
      </c>
      <c r="F12" s="97">
        <v>-0.14204800000000001</v>
      </c>
      <c r="G12" s="97">
        <v>2.7997559999999999</v>
      </c>
      <c r="H12" s="97">
        <v>3.1734870000000002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1.25" customHeight="1">
      <c r="A13" s="22">
        <v>2017</v>
      </c>
      <c r="B13" s="97">
        <v>0.41</v>
      </c>
      <c r="C13" s="97">
        <v>1.67</v>
      </c>
      <c r="D13" s="97">
        <v>0.24</v>
      </c>
      <c r="E13" s="97">
        <v>0.09</v>
      </c>
      <c r="F13" s="97">
        <v>-0.91</v>
      </c>
      <c r="G13" s="97">
        <v>2.0699999999999998</v>
      </c>
      <c r="H13" s="97">
        <v>2.42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1.25" customHeight="1">
      <c r="A14" s="22">
        <v>2018</v>
      </c>
      <c r="B14" s="97">
        <v>-0.21</v>
      </c>
      <c r="C14" s="97">
        <v>1.77</v>
      </c>
      <c r="D14" s="97">
        <v>-0.7</v>
      </c>
      <c r="E14" s="97">
        <v>-0.4</v>
      </c>
      <c r="F14" s="97">
        <v>-1.48</v>
      </c>
      <c r="G14" s="97">
        <v>1.66</v>
      </c>
      <c r="H14" s="97">
        <v>2.2599999999999998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1.25" customHeight="1">
      <c r="A15" s="22">
        <v>2019</v>
      </c>
      <c r="B15" s="97">
        <v>-0.13</v>
      </c>
      <c r="C15" s="97">
        <v>1.41</v>
      </c>
      <c r="D15" s="97">
        <v>-0.73</v>
      </c>
      <c r="E15" s="97">
        <v>-0.39</v>
      </c>
      <c r="F15" s="97">
        <v>-1.34</v>
      </c>
      <c r="G15" s="97">
        <v>1.28</v>
      </c>
      <c r="H15" s="97">
        <v>1.8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1.25" customHeight="1">
      <c r="A16" s="103">
        <v>2020</v>
      </c>
      <c r="B16" s="97">
        <v>-1.53</v>
      </c>
      <c r="C16" s="97">
        <v>0.74</v>
      </c>
      <c r="D16" s="97">
        <v>-1.47</v>
      </c>
      <c r="E16" s="97">
        <v>-2.78</v>
      </c>
      <c r="F16" s="97">
        <v>-2.54</v>
      </c>
      <c r="G16" s="97">
        <v>-2.11</v>
      </c>
      <c r="H16" s="97">
        <v>0.87</v>
      </c>
      <c r="I16" s="2"/>
      <c r="J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10" ht="14.25" customHeight="1"/>
    <row r="18" spans="2:10" ht="14.25" customHeight="1"/>
    <row r="19" spans="2:10" ht="14.25" customHeight="1"/>
    <row r="20" spans="2:10" ht="14.25" customHeight="1"/>
    <row r="21" spans="2:10" ht="14.25" customHeight="1"/>
    <row r="22" spans="2:10" ht="14.25" customHeight="1"/>
    <row r="23" spans="2:10" ht="14.25" customHeight="1"/>
    <row r="24" spans="2:10" ht="14.25" customHeight="1"/>
    <row r="25" spans="2:10" ht="14.25" customHeight="1"/>
    <row r="26" spans="2:10" ht="14.25" customHeight="1"/>
    <row r="27" spans="2:10" ht="14.25" customHeight="1"/>
    <row r="28" spans="2:10" ht="14.25" customHeight="1"/>
    <row r="29" spans="2:10" ht="14.25" customHeight="1"/>
    <row r="30" spans="2:10" ht="14.25" customHeight="1"/>
    <row r="31" spans="2:10" ht="14.25" customHeight="1"/>
    <row r="32" spans="2:10" ht="14.25" customHeight="1">
      <c r="B32" s="294" t="s">
        <v>377</v>
      </c>
      <c r="C32" s="294"/>
      <c r="D32" s="294"/>
      <c r="E32" s="294"/>
      <c r="F32" s="294"/>
      <c r="G32" s="294"/>
      <c r="H32" s="294"/>
      <c r="I32" s="294"/>
      <c r="J32" s="294"/>
    </row>
    <row r="33" spans="2:10" ht="14.25" customHeight="1">
      <c r="B33" s="294"/>
      <c r="C33" s="294"/>
      <c r="D33" s="294"/>
      <c r="E33" s="294"/>
      <c r="F33" s="294"/>
      <c r="G33" s="294"/>
      <c r="H33" s="294"/>
      <c r="I33" s="294"/>
      <c r="J33" s="294"/>
    </row>
    <row r="34" spans="2:10" ht="14.25" customHeight="1"/>
    <row r="35" spans="2:10" ht="14.25" customHeight="1"/>
    <row r="36" spans="2:10" ht="14.25" customHeight="1"/>
    <row r="37" spans="2:10" ht="14.25" customHeight="1"/>
    <row r="38" spans="2:10" ht="14.25" customHeight="1"/>
    <row r="39" spans="2:10" ht="14.25" customHeight="1"/>
    <row r="40" spans="2:10" ht="14.25" customHeight="1"/>
    <row r="41" spans="2:10" ht="14.25" customHeight="1"/>
    <row r="42" spans="2:10" ht="14.25" customHeight="1"/>
    <row r="43" spans="2:10" ht="14.25" customHeight="1"/>
    <row r="44" spans="2:10" ht="14.25" customHeight="1"/>
    <row r="45" spans="2:10" ht="14.25" customHeight="1"/>
    <row r="46" spans="2:10" ht="14.25" customHeight="1"/>
    <row r="47" spans="2:10" ht="14.25" customHeight="1"/>
    <row r="48" spans="2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1">
    <mergeCell ref="B32:J33"/>
  </mergeCells>
  <pageMargins left="0.75" right="0.75" top="1.39375" bottom="1.39375" header="0" footer="0"/>
  <pageSetup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X1000"/>
  <sheetViews>
    <sheetView workbookViewId="0">
      <selection sqref="A1:D11"/>
    </sheetView>
  </sheetViews>
  <sheetFormatPr baseColWidth="10" defaultColWidth="12.625" defaultRowHeight="15" customHeight="1"/>
  <cols>
    <col min="1" max="1" width="16.375" customWidth="1"/>
    <col min="2" max="2" width="8.625" customWidth="1"/>
    <col min="3" max="3" width="20.125" customWidth="1"/>
    <col min="4" max="4" width="19" customWidth="1"/>
    <col min="5" max="24" width="9.625" customWidth="1"/>
    <col min="25" max="26" width="8.625" customWidth="1"/>
  </cols>
  <sheetData>
    <row r="1" spans="1:24" ht="26.25" customHeight="1">
      <c r="A1" s="374" t="s">
        <v>378</v>
      </c>
      <c r="B1" s="315"/>
      <c r="C1" s="315"/>
      <c r="D1" s="316"/>
      <c r="E1" s="2"/>
      <c r="F1" s="2"/>
      <c r="G1" s="2"/>
      <c r="H1" s="2"/>
      <c r="I1" s="104"/>
      <c r="J1" s="10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251"/>
      <c r="B2" s="251" t="s">
        <v>257</v>
      </c>
      <c r="C2" s="251" t="s">
        <v>258</v>
      </c>
      <c r="D2" s="251" t="s">
        <v>379</v>
      </c>
      <c r="E2" s="2"/>
      <c r="F2" s="2"/>
      <c r="G2" s="2"/>
      <c r="H2" s="2"/>
      <c r="I2" s="105"/>
      <c r="J2" s="10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252" t="s">
        <v>102</v>
      </c>
      <c r="B3" s="253">
        <v>220035</v>
      </c>
      <c r="C3" s="254">
        <v>1</v>
      </c>
      <c r="D3" s="255">
        <v>0.187816409640961</v>
      </c>
      <c r="E3" s="63"/>
      <c r="F3" s="2"/>
      <c r="G3" s="2"/>
      <c r="H3" s="2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180" t="s">
        <v>259</v>
      </c>
      <c r="B4" s="166">
        <v>28467</v>
      </c>
      <c r="C4" s="256">
        <f t="shared" ref="C4:C8" si="0">B4/$B$3</f>
        <v>0.129374872179426</v>
      </c>
      <c r="D4" s="256">
        <v>2.4298723990498001E-2</v>
      </c>
      <c r="E4" s="63"/>
      <c r="F4" s="2"/>
      <c r="G4" s="106"/>
      <c r="H4" s="4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180" t="s">
        <v>260</v>
      </c>
      <c r="B5" s="166">
        <v>21274</v>
      </c>
      <c r="C5" s="256">
        <f t="shared" si="0"/>
        <v>9.6684618356170607E-2</v>
      </c>
      <c r="D5" s="256">
        <v>1.81589578871625E-2</v>
      </c>
      <c r="E5" s="2"/>
      <c r="F5" s="2"/>
      <c r="G5" s="107"/>
      <c r="H5" s="4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180" t="s">
        <v>261</v>
      </c>
      <c r="B6" s="166">
        <v>18790</v>
      </c>
      <c r="C6" s="256">
        <f t="shared" si="0"/>
        <v>8.5395505260526736E-2</v>
      </c>
      <c r="D6" s="256">
        <v>1.60386771975079E-2</v>
      </c>
      <c r="E6" s="2"/>
      <c r="F6" s="2"/>
      <c r="G6" s="62"/>
      <c r="H6" s="4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180" t="s">
        <v>262</v>
      </c>
      <c r="B7" s="166">
        <v>15991</v>
      </c>
      <c r="C7" s="256">
        <f t="shared" si="0"/>
        <v>7.2674801736087438E-2</v>
      </c>
      <c r="D7" s="256">
        <v>1.36495203334406E-2</v>
      </c>
      <c r="E7" s="2"/>
      <c r="F7" s="2"/>
      <c r="G7" s="62"/>
      <c r="H7" s="4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180" t="s">
        <v>263</v>
      </c>
      <c r="B8" s="166">
        <v>13174</v>
      </c>
      <c r="C8" s="256">
        <f t="shared" si="0"/>
        <v>5.9872293044288406E-2</v>
      </c>
      <c r="D8" s="256">
        <v>1.1244999116549701E-2</v>
      </c>
      <c r="E8" s="2"/>
      <c r="F8" s="2"/>
      <c r="G8" s="62"/>
      <c r="H8" s="4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6" customHeight="1">
      <c r="A9" s="322" t="s">
        <v>428</v>
      </c>
      <c r="B9" s="322"/>
      <c r="C9" s="322"/>
      <c r="D9" s="322"/>
      <c r="E9" s="2"/>
      <c r="F9" s="2"/>
      <c r="G9" s="62"/>
      <c r="H9" s="4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25" customHeight="1">
      <c r="A10" s="323"/>
      <c r="B10" s="323"/>
      <c r="C10" s="323"/>
      <c r="D10" s="323"/>
      <c r="G10" s="62"/>
      <c r="H10" s="43"/>
    </row>
    <row r="11" spans="1:24" ht="14.25" customHeight="1">
      <c r="A11" s="323"/>
      <c r="B11" s="323"/>
      <c r="C11" s="323"/>
      <c r="D11" s="323"/>
    </row>
    <row r="12" spans="1:24" ht="14.25" customHeight="1"/>
    <row r="13" spans="1:24" ht="14.25" customHeight="1"/>
    <row r="14" spans="1:24" ht="14.25" customHeight="1"/>
    <row r="15" spans="1:24" ht="14.25" customHeight="1"/>
    <row r="16" spans="1:2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D1"/>
    <mergeCell ref="A9:D11"/>
  </mergeCells>
  <pageMargins left="0.75" right="0.75" top="1.39375" bottom="1.393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Y1000"/>
  <sheetViews>
    <sheetView workbookViewId="0">
      <selection activeCell="F29" sqref="F29"/>
    </sheetView>
  </sheetViews>
  <sheetFormatPr baseColWidth="10" defaultColWidth="12.625" defaultRowHeight="15" customHeight="1"/>
  <cols>
    <col min="1" max="2" width="9.625" customWidth="1"/>
    <col min="3" max="3" width="19.875" customWidth="1"/>
    <col min="4" max="25" width="9.625" customWidth="1"/>
    <col min="26" max="26" width="8.625" customWidth="1"/>
  </cols>
  <sheetData>
    <row r="1" spans="1:25" ht="26.25" customHeight="1">
      <c r="A1" s="290" t="s">
        <v>4</v>
      </c>
      <c r="B1" s="286"/>
      <c r="C1" s="2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146"/>
      <c r="B2" s="147" t="s">
        <v>74</v>
      </c>
      <c r="C2" s="147" t="s">
        <v>75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9" t="s">
        <v>76</v>
      </c>
      <c r="B3" s="20">
        <v>4749</v>
      </c>
      <c r="C3" s="20">
        <v>667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9" t="s">
        <v>77</v>
      </c>
      <c r="B4" s="20">
        <v>3953</v>
      </c>
      <c r="C4" s="20">
        <v>812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19" t="s">
        <v>78</v>
      </c>
      <c r="B5" s="20">
        <v>5845</v>
      </c>
      <c r="C5" s="20">
        <v>1278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1.25" customHeight="1">
      <c r="A6" s="19" t="s">
        <v>79</v>
      </c>
      <c r="B6" s="20">
        <v>9979</v>
      </c>
      <c r="C6" s="20">
        <v>3351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1.25" customHeight="1">
      <c r="A7" s="19" t="s">
        <v>80</v>
      </c>
      <c r="B7" s="20">
        <v>10931</v>
      </c>
      <c r="C7" s="20">
        <v>4010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1.25" customHeight="1">
      <c r="A8" s="19" t="s">
        <v>81</v>
      </c>
      <c r="B8" s="20">
        <v>11127</v>
      </c>
      <c r="C8" s="20">
        <v>5950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1.25" customHeight="1">
      <c r="A9" s="19" t="s">
        <v>82</v>
      </c>
      <c r="B9" s="20">
        <v>8376</v>
      </c>
      <c r="C9" s="20">
        <v>8096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1.25" customHeight="1">
      <c r="A10" s="19" t="s">
        <v>83</v>
      </c>
      <c r="B10" s="20">
        <v>5542</v>
      </c>
      <c r="C10" s="20">
        <v>9961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1.25" customHeight="1">
      <c r="A11" s="19" t="s">
        <v>84</v>
      </c>
      <c r="B11" s="20">
        <v>-978</v>
      </c>
      <c r="C11" s="20">
        <v>11549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1.25" customHeight="1">
      <c r="A12" s="19" t="s">
        <v>85</v>
      </c>
      <c r="B12" s="20">
        <v>-1335</v>
      </c>
      <c r="C12" s="20">
        <v>21069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19" t="s">
        <v>86</v>
      </c>
      <c r="B13" s="20">
        <v>1360</v>
      </c>
      <c r="C13" s="20">
        <v>23187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19" t="s">
        <v>87</v>
      </c>
      <c r="B14" s="20">
        <v>3712</v>
      </c>
      <c r="C14" s="20">
        <v>26772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19" t="s">
        <v>88</v>
      </c>
      <c r="B15" s="20">
        <v>4333</v>
      </c>
      <c r="C15" s="20">
        <v>25058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19" t="s">
        <v>89</v>
      </c>
      <c r="B16" s="20">
        <v>3245</v>
      </c>
      <c r="C16" s="20">
        <v>18341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19" t="s">
        <v>90</v>
      </c>
      <c r="B17" s="20">
        <v>-14</v>
      </c>
      <c r="C17" s="20">
        <v>8716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19" t="s">
        <v>91</v>
      </c>
      <c r="B18" s="20">
        <v>-1247</v>
      </c>
      <c r="C18" s="20">
        <v>4282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19" t="s">
        <v>92</v>
      </c>
      <c r="B19" s="20">
        <v>269</v>
      </c>
      <c r="C19" s="20">
        <v>1048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1.25" customHeight="1">
      <c r="A20" s="19" t="s">
        <v>93</v>
      </c>
      <c r="B20" s="20">
        <v>4084</v>
      </c>
      <c r="C20" s="20">
        <v>4269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19" t="s">
        <v>94</v>
      </c>
      <c r="B21" s="20">
        <v>5541</v>
      </c>
      <c r="C21" s="20">
        <v>-434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19" t="s">
        <v>95</v>
      </c>
      <c r="B22" s="20">
        <v>3656</v>
      </c>
      <c r="C22" s="20">
        <v>1122</v>
      </c>
      <c r="D22" s="2"/>
      <c r="E22" s="2"/>
      <c r="F22" s="2"/>
      <c r="G22" s="2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1.25" customHeight="1">
      <c r="A23" s="19" t="s">
        <v>96</v>
      </c>
      <c r="B23" s="20">
        <v>3679</v>
      </c>
      <c r="C23" s="20">
        <v>5701</v>
      </c>
      <c r="D23" s="2"/>
      <c r="E23" s="289" t="s">
        <v>331</v>
      </c>
      <c r="F23" s="294"/>
      <c r="G23" s="294"/>
      <c r="H23" s="294"/>
      <c r="I23" s="294"/>
      <c r="J23" s="294"/>
      <c r="K23" s="29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1.25" customHeight="1">
      <c r="A24" s="19" t="s">
        <v>97</v>
      </c>
      <c r="B24" s="20">
        <v>5215</v>
      </c>
      <c r="C24" s="20">
        <v>10344</v>
      </c>
      <c r="D24" s="2"/>
      <c r="E24" s="294"/>
      <c r="F24" s="294"/>
      <c r="G24" s="294"/>
      <c r="H24" s="294"/>
      <c r="I24" s="294"/>
      <c r="J24" s="294"/>
      <c r="K24" s="29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1.25" customHeight="1">
      <c r="A25" s="19" t="s">
        <v>98</v>
      </c>
      <c r="B25" s="20">
        <v>5122</v>
      </c>
      <c r="C25" s="20">
        <v>13722</v>
      </c>
      <c r="D25" s="2"/>
      <c r="E25" s="294"/>
      <c r="F25" s="294"/>
      <c r="G25" s="294"/>
      <c r="H25" s="294"/>
      <c r="I25" s="294"/>
      <c r="J25" s="294"/>
      <c r="K25" s="29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1.25" customHeight="1">
      <c r="A26" s="22">
        <v>2018</v>
      </c>
      <c r="B26" s="20">
        <v>5963</v>
      </c>
      <c r="C26" s="20">
        <v>17956</v>
      </c>
      <c r="D26" s="2"/>
      <c r="E26" s="294"/>
      <c r="F26" s="294"/>
      <c r="G26" s="294"/>
      <c r="H26" s="294"/>
      <c r="I26" s="294"/>
      <c r="J26" s="294"/>
      <c r="K26" s="29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1.25" customHeight="1">
      <c r="A27" s="23">
        <v>2019</v>
      </c>
      <c r="B27" s="24">
        <v>3845</v>
      </c>
      <c r="C27" s="24">
        <v>22168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1.25" customHeight="1">
      <c r="A28" s="25">
        <v>2020</v>
      </c>
      <c r="B28" s="26">
        <v>-2365</v>
      </c>
      <c r="C28" s="27">
        <v>11270</v>
      </c>
      <c r="D28" s="28"/>
      <c r="E28" s="2"/>
      <c r="F28" s="2"/>
      <c r="G28" s="29"/>
      <c r="H28" s="2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93" customHeight="1">
      <c r="A29" s="291" t="s">
        <v>330</v>
      </c>
      <c r="B29" s="276"/>
      <c r="C29" s="276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ht="24.75" customHeight="1">
      <c r="A30" s="292" t="s">
        <v>99</v>
      </c>
      <c r="B30" s="293"/>
      <c r="C30" s="293"/>
      <c r="D30" s="29"/>
      <c r="E30" s="30"/>
      <c r="F30" s="29"/>
      <c r="G30" s="2"/>
      <c r="H30" s="2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ht="20.25" customHeight="1">
      <c r="A31" s="292" t="s">
        <v>410</v>
      </c>
      <c r="B31" s="293"/>
      <c r="C31" s="293"/>
      <c r="D31" s="2"/>
      <c r="E31" s="2"/>
      <c r="F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C1"/>
    <mergeCell ref="A29:C29"/>
    <mergeCell ref="A30:C30"/>
    <mergeCell ref="A31:C31"/>
    <mergeCell ref="E23:K26"/>
  </mergeCells>
  <pageMargins left="0.75" right="0.75" top="1.39375" bottom="1.39375" header="0" footer="0"/>
  <pageSetup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X981"/>
  <sheetViews>
    <sheetView workbookViewId="0">
      <selection sqref="A1:C1"/>
    </sheetView>
  </sheetViews>
  <sheetFormatPr baseColWidth="10" defaultColWidth="12.625" defaultRowHeight="15" customHeight="1"/>
  <cols>
    <col min="1" max="1" width="29.75" customWidth="1"/>
    <col min="2" max="3" width="9.625" customWidth="1"/>
    <col min="4" max="4" width="8.75" customWidth="1"/>
    <col min="5" max="5" width="21.25" customWidth="1"/>
    <col min="6" max="6" width="9.625" customWidth="1"/>
    <col min="7" max="7" width="18.875" customWidth="1"/>
    <col min="8" max="24" width="9.625" customWidth="1"/>
    <col min="25" max="26" width="8.625" customWidth="1"/>
  </cols>
  <sheetData>
    <row r="1" spans="1:24" ht="23.25" customHeight="1">
      <c r="A1" s="375" t="s">
        <v>382</v>
      </c>
      <c r="B1" s="286"/>
      <c r="C1" s="287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11.25" customHeight="1">
      <c r="A2" s="136" t="s">
        <v>102</v>
      </c>
      <c r="B2" s="109">
        <v>220297</v>
      </c>
      <c r="C2" s="110" t="s">
        <v>213</v>
      </c>
      <c r="D2" s="2"/>
      <c r="E2" s="2"/>
      <c r="F2" s="1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137" t="s">
        <v>383</v>
      </c>
      <c r="B3" s="135">
        <v>56586</v>
      </c>
      <c r="C3" s="112">
        <f t="shared" ref="C3:C14" si="0">B3/$B$2</f>
        <v>0.25686232676795417</v>
      </c>
      <c r="D3" s="2"/>
      <c r="E3" s="2"/>
      <c r="F3" s="1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137" t="s">
        <v>384</v>
      </c>
      <c r="B4" s="135">
        <v>5946</v>
      </c>
      <c r="C4" s="112">
        <f t="shared" si="0"/>
        <v>2.6990835099887877E-2</v>
      </c>
      <c r="D4" s="2"/>
      <c r="E4" s="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137" t="s">
        <v>392</v>
      </c>
      <c r="B5" s="135">
        <v>18179</v>
      </c>
      <c r="C5" s="112">
        <f t="shared" si="0"/>
        <v>8.2520415620730189E-2</v>
      </c>
      <c r="D5" s="2"/>
      <c r="E5" s="6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137" t="s">
        <v>385</v>
      </c>
      <c r="B6" s="135">
        <v>25179</v>
      </c>
      <c r="C6" s="112">
        <f t="shared" si="0"/>
        <v>0.11429570080391471</v>
      </c>
      <c r="D6" s="2"/>
      <c r="E6" s="62"/>
      <c r="F6" s="4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137" t="s">
        <v>186</v>
      </c>
      <c r="B7" s="135">
        <v>40834</v>
      </c>
      <c r="C7" s="112">
        <f t="shared" si="0"/>
        <v>0.18535885645287953</v>
      </c>
      <c r="D7" s="2"/>
      <c r="E7" s="62"/>
      <c r="F7" s="4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137" t="s">
        <v>386</v>
      </c>
      <c r="B8" s="135">
        <v>2179</v>
      </c>
      <c r="C8" s="112">
        <f t="shared" si="0"/>
        <v>9.891192344879866E-3</v>
      </c>
      <c r="D8" s="2"/>
      <c r="E8" s="62"/>
      <c r="F8" s="4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137" t="s">
        <v>387</v>
      </c>
      <c r="B9" s="135">
        <v>6858</v>
      </c>
      <c r="C9" s="112">
        <f t="shared" si="0"/>
        <v>3.1130700826611346E-2</v>
      </c>
      <c r="D9" s="2"/>
      <c r="E9" s="62"/>
      <c r="F9" s="4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137" t="s">
        <v>189</v>
      </c>
      <c r="B10" s="135">
        <v>48754</v>
      </c>
      <c r="C10" s="112">
        <f t="shared" si="0"/>
        <v>0.22131032197442543</v>
      </c>
      <c r="D10" s="2"/>
      <c r="E10" s="62"/>
      <c r="F10" s="4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137" t="s">
        <v>388</v>
      </c>
      <c r="B11" s="135">
        <v>1</v>
      </c>
      <c r="C11" s="112">
        <f t="shared" si="0"/>
        <v>4.539326454740646E-6</v>
      </c>
      <c r="D11" s="2"/>
      <c r="E11" s="62"/>
      <c r="F11" s="4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137" t="s">
        <v>389</v>
      </c>
      <c r="B12" s="135">
        <v>15195</v>
      </c>
      <c r="C12" s="112">
        <f t="shared" si="0"/>
        <v>6.8975065479784103E-2</v>
      </c>
      <c r="D12" s="2"/>
      <c r="E12" s="62"/>
      <c r="F12" s="4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137" t="s">
        <v>390</v>
      </c>
      <c r="B13" s="135">
        <v>371</v>
      </c>
      <c r="C13" s="112">
        <f t="shared" si="0"/>
        <v>1.6840901147087794E-3</v>
      </c>
      <c r="D13" s="2"/>
      <c r="E13" s="62"/>
      <c r="F13" s="4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137" t="s">
        <v>391</v>
      </c>
      <c r="B14" s="135">
        <v>215</v>
      </c>
      <c r="C14" s="112">
        <f t="shared" si="0"/>
        <v>9.7595518776923877E-4</v>
      </c>
      <c r="D14" s="2"/>
      <c r="E14" s="62"/>
      <c r="F14" s="4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C15" s="2"/>
      <c r="D15" s="2"/>
      <c r="E15" s="2"/>
      <c r="F15" s="4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2"/>
      <c r="B16" s="10"/>
      <c r="C16" s="2"/>
      <c r="D16" s="2"/>
      <c r="E16" s="2"/>
      <c r="F16" s="4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74" t="s">
        <v>380</v>
      </c>
      <c r="B18" s="1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376" t="s">
        <v>381</v>
      </c>
      <c r="B19" s="27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376"/>
      <c r="B20" s="27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113"/>
      <c r="B21" s="4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113"/>
      <c r="B22" s="4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113"/>
      <c r="B23" s="4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113"/>
      <c r="B24" s="4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113"/>
      <c r="B25" s="4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113"/>
      <c r="B26" s="4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113"/>
      <c r="B27" s="43"/>
      <c r="C27" s="2"/>
      <c r="D27" s="294" t="s">
        <v>393</v>
      </c>
      <c r="E27" s="294"/>
      <c r="F27" s="294"/>
      <c r="G27" s="294"/>
      <c r="H27" s="29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113"/>
      <c r="B28" s="43"/>
      <c r="C28" s="2"/>
      <c r="D28" s="294"/>
      <c r="E28" s="294"/>
      <c r="F28" s="294"/>
      <c r="G28" s="294"/>
      <c r="H28" s="29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.25" customHeight="1">
      <c r="A29" s="113"/>
      <c r="B29" s="43"/>
      <c r="C29" s="2"/>
      <c r="D29" s="294"/>
      <c r="E29" s="294"/>
      <c r="F29" s="294"/>
      <c r="G29" s="294"/>
      <c r="H29" s="29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.25" customHeight="1">
      <c r="A30" s="113"/>
      <c r="B30" s="39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/>
    <row r="32" spans="1:2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C1"/>
    <mergeCell ref="A19:B19"/>
    <mergeCell ref="A20:B20"/>
    <mergeCell ref="D27:H29"/>
  </mergeCells>
  <pageMargins left="0.75" right="0.75" top="1.39375" bottom="1.39375" header="0" footer="0"/>
  <pageSetup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Z1000"/>
  <sheetViews>
    <sheetView workbookViewId="0">
      <selection sqref="A1:B1"/>
    </sheetView>
  </sheetViews>
  <sheetFormatPr baseColWidth="10" defaultColWidth="12.625" defaultRowHeight="15" customHeight="1"/>
  <cols>
    <col min="1" max="1" width="25.125" customWidth="1"/>
    <col min="2" max="6" width="10.5" customWidth="1"/>
    <col min="7" max="7" width="10.125" customWidth="1"/>
    <col min="8" max="8" width="19.75" customWidth="1"/>
    <col min="9" max="26" width="10.125" customWidth="1"/>
  </cols>
  <sheetData>
    <row r="1" spans="1:26" ht="46.5" customHeight="1">
      <c r="A1" s="377" t="s">
        <v>394</v>
      </c>
      <c r="B1" s="30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138" t="s">
        <v>102</v>
      </c>
      <c r="B2" s="139">
        <v>285735</v>
      </c>
      <c r="C2" s="2"/>
      <c r="D2" s="2"/>
      <c r="E2" s="2"/>
      <c r="F2" s="57" t="s">
        <v>115</v>
      </c>
      <c r="G2" s="57"/>
      <c r="H2" s="60"/>
      <c r="I2" s="4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137" t="s">
        <v>264</v>
      </c>
      <c r="B3" s="139">
        <v>48253</v>
      </c>
      <c r="C3" s="2"/>
      <c r="D3" s="2"/>
      <c r="E3" s="2"/>
      <c r="F3" s="2"/>
      <c r="G3" s="2"/>
      <c r="H3" s="62"/>
      <c r="I3" s="4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137" t="s">
        <v>384</v>
      </c>
      <c r="B4" s="139">
        <v>5499</v>
      </c>
      <c r="C4" s="2"/>
      <c r="D4" s="2"/>
      <c r="E4" s="2"/>
      <c r="F4" s="2"/>
      <c r="G4" s="2"/>
      <c r="H4" s="62"/>
      <c r="I4" s="4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137" t="s">
        <v>392</v>
      </c>
      <c r="B5" s="139">
        <v>16291</v>
      </c>
      <c r="C5" s="2"/>
      <c r="D5" s="2"/>
      <c r="E5" s="2"/>
      <c r="F5" s="2"/>
      <c r="G5" s="2"/>
      <c r="H5" s="6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137" t="s">
        <v>395</v>
      </c>
      <c r="B6" s="139">
        <v>27543</v>
      </c>
      <c r="C6" s="2"/>
      <c r="D6" s="2"/>
      <c r="E6" s="2"/>
      <c r="F6" s="2"/>
      <c r="G6" s="2"/>
      <c r="H6" s="62"/>
      <c r="I6" s="4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137" t="s">
        <v>186</v>
      </c>
      <c r="B7" s="139">
        <v>43623</v>
      </c>
      <c r="C7" s="2"/>
      <c r="D7" s="2"/>
      <c r="E7" s="2"/>
      <c r="F7" s="2"/>
      <c r="G7" s="2"/>
      <c r="H7" s="62"/>
      <c r="I7" s="4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.25" customHeight="1">
      <c r="A8" s="137" t="s">
        <v>386</v>
      </c>
      <c r="B8" s="139">
        <v>3629</v>
      </c>
      <c r="C8" s="63"/>
      <c r="E8" s="2"/>
      <c r="F8" s="2"/>
      <c r="G8" s="2"/>
      <c r="H8" s="62"/>
      <c r="I8" s="4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>
      <c r="A9" s="137" t="s">
        <v>387</v>
      </c>
      <c r="B9" s="139">
        <v>15422</v>
      </c>
      <c r="C9" s="2"/>
      <c r="D9" s="2"/>
      <c r="E9" s="2"/>
      <c r="F9" s="2"/>
      <c r="G9" s="2"/>
      <c r="H9" s="62"/>
      <c r="I9" s="4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1.25" customHeight="1">
      <c r="A10" s="137" t="s">
        <v>189</v>
      </c>
      <c r="B10" s="139">
        <v>107779</v>
      </c>
      <c r="C10" s="2"/>
      <c r="D10" s="2"/>
      <c r="E10" s="2"/>
      <c r="F10" s="2"/>
      <c r="G10" s="2"/>
      <c r="H10" s="62"/>
      <c r="I10" s="4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>
      <c r="A11" s="137" t="s">
        <v>396</v>
      </c>
      <c r="B11" s="139">
        <v>2</v>
      </c>
      <c r="C11" s="2"/>
      <c r="D11" s="2"/>
      <c r="E11" s="2"/>
      <c r="F11" s="2"/>
      <c r="G11" s="2"/>
      <c r="H11" s="62"/>
      <c r="I11" s="4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25" customHeight="1">
      <c r="A12" s="137" t="s">
        <v>389</v>
      </c>
      <c r="B12" s="139">
        <v>17125</v>
      </c>
      <c r="C12" s="2"/>
      <c r="D12" s="2"/>
      <c r="E12" s="2"/>
      <c r="F12" s="2"/>
      <c r="G12" s="2"/>
      <c r="H12" s="62"/>
      <c r="I12" s="4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1.25" customHeight="1">
      <c r="A13" s="137" t="s">
        <v>390</v>
      </c>
      <c r="B13" s="139">
        <v>569</v>
      </c>
      <c r="C13" s="2"/>
      <c r="D13" s="2"/>
      <c r="E13" s="2"/>
      <c r="F13" s="2"/>
      <c r="G13" s="2"/>
      <c r="H13" s="62"/>
      <c r="I13" s="4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>
      <c r="A14" s="2"/>
      <c r="B14" s="2"/>
      <c r="C14" s="2"/>
      <c r="D14" s="2"/>
      <c r="E14" s="2"/>
      <c r="F14" s="2"/>
      <c r="G14" s="2"/>
      <c r="H14" s="62"/>
      <c r="I14" s="4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>
      <c r="A16" s="74" t="s">
        <v>397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.25" customHeight="1">
      <c r="A25" s="2"/>
      <c r="B25" s="2"/>
      <c r="C25" s="2"/>
      <c r="D25" s="378" t="s">
        <v>398</v>
      </c>
      <c r="E25" s="378"/>
      <c r="F25" s="378"/>
      <c r="G25" s="378"/>
      <c r="H25" s="378"/>
      <c r="I25" s="37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1.25" customHeight="1">
      <c r="A26" s="2"/>
      <c r="B26" s="2"/>
      <c r="C26" s="2"/>
      <c r="D26" s="378"/>
      <c r="E26" s="378"/>
      <c r="F26" s="378"/>
      <c r="G26" s="378"/>
      <c r="H26" s="378"/>
      <c r="I26" s="37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1.25" customHeight="1">
      <c r="A27" s="2"/>
      <c r="B27" s="2"/>
      <c r="C27" s="2"/>
      <c r="D27" s="378"/>
      <c r="E27" s="378"/>
      <c r="F27" s="378"/>
      <c r="G27" s="378"/>
      <c r="H27" s="378"/>
      <c r="I27" s="37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1.25" customHeight="1">
      <c r="A32" s="2"/>
      <c r="B32" s="3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4:26" ht="11.25" customHeight="1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4:26" ht="14.25" customHeight="1"/>
    <row r="35" spans="4:26" ht="14.25" customHeight="1"/>
    <row r="36" spans="4:26" ht="14.25" customHeight="1"/>
    <row r="37" spans="4:26" ht="14.25" customHeight="1"/>
    <row r="38" spans="4:26" ht="14.25" customHeight="1"/>
    <row r="39" spans="4:26" ht="14.25" customHeight="1"/>
    <row r="40" spans="4:26" ht="14.25" customHeight="1"/>
    <row r="41" spans="4:26" ht="14.25" customHeight="1"/>
    <row r="42" spans="4:26" ht="14.25" customHeight="1"/>
    <row r="43" spans="4:26" ht="14.25" customHeight="1"/>
    <row r="44" spans="4:26" ht="14.25" customHeight="1"/>
    <row r="45" spans="4:26" ht="14.25" customHeight="1"/>
    <row r="46" spans="4:26" ht="14.25" customHeight="1"/>
    <row r="47" spans="4:26" ht="14.25" customHeight="1"/>
    <row r="48" spans="4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B1"/>
    <mergeCell ref="D25:I27"/>
  </mergeCells>
  <pageMargins left="0.7" right="0.7" top="0.75" bottom="0.75" header="0" footer="0"/>
  <pageSetup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X998"/>
  <sheetViews>
    <sheetView workbookViewId="0">
      <selection activeCell="C13" sqref="C13"/>
    </sheetView>
  </sheetViews>
  <sheetFormatPr baseColWidth="10" defaultColWidth="12.625" defaultRowHeight="15" customHeight="1"/>
  <cols>
    <col min="1" max="4" width="9.625" customWidth="1"/>
    <col min="5" max="6" width="9.625" hidden="1" customWidth="1"/>
    <col min="7" max="24" width="9.625" customWidth="1"/>
    <col min="25" max="26" width="8.625" customWidth="1"/>
  </cols>
  <sheetData>
    <row r="1" spans="1:24" ht="23.25" customHeight="1">
      <c r="A1" s="379" t="s">
        <v>265</v>
      </c>
      <c r="B1" s="286"/>
      <c r="C1" s="286"/>
      <c r="D1" s="287"/>
      <c r="E1" s="57"/>
      <c r="F1" s="5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19"/>
      <c r="B2" s="125" t="s">
        <v>74</v>
      </c>
      <c r="C2" s="125" t="s">
        <v>75</v>
      </c>
      <c r="D2" s="146" t="s">
        <v>102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19" t="s">
        <v>76</v>
      </c>
      <c r="B3" s="20">
        <v>4749</v>
      </c>
      <c r="C3" s="20">
        <v>667</v>
      </c>
      <c r="D3" s="20">
        <f t="shared" ref="D3:D28" si="0">C3+B3</f>
        <v>5416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19" t="s">
        <v>77</v>
      </c>
      <c r="B4" s="20">
        <v>3953</v>
      </c>
      <c r="C4" s="20">
        <v>812</v>
      </c>
      <c r="D4" s="20">
        <f t="shared" si="0"/>
        <v>4765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19" t="s">
        <v>78</v>
      </c>
      <c r="B5" s="20">
        <v>5845</v>
      </c>
      <c r="C5" s="20">
        <v>1278</v>
      </c>
      <c r="D5" s="20">
        <f t="shared" si="0"/>
        <v>7123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19" t="s">
        <v>79</v>
      </c>
      <c r="B6" s="20">
        <v>9979</v>
      </c>
      <c r="C6" s="20">
        <v>3351</v>
      </c>
      <c r="D6" s="20">
        <f t="shared" si="0"/>
        <v>13330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19" t="s">
        <v>80</v>
      </c>
      <c r="B7" s="20">
        <v>10931</v>
      </c>
      <c r="C7" s="20">
        <v>4010</v>
      </c>
      <c r="D7" s="20">
        <f t="shared" si="0"/>
        <v>14941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19" t="s">
        <v>81</v>
      </c>
      <c r="B8" s="20">
        <v>11127</v>
      </c>
      <c r="C8" s="20">
        <v>5950</v>
      </c>
      <c r="D8" s="20">
        <f t="shared" si="0"/>
        <v>17077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19" t="s">
        <v>82</v>
      </c>
      <c r="B9" s="20">
        <v>8376</v>
      </c>
      <c r="C9" s="20">
        <v>8096</v>
      </c>
      <c r="D9" s="20">
        <f t="shared" si="0"/>
        <v>16472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19" t="s">
        <v>83</v>
      </c>
      <c r="B10" s="20">
        <v>5542</v>
      </c>
      <c r="C10" s="20">
        <v>9961</v>
      </c>
      <c r="D10" s="20">
        <f t="shared" si="0"/>
        <v>15503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19" t="s">
        <v>84</v>
      </c>
      <c r="B11" s="20">
        <v>-978</v>
      </c>
      <c r="C11" s="20">
        <v>11549</v>
      </c>
      <c r="D11" s="20">
        <f t="shared" si="0"/>
        <v>10571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19" t="s">
        <v>85</v>
      </c>
      <c r="B12" s="20">
        <v>-1335</v>
      </c>
      <c r="C12" s="20">
        <v>21069</v>
      </c>
      <c r="D12" s="20">
        <f t="shared" si="0"/>
        <v>19734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19" t="s">
        <v>86</v>
      </c>
      <c r="B13" s="20">
        <v>1360</v>
      </c>
      <c r="C13" s="20">
        <v>23187</v>
      </c>
      <c r="D13" s="20">
        <f t="shared" si="0"/>
        <v>24547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19" t="s">
        <v>87</v>
      </c>
      <c r="B14" s="20">
        <v>3712</v>
      </c>
      <c r="C14" s="20">
        <v>26772</v>
      </c>
      <c r="D14" s="20">
        <f t="shared" si="0"/>
        <v>30484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A15" s="19" t="s">
        <v>88</v>
      </c>
      <c r="B15" s="20">
        <v>4333</v>
      </c>
      <c r="C15" s="20">
        <v>25058</v>
      </c>
      <c r="D15" s="20">
        <f t="shared" si="0"/>
        <v>29391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19" t="s">
        <v>89</v>
      </c>
      <c r="B16" s="20">
        <v>3245</v>
      </c>
      <c r="C16" s="20">
        <v>18341</v>
      </c>
      <c r="D16" s="20">
        <f t="shared" si="0"/>
        <v>21586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19" t="s">
        <v>90</v>
      </c>
      <c r="B17" s="20">
        <v>-14</v>
      </c>
      <c r="C17" s="20">
        <v>8716</v>
      </c>
      <c r="D17" s="20">
        <f t="shared" si="0"/>
        <v>8702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19" t="s">
        <v>91</v>
      </c>
      <c r="B18" s="20">
        <v>-1247</v>
      </c>
      <c r="C18" s="20">
        <v>4282</v>
      </c>
      <c r="D18" s="20">
        <f t="shared" si="0"/>
        <v>3035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19" t="s">
        <v>92</v>
      </c>
      <c r="B19" s="20">
        <v>269</v>
      </c>
      <c r="C19" s="20">
        <v>1048</v>
      </c>
      <c r="D19" s="20">
        <f t="shared" si="0"/>
        <v>1317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19" t="s">
        <v>93</v>
      </c>
      <c r="B20" s="20">
        <v>4084</v>
      </c>
      <c r="C20" s="20">
        <v>4269</v>
      </c>
      <c r="D20" s="20">
        <f t="shared" si="0"/>
        <v>8353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19" t="s">
        <v>94</v>
      </c>
      <c r="B21" s="20">
        <v>5541</v>
      </c>
      <c r="C21" s="20">
        <v>-434</v>
      </c>
      <c r="D21" s="20">
        <f t="shared" si="0"/>
        <v>5107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19" t="s">
        <v>95</v>
      </c>
      <c r="B22" s="20">
        <v>3656</v>
      </c>
      <c r="C22" s="20">
        <v>1122</v>
      </c>
      <c r="D22" s="20">
        <f t="shared" si="0"/>
        <v>4778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19" t="s">
        <v>96</v>
      </c>
      <c r="B23" s="20">
        <v>3679</v>
      </c>
      <c r="C23" s="20">
        <v>5701</v>
      </c>
      <c r="D23" s="20">
        <f t="shared" si="0"/>
        <v>9380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11" t="s">
        <v>97</v>
      </c>
      <c r="B24" s="12">
        <v>5215</v>
      </c>
      <c r="C24" s="12">
        <v>10344</v>
      </c>
      <c r="D24" s="20">
        <f t="shared" si="0"/>
        <v>15559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77">
        <v>2017</v>
      </c>
      <c r="B25" s="12">
        <v>5122</v>
      </c>
      <c r="C25" s="12">
        <v>13722</v>
      </c>
      <c r="D25" s="20">
        <f t="shared" si="0"/>
        <v>18844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77">
        <v>2018</v>
      </c>
      <c r="B26" s="12">
        <v>5963</v>
      </c>
      <c r="C26" s="12">
        <v>17956</v>
      </c>
      <c r="D26" s="20">
        <f t="shared" si="0"/>
        <v>23919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114">
        <v>2019</v>
      </c>
      <c r="B27" s="115">
        <v>3845</v>
      </c>
      <c r="C27" s="115">
        <v>22168</v>
      </c>
      <c r="D27" s="20">
        <f t="shared" si="0"/>
        <v>26013</v>
      </c>
      <c r="E27" s="2"/>
      <c r="F27" s="111"/>
      <c r="G27" s="10"/>
      <c r="H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116">
        <v>2020</v>
      </c>
      <c r="B28" s="117">
        <v>-2365</v>
      </c>
      <c r="C28" s="118">
        <v>11270</v>
      </c>
      <c r="D28" s="118">
        <f t="shared" si="0"/>
        <v>8905</v>
      </c>
      <c r="E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9.5" customHeight="1">
      <c r="A29" s="298" t="s">
        <v>399</v>
      </c>
      <c r="B29" s="298"/>
      <c r="C29" s="298"/>
      <c r="D29" s="29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>
      <c r="A30" s="292" t="s">
        <v>99</v>
      </c>
      <c r="B30" s="293"/>
      <c r="C30" s="293"/>
    </row>
    <row r="31" spans="1:24" ht="11.25" customHeight="1">
      <c r="A31" s="292" t="s">
        <v>410</v>
      </c>
      <c r="B31" s="293"/>
      <c r="C31" s="293"/>
    </row>
    <row r="32" spans="1:24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A1:D1"/>
    <mergeCell ref="A30:C30"/>
    <mergeCell ref="A31:C31"/>
    <mergeCell ref="A29:D29"/>
  </mergeCells>
  <pageMargins left="0.75" right="0.75" top="1.39375" bottom="1.39375" header="0" footer="0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X1000"/>
  <sheetViews>
    <sheetView workbookViewId="0">
      <selection sqref="A1:C1"/>
    </sheetView>
  </sheetViews>
  <sheetFormatPr baseColWidth="10" defaultColWidth="12.625" defaultRowHeight="15" customHeight="1"/>
  <cols>
    <col min="1" max="4" width="9.625" customWidth="1"/>
    <col min="5" max="6" width="9.625" hidden="1" customWidth="1"/>
    <col min="7" max="24" width="9.625" customWidth="1"/>
    <col min="25" max="26" width="8.625" customWidth="1"/>
  </cols>
  <sheetData>
    <row r="1" spans="1:24" ht="33.75" customHeight="1">
      <c r="A1" s="379" t="s">
        <v>400</v>
      </c>
      <c r="B1" s="286"/>
      <c r="C1" s="287"/>
      <c r="D1" s="6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19"/>
      <c r="B2" s="125" t="s">
        <v>54</v>
      </c>
      <c r="C2" s="125" t="s">
        <v>116</v>
      </c>
      <c r="D2" s="63"/>
      <c r="E2" s="57" t="s">
        <v>266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22">
        <v>1975</v>
      </c>
      <c r="B3" s="97">
        <v>10.38</v>
      </c>
      <c r="C3" s="97">
        <v>9</v>
      </c>
      <c r="D3" s="6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22">
        <v>1982</v>
      </c>
      <c r="B4" s="97">
        <v>6.0456830000000004</v>
      </c>
      <c r="C4" s="97">
        <v>5.1807530000000002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22">
        <v>1983</v>
      </c>
      <c r="B5" s="97">
        <v>4.8061249999999998</v>
      </c>
      <c r="C5" s="97">
        <v>3.6870940000000001</v>
      </c>
      <c r="E5" s="5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22">
        <v>1984</v>
      </c>
      <c r="B6" s="97">
        <v>4.5561879999999997</v>
      </c>
      <c r="C6" s="97">
        <v>4.0353260000000004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22">
        <v>1985</v>
      </c>
      <c r="B7" s="97">
        <v>3.7449219999999999</v>
      </c>
      <c r="C7" s="97">
        <v>3.6127850000000001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22">
        <v>1986</v>
      </c>
      <c r="B8" s="97">
        <v>3.3580369999999999</v>
      </c>
      <c r="C8" s="97">
        <v>3.0727899999999999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22">
        <v>1987</v>
      </c>
      <c r="B9" s="97">
        <v>3.0602610000000001</v>
      </c>
      <c r="C9" s="97">
        <v>3.2193299999999998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22">
        <v>1988</v>
      </c>
      <c r="B10" s="97">
        <v>2.6008979999999999</v>
      </c>
      <c r="C10" s="97">
        <v>3.5737809999999999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22">
        <v>1989</v>
      </c>
      <c r="B11" s="97">
        <v>2.1838479999999998</v>
      </c>
      <c r="C11" s="97">
        <v>3.0628160000000002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22">
        <v>1990</v>
      </c>
      <c r="B12" s="97">
        <v>1.7824120000000001</v>
      </c>
      <c r="C12" s="97">
        <v>2.9479350000000002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22">
        <v>1991</v>
      </c>
      <c r="B13" s="97">
        <v>1.520815</v>
      </c>
      <c r="C13" s="97">
        <v>2.4214060000000002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22">
        <v>1992</v>
      </c>
      <c r="B14" s="97">
        <v>1.699962</v>
      </c>
      <c r="C14" s="97">
        <v>2.548781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A15" s="22">
        <v>1993</v>
      </c>
      <c r="B15" s="97">
        <v>1.2064459999999999</v>
      </c>
      <c r="C15" s="97">
        <v>1.4835130000000001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22">
        <v>1994</v>
      </c>
      <c r="B16" s="97">
        <v>0.84293899999999999</v>
      </c>
      <c r="C16" s="97">
        <v>1.3585879999999999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22">
        <v>1995</v>
      </c>
      <c r="B17" s="97">
        <v>0.49155399999999999</v>
      </c>
      <c r="C17" s="97">
        <v>1.081526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22">
        <v>1996</v>
      </c>
      <c r="B18" s="97">
        <v>0.32005099999999997</v>
      </c>
      <c r="C18" s="97">
        <v>1.299078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22">
        <v>1997</v>
      </c>
      <c r="B19" s="97">
        <v>0.52936399999999995</v>
      </c>
      <c r="C19" s="97">
        <v>1.5449390000000001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22">
        <v>1998</v>
      </c>
      <c r="B20" s="97">
        <v>0.16106300000000001</v>
      </c>
      <c r="C20" s="97">
        <v>1.540737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22">
        <v>1999</v>
      </c>
      <c r="B21" s="97">
        <v>0.26656200000000002</v>
      </c>
      <c r="C21" s="97">
        <v>1.7642869999999999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22">
        <v>2000</v>
      </c>
      <c r="B22" s="97">
        <v>0.957677</v>
      </c>
      <c r="C22" s="97">
        <v>2.6621299999999999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22">
        <v>2001</v>
      </c>
      <c r="B23" s="97">
        <v>1.170901</v>
      </c>
      <c r="C23" s="97">
        <v>3.3910589999999998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22">
        <v>2002</v>
      </c>
      <c r="B24" s="97">
        <v>1.246683</v>
      </c>
      <c r="C24" s="97">
        <v>3.8171689999999998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22">
        <v>2003</v>
      </c>
      <c r="B25" s="97">
        <v>1.376331</v>
      </c>
      <c r="C25" s="97">
        <v>3.6710929999999999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22">
        <v>2004</v>
      </c>
      <c r="B26" s="97">
        <v>1.950761</v>
      </c>
      <c r="C26" s="97">
        <v>4.0498580000000004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22">
        <v>2005</v>
      </c>
      <c r="B27" s="97">
        <v>1.8266199999999999</v>
      </c>
      <c r="C27" s="97">
        <v>3.7334550000000002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22">
        <v>2006</v>
      </c>
      <c r="B28" s="97">
        <v>2.5226030000000002</v>
      </c>
      <c r="C28" s="97">
        <v>4.4823589999999998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.25" customHeight="1">
      <c r="A29" s="22">
        <v>2007</v>
      </c>
      <c r="B29" s="97">
        <v>2.3850250000000002</v>
      </c>
      <c r="C29" s="97">
        <v>4.5687930000000003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.25" customHeight="1">
      <c r="A30" s="22">
        <v>2008</v>
      </c>
      <c r="B30" s="97">
        <v>2.9207429999999999</v>
      </c>
      <c r="C30" s="97">
        <v>4.9411810000000003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1.25" customHeight="1">
      <c r="A31" s="22">
        <v>2009</v>
      </c>
      <c r="B31" s="97">
        <v>2.383305</v>
      </c>
      <c r="C31" s="97">
        <v>3.9422920000000001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1.25" customHeight="1">
      <c r="A32" s="22">
        <v>2010</v>
      </c>
      <c r="B32" s="97">
        <v>2.2554210000000001</v>
      </c>
      <c r="C32" s="97">
        <v>3.9388030000000001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1.25" customHeight="1">
      <c r="A33" s="22">
        <v>2011</v>
      </c>
      <c r="B33" s="97">
        <v>1.8087880000000001</v>
      </c>
      <c r="C33" s="97">
        <v>3.2835640000000001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1.25" customHeight="1">
      <c r="A34" s="22">
        <v>2012</v>
      </c>
      <c r="B34" s="97">
        <v>1.1167419999999999</v>
      </c>
      <c r="C34" s="97">
        <v>2.6568329999999998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1.25" customHeight="1">
      <c r="A35" s="22">
        <v>2013</v>
      </c>
      <c r="B35" s="97">
        <v>0.76920999999999995</v>
      </c>
      <c r="C35" s="97">
        <v>2.581026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1.25" customHeight="1">
      <c r="A36" s="22">
        <v>2014</v>
      </c>
      <c r="B36" s="97">
        <v>0.69619900000000001</v>
      </c>
      <c r="C36" s="97">
        <v>2.522157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1.25" customHeight="1">
      <c r="A37" s="22">
        <v>2015</v>
      </c>
      <c r="B37" s="97">
        <v>-4.2576999999999997E-2</v>
      </c>
      <c r="C37" s="97">
        <v>2.0137330000000002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1.25" customHeight="1">
      <c r="A38" s="22">
        <v>2016</v>
      </c>
      <c r="B38" s="97">
        <v>1.0829E-2</v>
      </c>
      <c r="C38" s="97">
        <v>2.3414869999999999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1.25" customHeight="1">
      <c r="A39" s="22">
        <v>2017</v>
      </c>
      <c r="B39" s="78">
        <v>0.66</v>
      </c>
      <c r="C39" s="78">
        <v>1.67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1.25" customHeight="1">
      <c r="A40" s="22">
        <v>2018</v>
      </c>
      <c r="B40" s="78">
        <v>-1.1599999999999999</v>
      </c>
      <c r="C40" s="78">
        <v>1.77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1.25" customHeight="1">
      <c r="A41" s="114">
        <v>2019</v>
      </c>
      <c r="B41" s="130">
        <v>-1.22</v>
      </c>
      <c r="C41" s="130">
        <v>1.41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1.25" customHeight="1">
      <c r="A42" s="119">
        <v>2020</v>
      </c>
      <c r="B42" s="131">
        <v>-3.21</v>
      </c>
      <c r="C42" s="131">
        <v>0.74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>
      <c r="A43" s="298" t="s">
        <v>401</v>
      </c>
      <c r="B43" s="298"/>
      <c r="C43" s="298"/>
    </row>
    <row r="44" spans="1:24" ht="14.25" customHeight="1">
      <c r="A44" s="294"/>
      <c r="B44" s="294"/>
      <c r="C44" s="294"/>
    </row>
    <row r="45" spans="1:24" ht="14.25" customHeight="1">
      <c r="A45" s="294"/>
      <c r="B45" s="294"/>
      <c r="C45" s="294"/>
    </row>
    <row r="46" spans="1:24" ht="14.25" customHeight="1">
      <c r="A46" s="294"/>
      <c r="B46" s="294"/>
      <c r="C46" s="294"/>
    </row>
    <row r="47" spans="1:24" ht="14.25" customHeight="1"/>
    <row r="48" spans="1:2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C1"/>
    <mergeCell ref="A43:C46"/>
  </mergeCells>
  <pageMargins left="0.75" right="0.75" top="1.39375" bottom="1.393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A1:X806"/>
  <sheetViews>
    <sheetView workbookViewId="0">
      <selection activeCell="H20" sqref="H20"/>
    </sheetView>
  </sheetViews>
  <sheetFormatPr baseColWidth="10" defaultColWidth="12.625" defaultRowHeight="15" customHeight="1"/>
  <cols>
    <col min="1" max="1" width="12.75" customWidth="1"/>
    <col min="2" max="2" width="9.625" customWidth="1"/>
    <col min="3" max="3" width="27.75" customWidth="1"/>
    <col min="4" max="5" width="9.625" hidden="1" customWidth="1"/>
    <col min="6" max="24" width="9.625" customWidth="1"/>
    <col min="25" max="26" width="8.625" customWidth="1"/>
  </cols>
  <sheetData>
    <row r="1" spans="1:24" ht="23.25" customHeight="1">
      <c r="A1" s="379" t="s">
        <v>402</v>
      </c>
      <c r="B1" s="286"/>
      <c r="C1" s="287"/>
      <c r="D1" s="57" t="s">
        <v>115</v>
      </c>
      <c r="E1" s="5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73"/>
      <c r="B2" s="125" t="s">
        <v>257</v>
      </c>
      <c r="C2" s="125" t="s">
        <v>403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120" t="s">
        <v>267</v>
      </c>
      <c r="B3" s="390">
        <v>220297</v>
      </c>
      <c r="C3" s="391">
        <v>0.18781600000000001</v>
      </c>
      <c r="D3" s="6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125" t="s">
        <v>268</v>
      </c>
      <c r="B4" s="125" t="s">
        <v>257</v>
      </c>
      <c r="C4" s="128" t="s">
        <v>404</v>
      </c>
      <c r="D4" s="6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.25" customHeight="1">
      <c r="A5" s="121" t="s">
        <v>269</v>
      </c>
      <c r="B5" s="122">
        <v>29063</v>
      </c>
      <c r="C5" s="55">
        <f t="shared" ref="C5:C25" si="0">B5/$B$3</f>
        <v>0.13192644475412738</v>
      </c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.25" customHeight="1">
      <c r="A6" s="121" t="s">
        <v>270</v>
      </c>
      <c r="B6" s="123">
        <v>21326</v>
      </c>
      <c r="C6" s="55">
        <f t="shared" si="0"/>
        <v>9.6805675973799007E-2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.25" customHeight="1">
      <c r="A7" s="121" t="s">
        <v>271</v>
      </c>
      <c r="B7" s="123">
        <v>18222</v>
      </c>
      <c r="C7" s="55">
        <f t="shared" si="0"/>
        <v>8.2715606658284049E-2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.25" customHeight="1">
      <c r="A8" s="121" t="s">
        <v>272</v>
      </c>
      <c r="B8" s="123">
        <v>17953</v>
      </c>
      <c r="C8" s="55">
        <f t="shared" si="0"/>
        <v>8.1494527841958805E-2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121" t="s">
        <v>273</v>
      </c>
      <c r="B9" s="123">
        <v>13731</v>
      </c>
      <c r="C9" s="55">
        <f t="shared" si="0"/>
        <v>6.2329491550043803E-2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121" t="s">
        <v>274</v>
      </c>
      <c r="B10" s="123">
        <v>12122</v>
      </c>
      <c r="C10" s="55">
        <f t="shared" si="0"/>
        <v>5.5025715284366103E-2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121" t="s">
        <v>275</v>
      </c>
      <c r="B11" s="123">
        <v>8420</v>
      </c>
      <c r="C11" s="55">
        <f t="shared" si="0"/>
        <v>3.8221128748916235E-2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121" t="s">
        <v>276</v>
      </c>
      <c r="B12" s="123">
        <v>6611</v>
      </c>
      <c r="C12" s="55">
        <f t="shared" si="0"/>
        <v>3.0009487192290407E-2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121" t="s">
        <v>277</v>
      </c>
      <c r="B13" s="123">
        <v>5902</v>
      </c>
      <c r="C13" s="55">
        <f t="shared" si="0"/>
        <v>2.6791104735879291E-2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121" t="s">
        <v>278</v>
      </c>
      <c r="B14" s="123">
        <v>5896</v>
      </c>
      <c r="C14" s="55">
        <f t="shared" si="0"/>
        <v>2.6763868777150847E-2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A15" s="121" t="s">
        <v>279</v>
      </c>
      <c r="B15" s="123">
        <v>5253</v>
      </c>
      <c r="C15" s="55">
        <f t="shared" si="0"/>
        <v>2.3845081866752611E-2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121" t="s">
        <v>280</v>
      </c>
      <c r="B16" s="123">
        <v>4958</v>
      </c>
      <c r="C16" s="55">
        <f t="shared" si="0"/>
        <v>2.2505980562604121E-2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121" t="s">
        <v>281</v>
      </c>
      <c r="B17" s="123">
        <v>4241</v>
      </c>
      <c r="C17" s="55">
        <f t="shared" si="0"/>
        <v>1.9251283494555078E-2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121" t="s">
        <v>282</v>
      </c>
      <c r="B18" s="123">
        <v>3964</v>
      </c>
      <c r="C18" s="55">
        <f t="shared" si="0"/>
        <v>1.7993890066591918E-2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121" t="s">
        <v>283</v>
      </c>
      <c r="B19" s="123">
        <v>3263</v>
      </c>
      <c r="C19" s="55">
        <f t="shared" si="0"/>
        <v>1.4811822221818727E-2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121" t="s">
        <v>284</v>
      </c>
      <c r="B20" s="123">
        <v>3220</v>
      </c>
      <c r="C20" s="55">
        <f t="shared" si="0"/>
        <v>1.4616631184264879E-2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121" t="s">
        <v>285</v>
      </c>
      <c r="B21" s="123">
        <v>2977</v>
      </c>
      <c r="C21" s="55">
        <f t="shared" si="0"/>
        <v>1.3513574855762902E-2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121" t="s">
        <v>286</v>
      </c>
      <c r="B22" s="123">
        <v>2955</v>
      </c>
      <c r="C22" s="55">
        <f t="shared" si="0"/>
        <v>1.3413709673758607E-2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121" t="s">
        <v>287</v>
      </c>
      <c r="B23" s="123">
        <v>2903</v>
      </c>
      <c r="C23" s="55">
        <f t="shared" si="0"/>
        <v>1.3177664698112095E-2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121" t="s">
        <v>288</v>
      </c>
      <c r="B24" s="123">
        <v>2811</v>
      </c>
      <c r="C24" s="55">
        <f t="shared" si="0"/>
        <v>1.2760046664275954E-2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121" t="s">
        <v>289</v>
      </c>
      <c r="B25" s="123">
        <v>2619</v>
      </c>
      <c r="C25" s="55">
        <f t="shared" si="0"/>
        <v>1.188849598496575E-2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2.5" customHeight="1">
      <c r="A26" s="380" t="s">
        <v>409</v>
      </c>
      <c r="B26" s="380"/>
      <c r="C26" s="38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381"/>
      <c r="B27" s="381"/>
      <c r="C27" s="381"/>
    </row>
    <row r="28" spans="1:24" ht="11.25" customHeight="1">
      <c r="A28" s="381"/>
      <c r="B28" s="381"/>
      <c r="C28" s="381"/>
    </row>
    <row r="29" spans="1:24" ht="11.25" customHeight="1"/>
    <row r="30" spans="1:24" ht="11.25" customHeight="1"/>
    <row r="31" spans="1:24" ht="11.25" customHeight="1"/>
    <row r="32" spans="1:24" ht="11.25" customHeight="1"/>
    <row r="33" spans="1:3" ht="14.25" customHeight="1">
      <c r="A33" s="124"/>
      <c r="B33" s="124"/>
      <c r="C33" s="124"/>
    </row>
    <row r="34" spans="1:3" ht="14.25" customHeight="1">
      <c r="A34" s="124"/>
      <c r="B34" s="124"/>
      <c r="C34" s="124"/>
    </row>
    <row r="35" spans="1:3" ht="14.25" customHeight="1">
      <c r="A35" s="124"/>
      <c r="B35" s="124"/>
      <c r="C35" s="124"/>
    </row>
    <row r="36" spans="1:3" ht="14.25" customHeight="1">
      <c r="A36" s="124"/>
      <c r="B36" s="124"/>
      <c r="C36" s="124"/>
    </row>
    <row r="37" spans="1:3" ht="14.25" customHeight="1">
      <c r="A37" s="124"/>
      <c r="B37" s="124"/>
      <c r="C37" s="124"/>
    </row>
    <row r="38" spans="1:3" ht="14.25" customHeight="1">
      <c r="A38" s="124"/>
      <c r="B38" s="124"/>
      <c r="C38" s="124"/>
    </row>
    <row r="39" spans="1:3" ht="14.25" customHeight="1">
      <c r="A39" s="124"/>
      <c r="B39" s="124"/>
      <c r="C39" s="124"/>
    </row>
    <row r="40" spans="1:3" ht="14.25" customHeight="1">
      <c r="A40" s="124"/>
      <c r="B40" s="124"/>
      <c r="C40" s="124"/>
    </row>
    <row r="41" spans="1:3" ht="14.25" customHeight="1">
      <c r="A41" s="124"/>
      <c r="B41" s="124"/>
      <c r="C41" s="124"/>
    </row>
    <row r="42" spans="1:3" ht="14.25" customHeight="1">
      <c r="A42" s="124"/>
      <c r="B42" s="124"/>
      <c r="C42" s="124"/>
    </row>
    <row r="43" spans="1:3" ht="14.25" customHeight="1">
      <c r="A43" s="124"/>
      <c r="B43" s="124"/>
      <c r="C43" s="124"/>
    </row>
    <row r="44" spans="1:3" ht="14.25" customHeight="1">
      <c r="A44" s="124"/>
      <c r="B44" s="124"/>
      <c r="C44" s="124"/>
    </row>
    <row r="45" spans="1:3" ht="14.25" customHeight="1"/>
    <row r="46" spans="1:3" ht="14.25" customHeight="1"/>
    <row r="47" spans="1:3" ht="14.25" customHeight="1"/>
    <row r="48" spans="1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</sheetData>
  <mergeCells count="2">
    <mergeCell ref="A1:C1"/>
    <mergeCell ref="A26:C28"/>
  </mergeCells>
  <pageMargins left="0.75" right="0.75" top="1.39375" bottom="1.393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Z1000"/>
  <sheetViews>
    <sheetView workbookViewId="0">
      <selection activeCell="B31" sqref="B31"/>
    </sheetView>
  </sheetViews>
  <sheetFormatPr baseColWidth="10" defaultColWidth="12.625" defaultRowHeight="15" customHeight="1"/>
  <cols>
    <col min="1" max="1" width="12.75" customWidth="1"/>
    <col min="2" max="11" width="6.875" customWidth="1"/>
    <col min="12" max="26" width="9.625" customWidth="1"/>
    <col min="27" max="27" width="8.625" customWidth="1"/>
  </cols>
  <sheetData>
    <row r="1" spans="1:26" ht="16.5" customHeight="1">
      <c r="A1" s="342" t="s">
        <v>405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194"/>
      <c r="B2" s="179">
        <v>2011</v>
      </c>
      <c r="C2" s="179">
        <v>2012</v>
      </c>
      <c r="D2" s="179">
        <v>2013</v>
      </c>
      <c r="E2" s="179">
        <v>2014</v>
      </c>
      <c r="F2" s="179">
        <v>2015</v>
      </c>
      <c r="G2" s="179">
        <v>2016</v>
      </c>
      <c r="H2" s="179">
        <v>2017</v>
      </c>
      <c r="I2" s="179">
        <v>2018</v>
      </c>
      <c r="J2" s="179">
        <v>2019</v>
      </c>
      <c r="K2" s="179">
        <v>2020</v>
      </c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6" ht="11.25" customHeight="1">
      <c r="A3" s="223" t="s">
        <v>54</v>
      </c>
      <c r="B3" s="238">
        <v>12.47</v>
      </c>
      <c r="C3" s="238">
        <v>12.12</v>
      </c>
      <c r="D3" s="238">
        <v>11.74</v>
      </c>
      <c r="E3" s="238">
        <v>10.46</v>
      </c>
      <c r="F3" s="238">
        <v>10.4</v>
      </c>
      <c r="G3" s="238">
        <v>10.36</v>
      </c>
      <c r="H3" s="238">
        <v>10.51</v>
      </c>
      <c r="I3" s="238">
        <v>11.12</v>
      </c>
      <c r="J3" s="238">
        <v>11.53</v>
      </c>
      <c r="K3" s="238">
        <v>10.3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195" t="s">
        <v>203</v>
      </c>
      <c r="B4" s="181">
        <v>13.09</v>
      </c>
      <c r="C4" s="181">
        <v>13.08</v>
      </c>
      <c r="D4" s="181">
        <v>11.91</v>
      </c>
      <c r="E4" s="181">
        <v>10.62</v>
      </c>
      <c r="F4" s="181">
        <v>10.59</v>
      </c>
      <c r="G4" s="181">
        <v>10.38</v>
      </c>
      <c r="H4" s="181">
        <v>10.38</v>
      </c>
      <c r="I4" s="181">
        <v>11.29</v>
      </c>
      <c r="J4" s="181">
        <v>11.98</v>
      </c>
      <c r="K4" s="181">
        <v>10.9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195" t="s">
        <v>201</v>
      </c>
      <c r="B5" s="181">
        <v>11.43</v>
      </c>
      <c r="C5" s="181">
        <v>10.83</v>
      </c>
      <c r="D5" s="181">
        <v>10.09</v>
      </c>
      <c r="E5" s="181">
        <v>8.58</v>
      </c>
      <c r="F5" s="181">
        <v>9.5299999999999994</v>
      </c>
      <c r="G5" s="181">
        <v>9.1300000000000008</v>
      </c>
      <c r="H5" s="181">
        <v>9.34</v>
      </c>
      <c r="I5" s="181">
        <v>9.19</v>
      </c>
      <c r="J5" s="181">
        <v>9.0299999999999994</v>
      </c>
      <c r="K5" s="181">
        <v>8.5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195" t="s">
        <v>207</v>
      </c>
      <c r="B6" s="181">
        <v>13.79</v>
      </c>
      <c r="C6" s="181">
        <v>14.34</v>
      </c>
      <c r="D6" s="181">
        <v>13.62</v>
      </c>
      <c r="E6" s="181">
        <v>12.7</v>
      </c>
      <c r="F6" s="181">
        <v>12.51</v>
      </c>
      <c r="G6" s="181">
        <v>12.32</v>
      </c>
      <c r="H6" s="181">
        <v>12.73</v>
      </c>
      <c r="I6" s="181">
        <v>12.65</v>
      </c>
      <c r="J6" s="181">
        <v>13.03</v>
      </c>
      <c r="K6" s="181">
        <v>12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223" t="s">
        <v>116</v>
      </c>
      <c r="B7" s="238">
        <v>15</v>
      </c>
      <c r="C7" s="238">
        <v>13.01</v>
      </c>
      <c r="D7" s="238">
        <v>13.06</v>
      </c>
      <c r="E7" s="238">
        <v>12.26</v>
      </c>
      <c r="F7" s="238">
        <v>13.03</v>
      </c>
      <c r="G7" s="238">
        <v>13.3</v>
      </c>
      <c r="H7" s="238">
        <v>13.94</v>
      </c>
      <c r="I7" s="238">
        <v>13.92</v>
      </c>
      <c r="J7" s="238">
        <v>13.88</v>
      </c>
      <c r="K7" s="238">
        <v>11.9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.25" customHeight="1">
      <c r="A8" s="195" t="s">
        <v>204</v>
      </c>
      <c r="B8" s="181">
        <v>13.16</v>
      </c>
      <c r="C8" s="181">
        <v>12.79</v>
      </c>
      <c r="D8" s="181">
        <v>13.03</v>
      </c>
      <c r="E8" s="181">
        <v>11.87</v>
      </c>
      <c r="F8" s="181">
        <v>11.58</v>
      </c>
      <c r="G8" s="181">
        <v>11.41</v>
      </c>
      <c r="H8" s="181">
        <v>11.29</v>
      </c>
      <c r="I8" s="181">
        <v>11.56</v>
      </c>
      <c r="J8" s="181">
        <v>12.1</v>
      </c>
      <c r="K8" s="181">
        <v>10.9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>
      <c r="A9" s="195" t="s">
        <v>198</v>
      </c>
      <c r="B9" s="181">
        <v>10.36</v>
      </c>
      <c r="C9" s="181">
        <v>9.9</v>
      </c>
      <c r="D9" s="181">
        <v>9.19</v>
      </c>
      <c r="E9" s="181">
        <v>8.6</v>
      </c>
      <c r="F9" s="181">
        <v>8.8000000000000007</v>
      </c>
      <c r="G9" s="181">
        <v>8.01</v>
      </c>
      <c r="H9" s="181">
        <v>7.55</v>
      </c>
      <c r="I9" s="181">
        <v>7.75</v>
      </c>
      <c r="J9" s="181">
        <v>8.4499999999999993</v>
      </c>
      <c r="K9" s="181">
        <v>7.9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1.25" customHeight="1">
      <c r="A10" s="195" t="s">
        <v>199</v>
      </c>
      <c r="B10" s="181">
        <v>9.92</v>
      </c>
      <c r="C10" s="181">
        <v>9.6</v>
      </c>
      <c r="D10" s="181">
        <v>8.9700000000000006</v>
      </c>
      <c r="E10" s="181">
        <v>8</v>
      </c>
      <c r="F10" s="181">
        <v>7.38</v>
      </c>
      <c r="G10" s="181">
        <v>7.31</v>
      </c>
      <c r="H10" s="181">
        <v>7.48</v>
      </c>
      <c r="I10" s="181">
        <v>7.99</v>
      </c>
      <c r="J10" s="181">
        <v>8.66</v>
      </c>
      <c r="K10" s="181">
        <v>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>
      <c r="A11" s="195" t="s">
        <v>196</v>
      </c>
      <c r="B11" s="181">
        <v>7.75</v>
      </c>
      <c r="C11" s="181">
        <v>7.25</v>
      </c>
      <c r="D11" s="181">
        <v>7.11</v>
      </c>
      <c r="E11" s="181">
        <v>6.14</v>
      </c>
      <c r="F11" s="181">
        <v>6.33</v>
      </c>
      <c r="G11" s="181">
        <v>6.05</v>
      </c>
      <c r="H11" s="181">
        <v>6.21</v>
      </c>
      <c r="I11" s="181">
        <v>6.6</v>
      </c>
      <c r="J11" s="181">
        <v>7.05</v>
      </c>
      <c r="K11" s="181">
        <v>6.6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25" customHeight="1">
      <c r="A12" s="195" t="s">
        <v>208</v>
      </c>
      <c r="B12" s="181">
        <v>14.49</v>
      </c>
      <c r="C12" s="181">
        <v>14.28</v>
      </c>
      <c r="D12" s="181">
        <v>14.18</v>
      </c>
      <c r="E12" s="181">
        <v>12.59</v>
      </c>
      <c r="F12" s="181">
        <v>12.7</v>
      </c>
      <c r="G12" s="181">
        <v>12.8</v>
      </c>
      <c r="H12" s="181">
        <v>12.89</v>
      </c>
      <c r="I12" s="181">
        <v>14.05</v>
      </c>
      <c r="J12" s="181">
        <v>14.72</v>
      </c>
      <c r="K12" s="181">
        <v>13.4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1.25" customHeight="1">
      <c r="A13" s="195" t="s">
        <v>200</v>
      </c>
      <c r="B13" s="181">
        <v>10.220000000000001</v>
      </c>
      <c r="C13" s="181">
        <v>9.4700000000000006</v>
      </c>
      <c r="D13" s="181">
        <v>9.58</v>
      </c>
      <c r="E13" s="181">
        <v>8.67</v>
      </c>
      <c r="F13" s="181">
        <v>7.85</v>
      </c>
      <c r="G13" s="181">
        <v>7.87</v>
      </c>
      <c r="H13" s="181">
        <v>8.06</v>
      </c>
      <c r="I13" s="181">
        <v>9.17</v>
      </c>
      <c r="J13" s="181">
        <v>9.4700000000000006</v>
      </c>
      <c r="K13" s="181">
        <v>8.4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>
      <c r="A14" s="195" t="s">
        <v>195</v>
      </c>
      <c r="B14" s="181">
        <v>7.57</v>
      </c>
      <c r="C14" s="181">
        <v>7.2</v>
      </c>
      <c r="D14" s="181">
        <v>7.12</v>
      </c>
      <c r="E14" s="181">
        <v>6.22</v>
      </c>
      <c r="F14" s="181">
        <v>5.89</v>
      </c>
      <c r="G14" s="181">
        <v>6.15</v>
      </c>
      <c r="H14" s="181">
        <v>6.06</v>
      </c>
      <c r="I14" s="181">
        <v>6.71</v>
      </c>
      <c r="J14" s="181">
        <v>6.43</v>
      </c>
      <c r="K14" s="181">
        <v>6.4</v>
      </c>
      <c r="L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.25" customHeight="1">
      <c r="A15" s="195" t="s">
        <v>193</v>
      </c>
      <c r="B15" s="181">
        <v>7.76</v>
      </c>
      <c r="C15" s="181">
        <v>7.01</v>
      </c>
      <c r="D15" s="181">
        <v>6.78</v>
      </c>
      <c r="E15" s="181">
        <v>6.78</v>
      </c>
      <c r="F15" s="181">
        <v>6.6</v>
      </c>
      <c r="G15" s="181">
        <v>6.57</v>
      </c>
      <c r="H15" s="181">
        <v>6.51</v>
      </c>
      <c r="I15" s="181">
        <v>6.5</v>
      </c>
      <c r="J15" s="181">
        <v>6.41</v>
      </c>
      <c r="K15" s="181">
        <v>5.7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>
      <c r="A16" s="195" t="s">
        <v>205</v>
      </c>
      <c r="B16" s="181">
        <v>15.14</v>
      </c>
      <c r="C16" s="181">
        <v>14.9</v>
      </c>
      <c r="D16" s="181">
        <v>14.62</v>
      </c>
      <c r="E16" s="181">
        <v>12.58</v>
      </c>
      <c r="F16" s="181">
        <v>12.54</v>
      </c>
      <c r="G16" s="181">
        <v>12.51</v>
      </c>
      <c r="H16" s="181">
        <v>13.07</v>
      </c>
      <c r="I16" s="181">
        <v>12.74</v>
      </c>
      <c r="J16" s="181">
        <v>13.05</v>
      </c>
      <c r="K16" s="181">
        <v>10.9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>
      <c r="A17" s="195" t="s">
        <v>206</v>
      </c>
      <c r="B17" s="181">
        <v>14.39</v>
      </c>
      <c r="C17" s="181">
        <v>13.32</v>
      </c>
      <c r="D17" s="181">
        <v>12.56</v>
      </c>
      <c r="E17" s="181">
        <v>11.32</v>
      </c>
      <c r="F17" s="181">
        <v>11.07</v>
      </c>
      <c r="G17" s="181">
        <v>10.82</v>
      </c>
      <c r="H17" s="181">
        <v>10.99</v>
      </c>
      <c r="I17" s="181">
        <v>11.68</v>
      </c>
      <c r="J17" s="181">
        <v>12.07</v>
      </c>
      <c r="K17" s="181">
        <v>11.3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>
      <c r="A18" s="195" t="s">
        <v>197</v>
      </c>
      <c r="B18" s="181">
        <v>8.64</v>
      </c>
      <c r="C18" s="181">
        <v>8.94</v>
      </c>
      <c r="D18" s="181">
        <v>7.82</v>
      </c>
      <c r="E18" s="181">
        <v>7.53</v>
      </c>
      <c r="F18" s="181">
        <v>8</v>
      </c>
      <c r="G18" s="181">
        <v>8.08</v>
      </c>
      <c r="H18" s="181">
        <v>7.88</v>
      </c>
      <c r="I18" s="181">
        <v>7.88</v>
      </c>
      <c r="J18" s="181">
        <v>8.31</v>
      </c>
      <c r="K18" s="181">
        <v>7.7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>
      <c r="A19" s="195" t="s">
        <v>202</v>
      </c>
      <c r="B19" s="181">
        <v>10.34</v>
      </c>
      <c r="C19" s="181">
        <v>10.039999999999999</v>
      </c>
      <c r="D19" s="181">
        <v>9.9700000000000006</v>
      </c>
      <c r="E19" s="181">
        <v>8.8800000000000008</v>
      </c>
      <c r="F19" s="181">
        <v>9.57</v>
      </c>
      <c r="G19" s="181">
        <v>9.8699999999999992</v>
      </c>
      <c r="H19" s="181">
        <v>9.98</v>
      </c>
      <c r="I19" s="181">
        <v>10.029999999999999</v>
      </c>
      <c r="J19" s="181">
        <v>10.47</v>
      </c>
      <c r="K19" s="181">
        <v>9.6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>
      <c r="A20" s="195" t="s">
        <v>194</v>
      </c>
      <c r="B20" s="181">
        <v>8.6199999999999992</v>
      </c>
      <c r="C20" s="181">
        <v>8.23</v>
      </c>
      <c r="D20" s="181">
        <v>6.78</v>
      </c>
      <c r="E20" s="181">
        <v>6.19</v>
      </c>
      <c r="F20" s="181">
        <v>5.64</v>
      </c>
      <c r="G20" s="181">
        <v>6.04</v>
      </c>
      <c r="H20" s="181">
        <v>6.09</v>
      </c>
      <c r="I20" s="181">
        <v>6.91</v>
      </c>
      <c r="J20" s="181">
        <v>6.18</v>
      </c>
      <c r="K20" s="181">
        <v>5.9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>
      <c r="A21" s="195" t="s">
        <v>192</v>
      </c>
      <c r="B21" s="181">
        <v>4.59</v>
      </c>
      <c r="C21" s="181">
        <v>4.5</v>
      </c>
      <c r="D21" s="181">
        <v>3.74</v>
      </c>
      <c r="E21" s="181">
        <v>3.53</v>
      </c>
      <c r="F21" s="181">
        <v>3.72</v>
      </c>
      <c r="G21" s="181">
        <v>5.0599999999999996</v>
      </c>
      <c r="H21" s="181">
        <v>4.8</v>
      </c>
      <c r="I21" s="181">
        <v>3.5</v>
      </c>
      <c r="J21" s="181">
        <v>2.2599999999999998</v>
      </c>
      <c r="K21" s="181">
        <v>1.9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>
      <c r="A22" s="322" t="s">
        <v>429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2:K23"/>
    <mergeCell ref="A1:K1"/>
  </mergeCells>
  <pageMargins left="0.75" right="0.75" top="1.39375" bottom="1.393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A1:Z1000"/>
  <sheetViews>
    <sheetView workbookViewId="0">
      <selection activeCell="M30" sqref="M30"/>
    </sheetView>
  </sheetViews>
  <sheetFormatPr baseColWidth="10" defaultColWidth="12.625" defaultRowHeight="15" customHeight="1"/>
  <cols>
    <col min="1" max="1" width="17.375" customWidth="1"/>
    <col min="2" max="7" width="10.5" customWidth="1"/>
    <col min="8" max="26" width="10.125" customWidth="1"/>
  </cols>
  <sheetData>
    <row r="1" spans="1:26" ht="11.25" customHeight="1">
      <c r="A1" s="314" t="s">
        <v>290</v>
      </c>
      <c r="B1" s="315"/>
      <c r="C1" s="315"/>
      <c r="D1" s="315"/>
      <c r="E1" s="315"/>
      <c r="F1" s="315"/>
      <c r="G1" s="31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362"/>
      <c r="B2" s="329" t="s">
        <v>102</v>
      </c>
      <c r="C2" s="316"/>
      <c r="D2" s="329" t="s">
        <v>131</v>
      </c>
      <c r="E2" s="316"/>
      <c r="F2" s="329" t="s">
        <v>132</v>
      </c>
      <c r="G2" s="316"/>
      <c r="H2" s="2"/>
      <c r="I2" s="80"/>
      <c r="J2" s="8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3.5" customHeight="1">
      <c r="A3" s="318"/>
      <c r="B3" s="197" t="s">
        <v>291</v>
      </c>
      <c r="C3" s="197" t="s">
        <v>233</v>
      </c>
      <c r="D3" s="197" t="s">
        <v>291</v>
      </c>
      <c r="E3" s="197" t="s">
        <v>234</v>
      </c>
      <c r="F3" s="197" t="s">
        <v>291</v>
      </c>
      <c r="G3" s="197" t="s">
        <v>234</v>
      </c>
      <c r="H3" s="2"/>
      <c r="I3" s="6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258" t="s">
        <v>292</v>
      </c>
      <c r="B4" s="259">
        <v>5276.15</v>
      </c>
      <c r="C4" s="259">
        <v>13.2</v>
      </c>
      <c r="D4" s="259">
        <v>7211.18</v>
      </c>
      <c r="E4" s="259">
        <v>13.42</v>
      </c>
      <c r="F4" s="259">
        <v>3457.88</v>
      </c>
      <c r="G4" s="259">
        <v>12.78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260" t="s">
        <v>203</v>
      </c>
      <c r="B5" s="261">
        <v>5676.75</v>
      </c>
      <c r="C5" s="261">
        <v>13.68</v>
      </c>
      <c r="D5" s="261">
        <v>7778.52</v>
      </c>
      <c r="E5" s="261">
        <v>14.03</v>
      </c>
      <c r="F5" s="261">
        <v>3683.04</v>
      </c>
      <c r="G5" s="261">
        <v>13.03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260" t="s">
        <v>201</v>
      </c>
      <c r="B6" s="261">
        <v>5156.8599999999997</v>
      </c>
      <c r="C6" s="261">
        <v>12.63</v>
      </c>
      <c r="D6" s="261">
        <v>6985.99</v>
      </c>
      <c r="E6" s="261">
        <v>12.85</v>
      </c>
      <c r="F6" s="261">
        <v>3390.19</v>
      </c>
      <c r="G6" s="261">
        <v>12.2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260" t="s">
        <v>293</v>
      </c>
      <c r="B7" s="261">
        <v>5509.52</v>
      </c>
      <c r="C7" s="261">
        <v>12.42</v>
      </c>
      <c r="D7" s="261">
        <v>7603.23</v>
      </c>
      <c r="E7" s="261">
        <v>12.49</v>
      </c>
      <c r="F7" s="261">
        <v>3601.85</v>
      </c>
      <c r="G7" s="261">
        <v>12.29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.25" customHeight="1">
      <c r="A8" s="258" t="s">
        <v>294</v>
      </c>
      <c r="B8" s="259">
        <v>4538.3500000000004</v>
      </c>
      <c r="C8" s="259">
        <v>13.99</v>
      </c>
      <c r="D8" s="259">
        <v>6068.63</v>
      </c>
      <c r="E8" s="259">
        <v>14.15</v>
      </c>
      <c r="F8" s="259">
        <v>3051.05</v>
      </c>
      <c r="G8" s="259">
        <v>13.7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>
      <c r="A9" s="260" t="s">
        <v>295</v>
      </c>
      <c r="B9" s="261">
        <v>5370.32</v>
      </c>
      <c r="C9" s="261">
        <v>14.52</v>
      </c>
      <c r="D9" s="261">
        <v>7175.86</v>
      </c>
      <c r="E9" s="261">
        <v>14.88</v>
      </c>
      <c r="F9" s="261">
        <v>3618.17</v>
      </c>
      <c r="G9" s="261">
        <v>13.88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1.25" customHeight="1">
      <c r="A10" s="260" t="s">
        <v>198</v>
      </c>
      <c r="B10" s="261">
        <v>4883.17</v>
      </c>
      <c r="C10" s="261">
        <v>12.96</v>
      </c>
      <c r="D10" s="261">
        <v>6437.17</v>
      </c>
      <c r="E10" s="261">
        <v>12.66</v>
      </c>
      <c r="F10" s="261">
        <v>3444.87</v>
      </c>
      <c r="G10" s="261">
        <v>13.54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>
      <c r="A11" s="260" t="s">
        <v>196</v>
      </c>
      <c r="B11" s="261">
        <v>5061.21</v>
      </c>
      <c r="C11" s="261">
        <v>12.25</v>
      </c>
      <c r="D11" s="261">
        <v>6839.79</v>
      </c>
      <c r="E11" s="261">
        <v>12.3</v>
      </c>
      <c r="F11" s="261">
        <v>3287.59</v>
      </c>
      <c r="G11" s="261">
        <v>12.13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25" customHeight="1">
      <c r="A12" s="260" t="s">
        <v>199</v>
      </c>
      <c r="B12" s="261">
        <v>5649.21</v>
      </c>
      <c r="C12" s="261">
        <v>13.02</v>
      </c>
      <c r="D12" s="261">
        <v>7645.42</v>
      </c>
      <c r="E12" s="261">
        <v>13.37</v>
      </c>
      <c r="F12" s="261">
        <v>3653.43</v>
      </c>
      <c r="G12" s="261">
        <v>12.36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1.25" customHeight="1">
      <c r="A13" s="260" t="s">
        <v>208</v>
      </c>
      <c r="B13" s="261">
        <v>5186.41</v>
      </c>
      <c r="C13" s="261">
        <v>13.05</v>
      </c>
      <c r="D13" s="261">
        <v>7070.16</v>
      </c>
      <c r="E13" s="261">
        <v>13.2</v>
      </c>
      <c r="F13" s="261">
        <v>3449.48</v>
      </c>
      <c r="G13" s="261">
        <v>12.77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>
      <c r="A14" s="260" t="s">
        <v>296</v>
      </c>
      <c r="B14" s="261">
        <v>5286.96</v>
      </c>
      <c r="C14" s="261">
        <v>13.29</v>
      </c>
      <c r="D14" s="261">
        <v>7195.98</v>
      </c>
      <c r="E14" s="261">
        <v>13.58</v>
      </c>
      <c r="F14" s="261">
        <v>3483.11</v>
      </c>
      <c r="G14" s="261">
        <v>12.77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.25" customHeight="1">
      <c r="A15" s="260" t="s">
        <v>195</v>
      </c>
      <c r="B15" s="261">
        <v>5607.37</v>
      </c>
      <c r="C15" s="261">
        <v>12.92</v>
      </c>
      <c r="D15" s="261">
        <v>7722.25</v>
      </c>
      <c r="E15" s="261">
        <v>13.23</v>
      </c>
      <c r="F15" s="261">
        <v>3509.41</v>
      </c>
      <c r="G15" s="261">
        <v>12.28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>
      <c r="A16" s="260" t="s">
        <v>193</v>
      </c>
      <c r="B16" s="261">
        <v>5061.9799999999996</v>
      </c>
      <c r="C16" s="261">
        <v>12.75</v>
      </c>
      <c r="D16" s="261">
        <v>7000.33</v>
      </c>
      <c r="E16" s="261">
        <v>12.91</v>
      </c>
      <c r="F16" s="261">
        <v>3253.23</v>
      </c>
      <c r="G16" s="261">
        <v>12.46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>
      <c r="A17" s="260" t="s">
        <v>297</v>
      </c>
      <c r="B17" s="261">
        <v>4897.79</v>
      </c>
      <c r="C17" s="261">
        <v>12.71</v>
      </c>
      <c r="D17" s="261">
        <v>6741.18</v>
      </c>
      <c r="E17" s="261">
        <v>12.84</v>
      </c>
      <c r="F17" s="261">
        <v>3299.52</v>
      </c>
      <c r="G17" s="261">
        <v>12.49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>
      <c r="A18" s="260" t="s">
        <v>298</v>
      </c>
      <c r="B18" s="261">
        <v>5164.62</v>
      </c>
      <c r="C18" s="261">
        <v>14.22</v>
      </c>
      <c r="D18" s="261">
        <v>7198.64</v>
      </c>
      <c r="E18" s="261">
        <v>14.57</v>
      </c>
      <c r="F18" s="261">
        <v>3205.25</v>
      </c>
      <c r="G18" s="261">
        <v>13.53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>
      <c r="A19" s="260" t="s">
        <v>299</v>
      </c>
      <c r="B19" s="261">
        <v>4462.21</v>
      </c>
      <c r="C19" s="261">
        <v>12.84</v>
      </c>
      <c r="D19" s="261">
        <v>5988.03</v>
      </c>
      <c r="E19" s="261">
        <v>13.15</v>
      </c>
      <c r="F19" s="261">
        <v>2966.17</v>
      </c>
      <c r="G19" s="261">
        <v>12.27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>
      <c r="A20" s="260" t="s">
        <v>202</v>
      </c>
      <c r="B20" s="261">
        <v>4831.12</v>
      </c>
      <c r="C20" s="261">
        <v>12.75</v>
      </c>
      <c r="D20" s="261">
        <v>6599.42</v>
      </c>
      <c r="E20" s="261">
        <v>12.83</v>
      </c>
      <c r="F20" s="261">
        <v>3191.61</v>
      </c>
      <c r="G20" s="261">
        <v>12.61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>
      <c r="A21" s="260" t="s">
        <v>406</v>
      </c>
      <c r="B21" s="261">
        <v>5217.25</v>
      </c>
      <c r="C21" s="261">
        <v>13.02</v>
      </c>
      <c r="D21" s="261">
        <v>7085.72</v>
      </c>
      <c r="E21" s="261">
        <v>13.36</v>
      </c>
      <c r="F21" s="261">
        <v>3379.37</v>
      </c>
      <c r="G21" s="261">
        <v>12.37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>
      <c r="A22" s="260" t="s">
        <v>300</v>
      </c>
      <c r="B22" s="261">
        <v>7257.64</v>
      </c>
      <c r="C22" s="261">
        <v>14.61</v>
      </c>
      <c r="D22" s="261">
        <v>9260.68</v>
      </c>
      <c r="E22" s="261">
        <v>16.28</v>
      </c>
      <c r="F22" s="261">
        <v>5136.0200000000004</v>
      </c>
      <c r="G22" s="261">
        <v>12.1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260" t="s">
        <v>301</v>
      </c>
      <c r="B23" s="261">
        <v>7840.06</v>
      </c>
      <c r="C23" s="261">
        <v>16.399999999999999</v>
      </c>
      <c r="D23" s="261">
        <v>9321.41</v>
      </c>
      <c r="E23" s="261">
        <v>16.510000000000002</v>
      </c>
      <c r="F23" s="261">
        <v>6409.9</v>
      </c>
      <c r="G23" s="261">
        <v>16.23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>
      <c r="A24" s="322" t="s">
        <v>430</v>
      </c>
      <c r="B24" s="322"/>
      <c r="C24" s="322"/>
      <c r="D24" s="322"/>
      <c r="E24" s="322"/>
      <c r="F24" s="322"/>
      <c r="G24" s="32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83"/>
      <c r="B25" s="383"/>
      <c r="C25" s="383"/>
      <c r="D25" s="383"/>
      <c r="E25" s="383"/>
      <c r="F25" s="383"/>
      <c r="G25" s="383"/>
    </row>
    <row r="26" spans="1:26" ht="14.25" customHeight="1">
      <c r="A26" s="382" t="s">
        <v>302</v>
      </c>
      <c r="B26" s="332"/>
      <c r="C26" s="332"/>
      <c r="D26" s="332"/>
      <c r="E26" s="332"/>
      <c r="F26" s="332"/>
      <c r="G26" s="332"/>
    </row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6:G26"/>
    <mergeCell ref="A1:G1"/>
    <mergeCell ref="A2:A3"/>
    <mergeCell ref="B2:C2"/>
    <mergeCell ref="D2:E2"/>
    <mergeCell ref="F2:G2"/>
    <mergeCell ref="A24:G25"/>
  </mergeCells>
  <pageMargins left="0.7" right="0.7" top="0.75" bottom="0.75" header="0" footer="0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Y1000"/>
  <sheetViews>
    <sheetView tabSelected="1" workbookViewId="0">
      <selection sqref="A1:E26"/>
    </sheetView>
  </sheetViews>
  <sheetFormatPr baseColWidth="10" defaultColWidth="12.625" defaultRowHeight="15" customHeight="1"/>
  <cols>
    <col min="1" max="25" width="9.625" customWidth="1"/>
    <col min="26" max="26" width="8.625" customWidth="1"/>
  </cols>
  <sheetData>
    <row r="1" spans="1:25" ht="23.25" customHeight="1">
      <c r="A1" s="314" t="s">
        <v>303</v>
      </c>
      <c r="B1" s="315"/>
      <c r="C1" s="315"/>
      <c r="D1" s="315"/>
      <c r="E1" s="316"/>
      <c r="F1" s="63"/>
      <c r="G1" s="2"/>
      <c r="H1" s="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362"/>
      <c r="B2" s="329" t="s">
        <v>104</v>
      </c>
      <c r="C2" s="316"/>
      <c r="D2" s="329" t="s">
        <v>105</v>
      </c>
      <c r="E2" s="316"/>
      <c r="F2" s="2"/>
      <c r="G2" s="2"/>
      <c r="H2" s="6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5.5" customHeight="1">
      <c r="A3" s="318"/>
      <c r="B3" s="152" t="s">
        <v>106</v>
      </c>
      <c r="C3" s="152" t="s">
        <v>107</v>
      </c>
      <c r="D3" s="152" t="s">
        <v>407</v>
      </c>
      <c r="E3" s="152" t="s">
        <v>109</v>
      </c>
      <c r="F3" s="6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1.25" customHeight="1">
      <c r="A4" s="180">
        <v>1996</v>
      </c>
      <c r="B4" s="166">
        <v>9295</v>
      </c>
      <c r="C4" s="166">
        <v>812</v>
      </c>
      <c r="D4" s="166">
        <v>5342</v>
      </c>
      <c r="E4" s="166">
        <v>0</v>
      </c>
      <c r="F4" s="2"/>
      <c r="G4" s="2"/>
      <c r="H4" s="6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180">
        <v>2000</v>
      </c>
      <c r="B5" s="166">
        <v>22321</v>
      </c>
      <c r="C5" s="166">
        <v>5950</v>
      </c>
      <c r="D5" s="166">
        <v>11194</v>
      </c>
      <c r="E5" s="166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1.25" customHeight="1">
      <c r="A6" s="180">
        <v>2005</v>
      </c>
      <c r="B6" s="166">
        <v>20555</v>
      </c>
      <c r="C6" s="166">
        <v>24897</v>
      </c>
      <c r="D6" s="166">
        <v>19195</v>
      </c>
      <c r="E6" s="166">
        <v>1710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1.25" customHeight="1">
      <c r="A7" s="180">
        <v>2006</v>
      </c>
      <c r="B7" s="166">
        <v>23597</v>
      </c>
      <c r="C7" s="166">
        <v>29644</v>
      </c>
      <c r="D7" s="166">
        <v>19885</v>
      </c>
      <c r="E7" s="166">
        <v>2872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1.25" customHeight="1">
      <c r="A8" s="180">
        <v>2007</v>
      </c>
      <c r="B8" s="166">
        <v>26587</v>
      </c>
      <c r="C8" s="166">
        <v>33345</v>
      </c>
      <c r="D8" s="166">
        <v>22254</v>
      </c>
      <c r="E8" s="166">
        <v>8287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1.25" customHeight="1">
      <c r="A9" s="180">
        <v>2008</v>
      </c>
      <c r="B9" s="166">
        <v>25108</v>
      </c>
      <c r="C9" s="166">
        <v>25723</v>
      </c>
      <c r="D9" s="166">
        <v>21863</v>
      </c>
      <c r="E9" s="166">
        <v>7382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1.25" customHeight="1">
      <c r="A10" s="180">
        <v>2009</v>
      </c>
      <c r="B10" s="166">
        <v>23091</v>
      </c>
      <c r="C10" s="166">
        <v>17501</v>
      </c>
      <c r="D10" s="166">
        <v>23105</v>
      </c>
      <c r="E10" s="166">
        <v>8785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1.25" customHeight="1">
      <c r="A11" s="180">
        <v>2010</v>
      </c>
      <c r="B11" s="166">
        <v>22178</v>
      </c>
      <c r="C11" s="166">
        <v>13673</v>
      </c>
      <c r="D11" s="166">
        <v>23425</v>
      </c>
      <c r="E11" s="166">
        <v>9391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1.25" customHeight="1">
      <c r="A12" s="180">
        <v>2011</v>
      </c>
      <c r="B12" s="166">
        <v>23819</v>
      </c>
      <c r="C12" s="166">
        <v>14018</v>
      </c>
      <c r="D12" s="166">
        <v>23550</v>
      </c>
      <c r="E12" s="166">
        <v>12970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180">
        <v>2012</v>
      </c>
      <c r="B13" s="166">
        <v>25947</v>
      </c>
      <c r="C13" s="166">
        <v>13589</v>
      </c>
      <c r="D13" s="166">
        <v>21863</v>
      </c>
      <c r="E13" s="166">
        <v>9320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180">
        <v>2013</v>
      </c>
      <c r="B14" s="166">
        <v>25589</v>
      </c>
      <c r="C14" s="166">
        <v>13026</v>
      </c>
      <c r="D14" s="166">
        <v>20048</v>
      </c>
      <c r="E14" s="166">
        <v>13460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180">
        <v>2014</v>
      </c>
      <c r="B15" s="166">
        <v>25118</v>
      </c>
      <c r="C15" s="166">
        <v>14231</v>
      </c>
      <c r="D15" s="166">
        <v>21462</v>
      </c>
      <c r="E15" s="166">
        <v>13109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180">
        <v>2015</v>
      </c>
      <c r="B16" s="166">
        <v>24977</v>
      </c>
      <c r="C16" s="166">
        <v>16211</v>
      </c>
      <c r="D16" s="166">
        <v>21298</v>
      </c>
      <c r="E16" s="166">
        <v>10510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180">
        <v>2016</v>
      </c>
      <c r="B17" s="166">
        <v>24393</v>
      </c>
      <c r="C17" s="166">
        <v>19632</v>
      </c>
      <c r="D17" s="166">
        <v>19178</v>
      </c>
      <c r="E17" s="166">
        <v>9288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182">
        <v>2017</v>
      </c>
      <c r="B18" s="262">
        <v>25022</v>
      </c>
      <c r="C18" s="262">
        <v>23287</v>
      </c>
      <c r="D18" s="262">
        <v>19900</v>
      </c>
      <c r="E18" s="262">
        <v>9565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263">
        <v>2018</v>
      </c>
      <c r="B19" s="264">
        <v>26105</v>
      </c>
      <c r="C19" s="264">
        <v>26722</v>
      </c>
      <c r="D19" s="264">
        <v>20142</v>
      </c>
      <c r="E19" s="264">
        <v>8766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>
      <c r="A20" s="265">
        <v>2019</v>
      </c>
      <c r="B20" s="266">
        <v>25600</v>
      </c>
      <c r="C20" s="266">
        <v>29937</v>
      </c>
      <c r="D20" s="266">
        <v>21755</v>
      </c>
      <c r="E20" s="266">
        <v>7769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267">
        <v>2020</v>
      </c>
      <c r="B21" s="268">
        <v>17584</v>
      </c>
      <c r="C21" s="268">
        <v>18416</v>
      </c>
      <c r="D21" s="268">
        <v>19949</v>
      </c>
      <c r="E21" s="268">
        <v>7146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387" t="s">
        <v>431</v>
      </c>
      <c r="B22" s="387"/>
      <c r="C22" s="387"/>
      <c r="D22" s="387"/>
      <c r="E22" s="38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.75" customHeight="1">
      <c r="A23" s="387"/>
      <c r="B23" s="387"/>
      <c r="C23" s="387"/>
      <c r="D23" s="387"/>
      <c r="E23" s="387"/>
    </row>
    <row r="24" spans="1:25" ht="5.25" hidden="1" customHeight="1">
      <c r="A24" s="269"/>
      <c r="B24" s="269"/>
      <c r="C24" s="269"/>
      <c r="D24" s="269"/>
      <c r="E24" s="269"/>
    </row>
    <row r="25" spans="1:25" ht="21.75" customHeight="1">
      <c r="A25" s="384" t="s">
        <v>408</v>
      </c>
      <c r="B25" s="385"/>
      <c r="C25" s="385"/>
      <c r="D25" s="385"/>
      <c r="E25" s="385"/>
    </row>
    <row r="26" spans="1:25" ht="24.75" customHeight="1">
      <c r="A26" s="386"/>
      <c r="B26" s="386"/>
      <c r="C26" s="386"/>
      <c r="D26" s="386"/>
      <c r="E26" s="386"/>
    </row>
    <row r="27" spans="1:25" ht="14.25" customHeight="1"/>
    <row r="28" spans="1:25" ht="14.25" customHeight="1"/>
    <row r="29" spans="1:25" ht="14.25" customHeight="1"/>
    <row r="30" spans="1:25" ht="14.25" customHeight="1"/>
    <row r="31" spans="1:25" ht="14.25" customHeight="1"/>
    <row r="32" spans="1:2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E1"/>
    <mergeCell ref="A2:A3"/>
    <mergeCell ref="B2:C2"/>
    <mergeCell ref="D2:E2"/>
    <mergeCell ref="A25:E26"/>
    <mergeCell ref="A22:E23"/>
  </mergeCells>
  <pageMargins left="0.75" right="0.75" top="1.39375" bottom="1.393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Y1000"/>
  <sheetViews>
    <sheetView workbookViewId="0">
      <selection sqref="A1:E1"/>
    </sheetView>
  </sheetViews>
  <sheetFormatPr baseColWidth="10" defaultColWidth="12.625" defaultRowHeight="15" customHeight="1"/>
  <cols>
    <col min="1" max="1" width="24" customWidth="1"/>
    <col min="2" max="2" width="9.625" customWidth="1"/>
    <col min="3" max="3" width="11.25" customWidth="1"/>
    <col min="4" max="4" width="9.625" customWidth="1"/>
    <col min="5" max="5" width="12.375" customWidth="1"/>
    <col min="6" max="25" width="9.625" customWidth="1"/>
    <col min="26" max="26" width="8.625" customWidth="1"/>
  </cols>
  <sheetData>
    <row r="1" spans="1:25" ht="12.75" customHeight="1">
      <c r="A1" s="295" t="s">
        <v>332</v>
      </c>
      <c r="B1" s="296"/>
      <c r="C1" s="296"/>
      <c r="D1" s="296"/>
      <c r="E1" s="297"/>
      <c r="F1" s="2"/>
      <c r="G1" s="2"/>
      <c r="H1" s="31"/>
      <c r="I1" s="3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146"/>
      <c r="B2" s="147">
        <v>2012</v>
      </c>
      <c r="C2" s="147" t="s">
        <v>100</v>
      </c>
      <c r="D2" s="148">
        <v>2021</v>
      </c>
      <c r="E2" s="147" t="s">
        <v>101</v>
      </c>
      <c r="F2" s="32"/>
      <c r="G2" s="3"/>
      <c r="H2" s="33"/>
      <c r="I2" s="3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33" t="s">
        <v>333</v>
      </c>
      <c r="B3" s="34">
        <v>601434</v>
      </c>
      <c r="C3" s="35">
        <f t="shared" ref="C3:C6" si="0">B3/$B$6</f>
        <v>0.53726375443414065</v>
      </c>
      <c r="D3" s="36">
        <v>633393</v>
      </c>
      <c r="E3" s="37">
        <f t="shared" ref="E3:E6" si="1">D3/$D$6</f>
        <v>0.53997329941483774</v>
      </c>
      <c r="F3" s="6"/>
      <c r="H3" s="2"/>
      <c r="I3" s="2"/>
      <c r="J3" s="1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33" t="s">
        <v>334</v>
      </c>
      <c r="B4" s="34">
        <v>243820</v>
      </c>
      <c r="C4" s="35">
        <f t="shared" si="0"/>
        <v>0.21780552580354981</v>
      </c>
      <c r="D4" s="36">
        <v>253880</v>
      </c>
      <c r="E4" s="37">
        <f t="shared" si="1"/>
        <v>0.21643501152592309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133" t="s">
        <v>335</v>
      </c>
      <c r="B5" s="34">
        <v>274185</v>
      </c>
      <c r="C5" s="35">
        <f t="shared" si="0"/>
        <v>0.24493071976230951</v>
      </c>
      <c r="D5" s="36">
        <v>285735</v>
      </c>
      <c r="E5" s="37">
        <f t="shared" si="1"/>
        <v>0.24359168905923914</v>
      </c>
      <c r="F5" s="2"/>
      <c r="G5" s="2"/>
      <c r="H5" s="2"/>
      <c r="I5" s="2"/>
      <c r="J5" s="2"/>
      <c r="K5" s="2"/>
      <c r="L5" s="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1.25" customHeight="1">
      <c r="A6" s="38" t="s">
        <v>102</v>
      </c>
      <c r="B6" s="20">
        <f>SUM(B3:B5)</f>
        <v>1119439</v>
      </c>
      <c r="C6" s="35">
        <f t="shared" si="0"/>
        <v>1</v>
      </c>
      <c r="D6" s="20">
        <f>SUM(D3:D5)</f>
        <v>1173008</v>
      </c>
      <c r="E6" s="37">
        <f t="shared" si="1"/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.5" hidden="1" customHeight="1">
      <c r="A7" s="288" t="s">
        <v>336</v>
      </c>
      <c r="B7" s="298"/>
      <c r="C7" s="298"/>
      <c r="D7" s="298"/>
      <c r="E7" s="29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1.25" customHeight="1">
      <c r="A8" s="294"/>
      <c r="B8" s="294"/>
      <c r="C8" s="294"/>
      <c r="D8" s="294"/>
      <c r="E8" s="29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1.25" customHeight="1">
      <c r="A9" s="294"/>
      <c r="B9" s="294"/>
      <c r="C9" s="294"/>
      <c r="D9" s="294"/>
      <c r="E9" s="29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1.25" customHeight="1">
      <c r="A10" s="294"/>
      <c r="B10" s="294"/>
      <c r="C10" s="294"/>
      <c r="D10" s="294"/>
      <c r="E10" s="29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1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1.25" customHeight="1">
      <c r="A25" s="2"/>
      <c r="B25" s="39"/>
      <c r="C25" s="2"/>
      <c r="D25" s="2"/>
      <c r="E25" s="3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/>
    <row r="27" spans="1:25" ht="14.25" customHeight="1"/>
    <row r="28" spans="1:25" ht="14.25" customHeight="1"/>
    <row r="29" spans="1:25" ht="14.25" customHeight="1"/>
    <row r="30" spans="1:25" ht="14.25" customHeight="1"/>
    <row r="31" spans="1:25" ht="14.25" customHeight="1"/>
    <row r="32" spans="1:2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E1"/>
    <mergeCell ref="A7:E10"/>
  </mergeCells>
  <pageMargins left="0.75" right="0.75" top="1.39375" bottom="1.393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Y1000"/>
  <sheetViews>
    <sheetView topLeftCell="A7" workbookViewId="0">
      <selection sqref="A1:E1"/>
    </sheetView>
  </sheetViews>
  <sheetFormatPr baseColWidth="10" defaultColWidth="12.625" defaultRowHeight="15" customHeight="1"/>
  <cols>
    <col min="1" max="25" width="9.625" customWidth="1"/>
    <col min="26" max="26" width="8.625" customWidth="1"/>
  </cols>
  <sheetData>
    <row r="1" spans="1:25" ht="27.75" customHeight="1">
      <c r="A1" s="299" t="s">
        <v>103</v>
      </c>
      <c r="B1" s="286"/>
      <c r="C1" s="286"/>
      <c r="D1" s="286"/>
      <c r="E1" s="28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1.25" customHeight="1">
      <c r="A2" s="300"/>
      <c r="B2" s="302" t="s">
        <v>104</v>
      </c>
      <c r="C2" s="287"/>
      <c r="D2" s="302" t="s">
        <v>105</v>
      </c>
      <c r="E2" s="287"/>
      <c r="F2" s="2"/>
      <c r="G2" s="2"/>
      <c r="H2" s="2"/>
      <c r="I2" s="2"/>
      <c r="J2" s="2"/>
      <c r="K2" s="2"/>
      <c r="L2" s="2"/>
      <c r="M2" s="2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6.25" customHeight="1">
      <c r="A3" s="301"/>
      <c r="B3" s="41" t="s">
        <v>106</v>
      </c>
      <c r="C3" s="41" t="s">
        <v>107</v>
      </c>
      <c r="D3" s="41" t="s">
        <v>108</v>
      </c>
      <c r="E3" s="41" t="s">
        <v>109</v>
      </c>
      <c r="F3" s="2"/>
      <c r="G3" s="2"/>
      <c r="H3" s="2"/>
      <c r="I3" s="2"/>
      <c r="J3" s="2"/>
      <c r="K3" s="2"/>
      <c r="L3" s="2"/>
      <c r="M3" s="2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22">
        <v>2004</v>
      </c>
      <c r="B4" s="34">
        <v>20315</v>
      </c>
      <c r="C4" s="34">
        <v>22766</v>
      </c>
      <c r="D4" s="34">
        <v>21650</v>
      </c>
      <c r="E4" s="34">
        <v>1697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22">
        <v>2005</v>
      </c>
      <c r="B5" s="34">
        <v>20555</v>
      </c>
      <c r="C5" s="34">
        <v>24897</v>
      </c>
      <c r="D5" s="34">
        <v>19195</v>
      </c>
      <c r="E5" s="34">
        <v>1710</v>
      </c>
      <c r="F5" s="42"/>
      <c r="G5" s="4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1.25" customHeight="1">
      <c r="A6" s="22">
        <v>2006</v>
      </c>
      <c r="B6" s="34">
        <v>23597</v>
      </c>
      <c r="C6" s="34">
        <v>29644</v>
      </c>
      <c r="D6" s="34">
        <v>19885</v>
      </c>
      <c r="E6" s="34">
        <v>2872</v>
      </c>
      <c r="F6" s="42"/>
      <c r="G6" s="4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1.25" customHeight="1">
      <c r="A7" s="22">
        <v>2007</v>
      </c>
      <c r="B7" s="34">
        <v>26587</v>
      </c>
      <c r="C7" s="34">
        <v>33345</v>
      </c>
      <c r="D7" s="34">
        <v>22254</v>
      </c>
      <c r="E7" s="34">
        <v>8287</v>
      </c>
      <c r="F7" s="42"/>
      <c r="G7" s="4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1.25" customHeight="1">
      <c r="A8" s="22">
        <v>2008</v>
      </c>
      <c r="B8" s="34">
        <v>25108</v>
      </c>
      <c r="C8" s="34">
        <v>25723</v>
      </c>
      <c r="D8" s="34">
        <v>21863</v>
      </c>
      <c r="E8" s="34">
        <v>7382</v>
      </c>
      <c r="F8" s="42"/>
      <c r="G8" s="4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1.25" customHeight="1">
      <c r="A9" s="22">
        <v>2009</v>
      </c>
      <c r="B9" s="34">
        <v>23091</v>
      </c>
      <c r="C9" s="34">
        <v>17501</v>
      </c>
      <c r="D9" s="34">
        <v>23105</v>
      </c>
      <c r="E9" s="34">
        <v>8785</v>
      </c>
      <c r="F9" s="42"/>
      <c r="G9" s="4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1.25" customHeight="1">
      <c r="A10" s="22">
        <v>2010</v>
      </c>
      <c r="B10" s="34">
        <v>22178</v>
      </c>
      <c r="C10" s="34">
        <v>13673</v>
      </c>
      <c r="D10" s="34">
        <v>23425</v>
      </c>
      <c r="E10" s="34">
        <v>9391</v>
      </c>
      <c r="F10" s="42"/>
      <c r="G10" s="4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1.25" customHeight="1">
      <c r="A11" s="22">
        <v>2011</v>
      </c>
      <c r="B11" s="34">
        <v>23819</v>
      </c>
      <c r="C11" s="34">
        <v>14018</v>
      </c>
      <c r="D11" s="34">
        <v>23550</v>
      </c>
      <c r="E11" s="34">
        <v>12970</v>
      </c>
      <c r="F11" s="42"/>
      <c r="G11" s="4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1.25" customHeight="1">
      <c r="A12" s="22">
        <v>2012</v>
      </c>
      <c r="B12" s="34">
        <v>25947</v>
      </c>
      <c r="C12" s="34">
        <v>13589</v>
      </c>
      <c r="D12" s="34">
        <v>21863</v>
      </c>
      <c r="E12" s="34">
        <v>9320</v>
      </c>
      <c r="F12" s="42"/>
      <c r="G12" s="4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22">
        <v>2013</v>
      </c>
      <c r="B13" s="34">
        <v>25589</v>
      </c>
      <c r="C13" s="34">
        <v>13026</v>
      </c>
      <c r="D13" s="34">
        <v>20048</v>
      </c>
      <c r="E13" s="34">
        <v>13460</v>
      </c>
      <c r="F13" s="42"/>
      <c r="G13" s="4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22">
        <v>2014</v>
      </c>
      <c r="B14" s="34">
        <v>25118</v>
      </c>
      <c r="C14" s="34">
        <v>14231</v>
      </c>
      <c r="D14" s="34">
        <v>21462</v>
      </c>
      <c r="E14" s="34">
        <v>13109</v>
      </c>
      <c r="F14" s="42"/>
      <c r="G14" s="4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22">
        <v>2015</v>
      </c>
      <c r="B15" s="34">
        <v>24977</v>
      </c>
      <c r="C15" s="34">
        <v>16211</v>
      </c>
      <c r="D15" s="34">
        <v>21298</v>
      </c>
      <c r="E15" s="34">
        <v>10510</v>
      </c>
      <c r="F15" s="42"/>
      <c r="G15" s="4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22">
        <v>2016</v>
      </c>
      <c r="B16" s="34">
        <v>24393</v>
      </c>
      <c r="C16" s="34">
        <v>19632</v>
      </c>
      <c r="D16" s="34">
        <v>19178</v>
      </c>
      <c r="E16" s="34">
        <v>9288</v>
      </c>
      <c r="F16" s="42"/>
      <c r="G16" s="4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44">
        <v>2017</v>
      </c>
      <c r="B17" s="34">
        <v>25022</v>
      </c>
      <c r="C17" s="34">
        <v>23287</v>
      </c>
      <c r="D17" s="34">
        <v>19900</v>
      </c>
      <c r="E17" s="34">
        <v>9565</v>
      </c>
      <c r="F17" s="42"/>
      <c r="G17" s="4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44">
        <v>2018</v>
      </c>
      <c r="B18" s="34">
        <v>26105</v>
      </c>
      <c r="C18" s="34">
        <v>26722</v>
      </c>
      <c r="D18" s="34">
        <v>20142</v>
      </c>
      <c r="E18" s="34">
        <v>8766</v>
      </c>
      <c r="F18" s="42"/>
      <c r="G18" s="4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44">
        <v>2019</v>
      </c>
      <c r="B19" s="34">
        <v>25600</v>
      </c>
      <c r="C19" s="34">
        <v>29937</v>
      </c>
      <c r="D19" s="34">
        <v>21755</v>
      </c>
      <c r="E19" s="34">
        <v>7769</v>
      </c>
      <c r="F19" s="42"/>
      <c r="G19" s="4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1.25" customHeight="1">
      <c r="A20" s="45">
        <v>2020</v>
      </c>
      <c r="B20" s="46">
        <v>17584</v>
      </c>
      <c r="C20" s="46">
        <v>18416</v>
      </c>
      <c r="D20" s="46">
        <v>19949</v>
      </c>
      <c r="E20" s="46">
        <v>7146</v>
      </c>
      <c r="F20" s="42"/>
      <c r="G20" s="4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134" t="s">
        <v>337</v>
      </c>
      <c r="B21" s="2"/>
      <c r="C21" s="2"/>
      <c r="D21" s="2"/>
      <c r="E21" s="2"/>
      <c r="F21" s="47"/>
      <c r="G21" s="4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2" t="s">
        <v>110</v>
      </c>
      <c r="B22" s="2"/>
      <c r="C22" s="2"/>
      <c r="D22" s="2"/>
      <c r="E22" s="2"/>
      <c r="F22" s="47"/>
      <c r="G22" s="4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6.5" customHeight="1">
      <c r="D23" s="48"/>
      <c r="E23" s="48"/>
    </row>
    <row r="24" spans="1:25" ht="11.25" customHeight="1">
      <c r="B24" s="48"/>
      <c r="C24" s="48"/>
    </row>
    <row r="25" spans="1:25" ht="14.25" customHeight="1"/>
    <row r="26" spans="1:25" ht="11.25" customHeight="1">
      <c r="B26" s="49"/>
      <c r="C26" s="49"/>
      <c r="D26" s="49"/>
      <c r="E26" s="49"/>
    </row>
    <row r="27" spans="1:25" ht="11.25" customHeight="1"/>
    <row r="28" spans="1:25" ht="11.25" customHeight="1"/>
    <row r="29" spans="1:25" ht="11.25" customHeight="1"/>
    <row r="30" spans="1:25" ht="11.25" customHeight="1"/>
    <row r="31" spans="1:25" ht="11.25" customHeight="1"/>
    <row r="32" spans="1:25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spans="2:10" ht="11.25" customHeight="1">
      <c r="B49" s="294" t="s">
        <v>338</v>
      </c>
      <c r="C49" s="294"/>
      <c r="D49" s="294"/>
      <c r="E49" s="294"/>
      <c r="F49" s="294"/>
      <c r="G49" s="294"/>
      <c r="H49" s="294"/>
      <c r="I49" s="294"/>
      <c r="J49" s="294"/>
    </row>
    <row r="50" spans="2:10" ht="11.25" customHeight="1">
      <c r="B50" s="294"/>
      <c r="C50" s="294"/>
      <c r="D50" s="294"/>
      <c r="E50" s="294"/>
      <c r="F50" s="294"/>
      <c r="G50" s="294"/>
      <c r="H50" s="294"/>
      <c r="I50" s="294"/>
      <c r="J50" s="294"/>
    </row>
    <row r="51" spans="2:10" ht="11.25" customHeight="1">
      <c r="B51" s="294"/>
      <c r="C51" s="294"/>
      <c r="D51" s="294"/>
      <c r="E51" s="294"/>
      <c r="F51" s="294"/>
      <c r="G51" s="294"/>
      <c r="H51" s="294"/>
      <c r="I51" s="294"/>
      <c r="J51" s="294"/>
    </row>
    <row r="52" spans="2:10" ht="11.25" customHeight="1"/>
    <row r="53" spans="2:10" ht="11.25" customHeight="1"/>
    <row r="54" spans="2:10" ht="11.25" customHeight="1"/>
    <row r="55" spans="2:10" ht="11.25" customHeight="1"/>
    <row r="56" spans="2:10" ht="11.25" customHeight="1"/>
    <row r="57" spans="2:10" ht="11.25" customHeight="1"/>
    <row r="58" spans="2:10" ht="11.25" customHeight="1"/>
    <row r="59" spans="2:10" ht="11.25" customHeight="1"/>
    <row r="60" spans="2:10" ht="11.25" customHeight="1"/>
    <row r="61" spans="2:10" ht="11.25" customHeight="1"/>
    <row r="62" spans="2:10" ht="11.25" customHeight="1"/>
    <row r="63" spans="2:10" ht="11.25" customHeight="1"/>
    <row r="64" spans="2:10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1"/>
    <mergeCell ref="A2:A3"/>
    <mergeCell ref="B2:C2"/>
    <mergeCell ref="D2:E2"/>
    <mergeCell ref="B49:J51"/>
  </mergeCells>
  <pageMargins left="0.7" right="0.7" top="1.14375" bottom="1.143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1000"/>
  <sheetViews>
    <sheetView workbookViewId="0">
      <selection activeCell="A2" sqref="A2:D2"/>
    </sheetView>
  </sheetViews>
  <sheetFormatPr baseColWidth="10" defaultColWidth="12.625" defaultRowHeight="15" customHeight="1"/>
  <cols>
    <col min="1" max="1" width="21.125" customWidth="1"/>
    <col min="2" max="2" width="13.5" customWidth="1"/>
    <col min="3" max="3" width="18.625" customWidth="1"/>
    <col min="4" max="4" width="22" customWidth="1"/>
    <col min="5" max="5" width="11.625" customWidth="1"/>
    <col min="6" max="6" width="11.625" hidden="1" customWidth="1"/>
    <col min="7" max="7" width="7.875" hidden="1" customWidth="1"/>
    <col min="8" max="26" width="8.625" customWidth="1"/>
  </cols>
  <sheetData>
    <row r="1" spans="1:7" ht="22.5" customHeight="1">
      <c r="A1" s="295" t="s">
        <v>339</v>
      </c>
      <c r="B1" s="296"/>
      <c r="C1" s="296"/>
      <c r="D1" s="297"/>
      <c r="F1" s="50" t="s">
        <v>111</v>
      </c>
      <c r="G1" s="50"/>
    </row>
    <row r="2" spans="1:7" ht="14.25" customHeight="1">
      <c r="A2" s="149"/>
      <c r="B2" s="150" t="s">
        <v>112</v>
      </c>
      <c r="C2" s="150" t="s">
        <v>113</v>
      </c>
      <c r="D2" s="151" t="s">
        <v>114</v>
      </c>
    </row>
    <row r="3" spans="1:7" ht="14.25" customHeight="1">
      <c r="A3" s="7" t="s">
        <v>54</v>
      </c>
      <c r="B3" s="51">
        <v>47385107</v>
      </c>
      <c r="C3" s="51">
        <v>7330981</v>
      </c>
      <c r="D3" s="52">
        <f t="shared" ref="D3:D22" si="0">C3/B3</f>
        <v>0.15471065624057787</v>
      </c>
      <c r="F3" s="53"/>
    </row>
    <row r="4" spans="1:7" ht="14.25" customHeight="1">
      <c r="A4" s="11" t="s">
        <v>55</v>
      </c>
      <c r="B4" s="54">
        <v>8472407</v>
      </c>
      <c r="C4" s="54">
        <v>896282</v>
      </c>
      <c r="D4" s="55">
        <f t="shared" si="0"/>
        <v>0.10578835506840027</v>
      </c>
      <c r="F4" s="53"/>
    </row>
    <row r="5" spans="1:7" ht="14.25" customHeight="1">
      <c r="A5" s="11" t="s">
        <v>56</v>
      </c>
      <c r="B5" s="54">
        <v>1326261</v>
      </c>
      <c r="C5" s="54">
        <v>198117</v>
      </c>
      <c r="D5" s="55">
        <f t="shared" si="0"/>
        <v>0.14938009939220109</v>
      </c>
      <c r="F5" s="53"/>
    </row>
    <row r="6" spans="1:7" ht="14.25" customHeight="1">
      <c r="A6" s="11" t="s">
        <v>57</v>
      </c>
      <c r="B6" s="54">
        <v>1011792</v>
      </c>
      <c r="C6" s="54">
        <v>83605</v>
      </c>
      <c r="D6" s="55">
        <f t="shared" si="0"/>
        <v>8.2630619732118854E-2</v>
      </c>
      <c r="F6" s="53"/>
    </row>
    <row r="7" spans="1:7" ht="14.25" customHeight="1">
      <c r="A7" s="7" t="s">
        <v>58</v>
      </c>
      <c r="B7" s="51">
        <v>1173008</v>
      </c>
      <c r="C7" s="51">
        <v>285735</v>
      </c>
      <c r="D7" s="52">
        <f t="shared" si="0"/>
        <v>0.24359168905923914</v>
      </c>
      <c r="F7" s="53"/>
    </row>
    <row r="8" spans="1:7" ht="14.25" customHeight="1">
      <c r="A8" s="11" t="s">
        <v>59</v>
      </c>
      <c r="B8" s="54">
        <v>2172944</v>
      </c>
      <c r="C8" s="54">
        <v>441847</v>
      </c>
      <c r="D8" s="55">
        <f t="shared" si="0"/>
        <v>0.20334026095472318</v>
      </c>
      <c r="F8" s="53"/>
    </row>
    <row r="9" spans="1:7" ht="14.25" customHeight="1">
      <c r="A9" s="11" t="s">
        <v>60</v>
      </c>
      <c r="B9" s="54">
        <v>584507</v>
      </c>
      <c r="C9" s="54">
        <v>57067</v>
      </c>
      <c r="D9" s="55">
        <f t="shared" si="0"/>
        <v>9.7632705852966684E-2</v>
      </c>
      <c r="F9" s="53"/>
    </row>
    <row r="10" spans="1:7" ht="14.25" customHeight="1">
      <c r="A10" s="11" t="s">
        <v>61</v>
      </c>
      <c r="B10" s="54">
        <v>2383139</v>
      </c>
      <c r="C10" s="54">
        <v>205601</v>
      </c>
      <c r="D10" s="55">
        <f t="shared" si="0"/>
        <v>8.6273188429210376E-2</v>
      </c>
      <c r="F10" s="53"/>
    </row>
    <row r="11" spans="1:7" ht="14.25" customHeight="1">
      <c r="A11" s="11" t="s">
        <v>62</v>
      </c>
      <c r="B11" s="54">
        <v>2049562</v>
      </c>
      <c r="C11" s="54">
        <v>232998</v>
      </c>
      <c r="D11" s="55">
        <f t="shared" si="0"/>
        <v>0.11368185007333274</v>
      </c>
      <c r="F11" s="53"/>
    </row>
    <row r="12" spans="1:7" ht="14.25" customHeight="1">
      <c r="A12" s="11" t="s">
        <v>63</v>
      </c>
      <c r="B12" s="54">
        <v>7763362</v>
      </c>
      <c r="C12" s="54">
        <v>1598463</v>
      </c>
      <c r="D12" s="55">
        <f t="shared" si="0"/>
        <v>0.20589829509431609</v>
      </c>
      <c r="F12" s="53"/>
    </row>
    <row r="13" spans="1:7" ht="14.25" customHeight="1">
      <c r="A13" s="11" t="s">
        <v>64</v>
      </c>
      <c r="B13" s="54">
        <v>5058138</v>
      </c>
      <c r="C13" s="54">
        <v>928477</v>
      </c>
      <c r="D13" s="55">
        <f t="shared" si="0"/>
        <v>0.18356102581621933</v>
      </c>
      <c r="F13" s="53"/>
    </row>
    <row r="14" spans="1:7" ht="14.25" customHeight="1">
      <c r="A14" s="11" t="s">
        <v>65</v>
      </c>
      <c r="B14" s="54">
        <v>1059501</v>
      </c>
      <c r="C14" s="54">
        <v>48720</v>
      </c>
      <c r="D14" s="55">
        <f t="shared" si="0"/>
        <v>4.5983911294090331E-2</v>
      </c>
      <c r="F14" s="53"/>
    </row>
    <row r="15" spans="1:7" ht="14.25" customHeight="1">
      <c r="A15" s="11" t="s">
        <v>66</v>
      </c>
      <c r="B15" s="54">
        <v>2695645</v>
      </c>
      <c r="C15" s="54">
        <v>254242</v>
      </c>
      <c r="D15" s="55">
        <f t="shared" si="0"/>
        <v>9.4315831646971313E-2</v>
      </c>
      <c r="F15" s="53"/>
    </row>
    <row r="16" spans="1:7" ht="14.25" customHeight="1">
      <c r="A16" s="11" t="s">
        <v>67</v>
      </c>
      <c r="B16" s="54">
        <v>6751251</v>
      </c>
      <c r="C16" s="54">
        <v>1400438</v>
      </c>
      <c r="D16" s="55">
        <f t="shared" si="0"/>
        <v>0.20743385188907951</v>
      </c>
      <c r="F16" s="53"/>
    </row>
    <row r="17" spans="1:6" ht="14.25" customHeight="1">
      <c r="A17" s="11" t="s">
        <v>68</v>
      </c>
      <c r="B17" s="54">
        <v>1518486</v>
      </c>
      <c r="C17" s="54">
        <v>259813</v>
      </c>
      <c r="D17" s="55">
        <f t="shared" si="0"/>
        <v>0.17110002989820122</v>
      </c>
      <c r="F17" s="53"/>
    </row>
    <row r="18" spans="1:6" ht="14.25" customHeight="1">
      <c r="A18" s="11" t="s">
        <v>69</v>
      </c>
      <c r="B18" s="54">
        <v>661537</v>
      </c>
      <c r="C18" s="54">
        <v>108640</v>
      </c>
      <c r="D18" s="55">
        <f t="shared" si="0"/>
        <v>0.16422361863357604</v>
      </c>
      <c r="F18" s="53"/>
    </row>
    <row r="19" spans="1:6" ht="14.25" customHeight="1">
      <c r="A19" s="11" t="s">
        <v>70</v>
      </c>
      <c r="B19" s="54">
        <v>2213993</v>
      </c>
      <c r="C19" s="54">
        <v>249011</v>
      </c>
      <c r="D19" s="55">
        <f t="shared" si="0"/>
        <v>0.11247144864504992</v>
      </c>
      <c r="F19" s="53"/>
    </row>
    <row r="20" spans="1:6" ht="14.25" customHeight="1">
      <c r="A20" s="11" t="s">
        <v>71</v>
      </c>
      <c r="B20" s="54">
        <v>319796</v>
      </c>
      <c r="C20" s="54">
        <v>50393</v>
      </c>
      <c r="D20" s="55">
        <f t="shared" si="0"/>
        <v>0.15757858134560782</v>
      </c>
      <c r="F20" s="53"/>
    </row>
    <row r="21" spans="1:6" ht="14.25" customHeight="1">
      <c r="A21" s="11" t="s">
        <v>72</v>
      </c>
      <c r="B21" s="54">
        <v>83517</v>
      </c>
      <c r="C21" s="54">
        <v>11636</v>
      </c>
      <c r="D21" s="55">
        <f t="shared" si="0"/>
        <v>0.13932492785899878</v>
      </c>
      <c r="F21" s="53"/>
    </row>
    <row r="22" spans="1:6" ht="14.25" customHeight="1">
      <c r="A22" s="11" t="s">
        <v>73</v>
      </c>
      <c r="B22" s="54">
        <v>86261</v>
      </c>
      <c r="C22" s="54">
        <v>19896</v>
      </c>
      <c r="D22" s="55">
        <f t="shared" si="0"/>
        <v>0.23064884478501294</v>
      </c>
      <c r="F22" s="53"/>
    </row>
    <row r="23" spans="1:6" ht="14.25" customHeight="1">
      <c r="A23" s="288" t="s">
        <v>340</v>
      </c>
      <c r="B23" s="288"/>
      <c r="C23" s="288"/>
      <c r="D23" s="288"/>
    </row>
    <row r="24" spans="1:6" ht="20.25" customHeight="1">
      <c r="A24" s="289"/>
      <c r="B24" s="289"/>
      <c r="C24" s="289"/>
      <c r="D24" s="289"/>
    </row>
    <row r="25" spans="1:6" ht="14.25" customHeight="1">
      <c r="A25" s="140" t="s">
        <v>341</v>
      </c>
    </row>
    <row r="26" spans="1:6" ht="14.25" customHeight="1">
      <c r="A26" s="6"/>
    </row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D1"/>
    <mergeCell ref="A23:D24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Z1002"/>
  <sheetViews>
    <sheetView workbookViewId="0">
      <selection activeCell="C2" sqref="C2:G2"/>
    </sheetView>
  </sheetViews>
  <sheetFormatPr baseColWidth="10" defaultColWidth="12.625" defaultRowHeight="15" customHeight="1"/>
  <cols>
    <col min="1" max="1" width="19.875" customWidth="1"/>
    <col min="2" max="2" width="35.125" customWidth="1"/>
    <col min="3" max="8" width="9.625" customWidth="1"/>
    <col min="9" max="9" width="11.25" hidden="1" customWidth="1"/>
    <col min="10" max="14" width="9.625" hidden="1" customWidth="1"/>
    <col min="15" max="26" width="9.625" customWidth="1"/>
  </cols>
  <sheetData>
    <row r="1" spans="1:26" ht="11.25" customHeight="1">
      <c r="A1" s="285" t="s">
        <v>342</v>
      </c>
      <c r="B1" s="286"/>
      <c r="C1" s="286"/>
      <c r="D1" s="286"/>
      <c r="E1" s="286"/>
      <c r="F1" s="286"/>
      <c r="G1" s="287"/>
      <c r="H1" s="2"/>
      <c r="I1" s="57" t="s">
        <v>115</v>
      </c>
      <c r="J1" s="5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303"/>
      <c r="B2" s="287"/>
      <c r="C2" s="125" t="s">
        <v>116</v>
      </c>
      <c r="D2" s="125" t="s">
        <v>117</v>
      </c>
      <c r="E2" s="125" t="s">
        <v>118</v>
      </c>
      <c r="F2" s="125" t="s">
        <v>119</v>
      </c>
      <c r="G2" s="125" t="s">
        <v>120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303" t="s">
        <v>121</v>
      </c>
      <c r="B3" s="287"/>
      <c r="C3" s="129">
        <v>15.6</v>
      </c>
      <c r="D3" s="129">
        <v>15.84</v>
      </c>
      <c r="E3" s="129">
        <v>14.89</v>
      </c>
      <c r="F3" s="129">
        <v>14.82</v>
      </c>
      <c r="G3" s="129">
        <v>13.09</v>
      </c>
      <c r="H3" s="2"/>
      <c r="I3" s="58"/>
      <c r="J3" s="304"/>
      <c r="K3" s="305"/>
      <c r="L3" s="305"/>
      <c r="M3" s="305"/>
      <c r="N3" s="306"/>
      <c r="O3" s="2"/>
      <c r="P3" s="2"/>
      <c r="Q3" s="2"/>
      <c r="R3" s="2"/>
      <c r="S3" s="2"/>
      <c r="T3" s="2"/>
      <c r="U3" s="2"/>
    </row>
    <row r="4" spans="1:26" ht="11.25" customHeight="1">
      <c r="A4" s="303" t="s">
        <v>122</v>
      </c>
      <c r="B4" s="287"/>
      <c r="C4" s="129">
        <v>68.430000000000007</v>
      </c>
      <c r="D4" s="129">
        <v>67.78</v>
      </c>
      <c r="E4" s="129">
        <v>67.849999999999994</v>
      </c>
      <c r="F4" s="129">
        <v>72.2</v>
      </c>
      <c r="G4" s="129">
        <v>74.22</v>
      </c>
      <c r="H4" s="2"/>
      <c r="I4" s="1"/>
      <c r="J4" s="59"/>
      <c r="K4" s="59"/>
      <c r="L4" s="59"/>
      <c r="M4" s="59"/>
      <c r="N4" s="59"/>
      <c r="O4" s="2"/>
      <c r="P4" s="2"/>
      <c r="Q4" s="2"/>
      <c r="R4" s="2"/>
      <c r="S4" s="2"/>
      <c r="T4" s="2"/>
      <c r="U4" s="2"/>
    </row>
    <row r="5" spans="1:26" ht="11.25" customHeight="1">
      <c r="A5" s="303" t="s">
        <v>343</v>
      </c>
      <c r="B5" s="287"/>
      <c r="C5" s="129">
        <v>15.97</v>
      </c>
      <c r="D5" s="129">
        <v>16.38</v>
      </c>
      <c r="E5" s="129">
        <v>17.260000000000002</v>
      </c>
      <c r="F5" s="129">
        <v>12.98</v>
      </c>
      <c r="G5" s="129">
        <v>12.68</v>
      </c>
      <c r="H5" s="2"/>
      <c r="I5" s="1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</row>
    <row r="6" spans="1:26" ht="11.25" customHeight="1">
      <c r="A6" s="303" t="s">
        <v>123</v>
      </c>
      <c r="B6" s="287"/>
      <c r="C6" s="129">
        <v>18.78</v>
      </c>
      <c r="D6" s="129">
        <v>18.16</v>
      </c>
      <c r="E6" s="129">
        <v>11.73</v>
      </c>
      <c r="F6" s="129">
        <v>26.16</v>
      </c>
      <c r="G6" s="129">
        <v>28.47</v>
      </c>
      <c r="H6" s="2"/>
      <c r="I6" s="60"/>
      <c r="J6" s="43"/>
      <c r="K6" s="42"/>
      <c r="L6" s="42"/>
      <c r="M6" s="42"/>
      <c r="N6" s="42"/>
      <c r="O6" s="2"/>
      <c r="P6" s="2"/>
      <c r="Q6" s="2"/>
      <c r="R6" s="2"/>
      <c r="S6" s="2"/>
      <c r="T6" s="2"/>
      <c r="U6" s="2"/>
    </row>
    <row r="7" spans="1:26" ht="11.25" customHeight="1">
      <c r="A7" s="303" t="s">
        <v>344</v>
      </c>
      <c r="B7" s="287"/>
      <c r="C7" s="129">
        <v>21.64</v>
      </c>
      <c r="D7" s="129">
        <v>19.86</v>
      </c>
      <c r="E7" s="129">
        <v>23.73</v>
      </c>
      <c r="F7" s="129">
        <v>30.26</v>
      </c>
      <c r="G7" s="129">
        <v>30.79</v>
      </c>
      <c r="H7" s="2"/>
      <c r="I7" s="61"/>
      <c r="J7" s="43"/>
      <c r="K7" s="42"/>
      <c r="L7" s="42"/>
      <c r="M7" s="42"/>
      <c r="N7" s="42"/>
      <c r="O7" s="2"/>
      <c r="P7" s="2"/>
      <c r="Q7" s="2"/>
      <c r="R7" s="2"/>
      <c r="S7" s="2"/>
      <c r="T7" s="2"/>
      <c r="U7" s="2"/>
    </row>
    <row r="8" spans="1:26" ht="11.25" customHeight="1">
      <c r="A8" s="303" t="s">
        <v>345</v>
      </c>
      <c r="B8" s="287"/>
      <c r="C8" s="129">
        <v>24.36</v>
      </c>
      <c r="D8" s="129">
        <v>23.95</v>
      </c>
      <c r="E8" s="129">
        <v>17.7</v>
      </c>
      <c r="F8" s="129">
        <v>30.28</v>
      </c>
      <c r="G8" s="129">
        <v>33.17</v>
      </c>
      <c r="H8" s="2"/>
      <c r="I8" s="61"/>
      <c r="J8" s="43"/>
      <c r="K8" s="42"/>
      <c r="L8" s="42"/>
      <c r="M8" s="42"/>
      <c r="N8" s="42"/>
      <c r="O8" s="2"/>
      <c r="P8" s="2"/>
      <c r="Q8" s="2"/>
      <c r="R8" s="2"/>
      <c r="S8" s="2"/>
      <c r="T8" s="2"/>
      <c r="U8" s="2"/>
    </row>
    <row r="9" spans="1:26" ht="11.25" customHeight="1">
      <c r="A9" s="303" t="s">
        <v>346</v>
      </c>
      <c r="B9" s="287"/>
      <c r="C9" s="129">
        <v>46</v>
      </c>
      <c r="D9" s="129">
        <v>43.81</v>
      </c>
      <c r="E9" s="129">
        <v>41.43</v>
      </c>
      <c r="F9" s="129">
        <v>60.54</v>
      </c>
      <c r="G9" s="129">
        <v>63.96</v>
      </c>
      <c r="H9" s="2"/>
      <c r="I9" s="62"/>
      <c r="J9" s="43"/>
      <c r="K9" s="42"/>
      <c r="L9" s="42"/>
      <c r="M9" s="42"/>
      <c r="N9" s="42"/>
      <c r="O9" s="2"/>
      <c r="P9" s="2"/>
      <c r="Q9" s="2"/>
      <c r="R9" s="2"/>
      <c r="S9" s="2"/>
      <c r="T9" s="2"/>
      <c r="U9" s="2"/>
    </row>
    <row r="10" spans="1:26" ht="11.25" customHeight="1">
      <c r="A10" s="303" t="s">
        <v>124</v>
      </c>
      <c r="B10" s="287"/>
      <c r="C10" s="129">
        <v>0.99</v>
      </c>
      <c r="D10" s="129">
        <v>0.99</v>
      </c>
      <c r="E10" s="129">
        <v>0.99</v>
      </c>
      <c r="F10" s="129">
        <v>1.04</v>
      </c>
      <c r="G10" s="129">
        <v>1.1000000000000001</v>
      </c>
      <c r="H10" s="2"/>
      <c r="I10" s="62"/>
      <c r="J10" s="43"/>
      <c r="K10" s="42"/>
      <c r="L10" s="42"/>
      <c r="M10" s="42"/>
      <c r="N10" s="42"/>
      <c r="O10" s="2"/>
      <c r="P10" s="2"/>
      <c r="Q10" s="2"/>
      <c r="R10" s="2"/>
      <c r="S10" s="2"/>
      <c r="T10" s="2"/>
      <c r="U10" s="2"/>
    </row>
    <row r="11" spans="1:26" ht="11.25" customHeight="1">
      <c r="A11" s="303" t="s">
        <v>347</v>
      </c>
      <c r="B11" s="287"/>
      <c r="C11" s="129">
        <v>0.13</v>
      </c>
      <c r="D11" s="129">
        <v>0.04</v>
      </c>
      <c r="E11" s="129">
        <v>0.31</v>
      </c>
      <c r="F11" s="129">
        <v>0.65</v>
      </c>
      <c r="G11" s="129">
        <v>-1.65</v>
      </c>
      <c r="H11" s="2"/>
      <c r="I11" s="62"/>
      <c r="J11" s="43"/>
      <c r="K11" s="42"/>
      <c r="L11" s="42"/>
      <c r="M11" s="42"/>
      <c r="N11" s="42"/>
      <c r="O11" s="2"/>
      <c r="P11" s="2"/>
      <c r="Q11" s="2"/>
      <c r="R11" s="2"/>
      <c r="S11" s="2"/>
      <c r="T11" s="2"/>
      <c r="U11" s="2"/>
    </row>
    <row r="12" spans="1:26" ht="11.25" customHeight="1">
      <c r="A12" s="303" t="s">
        <v>125</v>
      </c>
      <c r="B12" s="287"/>
      <c r="C12" s="129">
        <v>0.13</v>
      </c>
      <c r="D12" s="129">
        <v>7.0000000000000007E-2</v>
      </c>
      <c r="E12" s="129">
        <v>0.74</v>
      </c>
      <c r="F12" s="129">
        <v>0.17</v>
      </c>
      <c r="G12" s="129">
        <v>-1.34</v>
      </c>
      <c r="H12" s="2"/>
      <c r="I12" s="62"/>
      <c r="J12" s="43"/>
      <c r="K12" s="42"/>
      <c r="L12" s="42"/>
      <c r="M12" s="42"/>
      <c r="N12" s="42"/>
      <c r="O12" s="2"/>
      <c r="P12" s="2"/>
      <c r="Q12" s="2"/>
      <c r="R12" s="2"/>
      <c r="S12" s="2"/>
      <c r="T12" s="2"/>
      <c r="U12" s="2"/>
    </row>
    <row r="13" spans="1:26" ht="11.25" customHeight="1">
      <c r="A13" s="303" t="s">
        <v>126</v>
      </c>
      <c r="B13" s="287"/>
      <c r="C13" s="129">
        <v>0.12</v>
      </c>
      <c r="D13" s="129">
        <v>-0.08</v>
      </c>
      <c r="E13" s="129">
        <v>-2.81</v>
      </c>
      <c r="F13" s="129">
        <v>2.0299999999999998</v>
      </c>
      <c r="G13" s="129">
        <v>-2.4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1.25" customHeight="1">
      <c r="A14" s="303" t="s">
        <v>127</v>
      </c>
      <c r="B14" s="287"/>
      <c r="C14" s="129">
        <v>0.4</v>
      </c>
      <c r="D14" s="129">
        <v>0.38</v>
      </c>
      <c r="E14" s="129">
        <v>0.21</v>
      </c>
      <c r="F14" s="129">
        <v>0.71</v>
      </c>
      <c r="G14" s="129">
        <v>-7.0000000000000007E-2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6" ht="11.25" customHeight="1">
      <c r="A15" s="303" t="s">
        <v>128</v>
      </c>
      <c r="B15" s="287"/>
      <c r="C15" s="129">
        <v>-1.35</v>
      </c>
      <c r="D15" s="129">
        <v>-1.62</v>
      </c>
      <c r="E15" s="129">
        <v>1.39</v>
      </c>
      <c r="F15" s="129">
        <v>-1.42</v>
      </c>
      <c r="G15" s="129">
        <v>-3.22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6" ht="11.25" customHeight="1">
      <c r="A16" s="303" t="s">
        <v>129</v>
      </c>
      <c r="B16" s="287"/>
      <c r="C16" s="129">
        <v>0.86</v>
      </c>
      <c r="D16" s="129">
        <v>0.65</v>
      </c>
      <c r="E16" s="129">
        <v>-0.79</v>
      </c>
      <c r="F16" s="129">
        <v>2.74</v>
      </c>
      <c r="G16" s="129">
        <v>-1.84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6" ht="11.25" customHeight="1">
      <c r="A17" s="307" t="s">
        <v>130</v>
      </c>
      <c r="B17" s="19" t="s">
        <v>102</v>
      </c>
      <c r="C17" s="129">
        <v>41.72</v>
      </c>
      <c r="D17" s="129">
        <v>41.79</v>
      </c>
      <c r="E17" s="129">
        <v>42.72</v>
      </c>
      <c r="F17" s="129">
        <v>40.700000000000003</v>
      </c>
      <c r="G17" s="129">
        <v>41.31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6" ht="11.25" customHeight="1">
      <c r="A18" s="308"/>
      <c r="B18" s="19" t="s">
        <v>131</v>
      </c>
      <c r="C18" s="129">
        <v>40.81</v>
      </c>
      <c r="D18" s="129">
        <v>40.770000000000003</v>
      </c>
      <c r="E18" s="129">
        <v>42</v>
      </c>
      <c r="F18" s="129">
        <v>40.299999999999997</v>
      </c>
      <c r="G18" s="129">
        <v>41.03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6" ht="11.25" customHeight="1">
      <c r="A19" s="301"/>
      <c r="B19" s="19" t="s">
        <v>132</v>
      </c>
      <c r="C19" s="129">
        <v>42.62</v>
      </c>
      <c r="D19" s="129">
        <v>42.8</v>
      </c>
      <c r="E19" s="129">
        <v>43.44</v>
      </c>
      <c r="F19" s="129">
        <v>41.12</v>
      </c>
      <c r="G19" s="129">
        <v>41.61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6" ht="11.25" customHeight="1">
      <c r="A20" s="303" t="s">
        <v>348</v>
      </c>
      <c r="B20" s="287"/>
      <c r="C20" s="129">
        <v>1.02</v>
      </c>
      <c r="D20" s="129">
        <v>1.03</v>
      </c>
      <c r="E20" s="129">
        <v>1.1599999999999999</v>
      </c>
      <c r="F20" s="129">
        <v>0.88</v>
      </c>
      <c r="G20" s="129">
        <v>0.97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6" ht="11.25" customHeight="1">
      <c r="A21" s="19" t="s">
        <v>349</v>
      </c>
      <c r="B21" s="19"/>
      <c r="C21" s="129">
        <v>0.14000000000000001</v>
      </c>
      <c r="D21" s="129">
        <v>0.15</v>
      </c>
      <c r="E21" s="129">
        <v>0.13</v>
      </c>
      <c r="F21" s="129">
        <v>0.13</v>
      </c>
      <c r="G21" s="129">
        <v>0.14000000000000001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6" ht="11.25" customHeight="1">
      <c r="A22" s="303" t="s">
        <v>350</v>
      </c>
      <c r="B22" s="287"/>
      <c r="C22" s="129">
        <v>0.46</v>
      </c>
      <c r="D22" s="129">
        <v>0.48</v>
      </c>
      <c r="E22" s="129">
        <v>0.47</v>
      </c>
      <c r="F22" s="129">
        <v>0.38</v>
      </c>
      <c r="G22" s="129">
        <v>0.35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6" ht="11.25" customHeight="1">
      <c r="A23" s="303" t="s">
        <v>351</v>
      </c>
      <c r="B23" s="287"/>
      <c r="C23" s="129">
        <v>1.08</v>
      </c>
      <c r="D23" s="129">
        <v>1.06</v>
      </c>
      <c r="E23" s="129">
        <v>1.1299999999999999</v>
      </c>
      <c r="F23" s="129">
        <v>1.1599999999999999</v>
      </c>
      <c r="G23" s="129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6" ht="11.25" customHeight="1">
      <c r="A24" s="298" t="s">
        <v>352</v>
      </c>
      <c r="B24" s="298"/>
      <c r="C24" s="298"/>
      <c r="D24" s="298"/>
      <c r="E24" s="298"/>
      <c r="F24" s="298"/>
      <c r="G24" s="298"/>
      <c r="H24" s="6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.25" customHeight="1">
      <c r="A25" s="294"/>
      <c r="B25" s="294"/>
      <c r="C25" s="294"/>
      <c r="D25" s="294"/>
      <c r="E25" s="294"/>
      <c r="F25" s="294"/>
      <c r="G25" s="294"/>
      <c r="H25" s="6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1.25" customHeight="1">
      <c r="A26" s="2"/>
      <c r="B26" s="2"/>
      <c r="C26" s="2"/>
      <c r="D26" s="2"/>
      <c r="E26" s="2"/>
      <c r="F26" s="2"/>
      <c r="G26" s="2"/>
      <c r="H26" s="6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1.25" customHeight="1">
      <c r="A27" s="64"/>
      <c r="B27" s="2"/>
      <c r="C27" s="2"/>
      <c r="D27" s="2"/>
      <c r="E27" s="2"/>
      <c r="F27" s="2"/>
      <c r="G27" s="2"/>
      <c r="H27" s="6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22">
    <mergeCell ref="A17:A19"/>
    <mergeCell ref="A20:B20"/>
    <mergeCell ref="A22:B22"/>
    <mergeCell ref="A23:B23"/>
    <mergeCell ref="A24:G25"/>
    <mergeCell ref="A5:B5"/>
    <mergeCell ref="A6:B6"/>
    <mergeCell ref="A14:B14"/>
    <mergeCell ref="A15:B15"/>
    <mergeCell ref="A16:B16"/>
    <mergeCell ref="A7:B7"/>
    <mergeCell ref="A8:B8"/>
    <mergeCell ref="A9:B9"/>
    <mergeCell ref="A10:B10"/>
    <mergeCell ref="A11:B11"/>
    <mergeCell ref="A12:B12"/>
    <mergeCell ref="A13:B13"/>
    <mergeCell ref="A1:G1"/>
    <mergeCell ref="A2:B2"/>
    <mergeCell ref="A3:B3"/>
    <mergeCell ref="J3:N3"/>
    <mergeCell ref="A4:B4"/>
  </mergeCells>
  <printOptions gridLines="1"/>
  <pageMargins left="0.74791666666666701" right="0.74791666666666701" top="1.37777777777778" bottom="1.37777777777778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Z1000"/>
  <sheetViews>
    <sheetView workbookViewId="0">
      <selection activeCell="D29" sqref="D29"/>
    </sheetView>
  </sheetViews>
  <sheetFormatPr baseColWidth="10" defaultColWidth="12.625" defaultRowHeight="15" customHeight="1"/>
  <cols>
    <col min="1" max="1" width="7.125" customWidth="1"/>
    <col min="2" max="2" width="8.625" customWidth="1"/>
    <col min="3" max="10" width="8" customWidth="1"/>
    <col min="11" max="26" width="9.625" customWidth="1"/>
  </cols>
  <sheetData>
    <row r="1" spans="1:24" ht="15" customHeight="1">
      <c r="A1" s="290" t="s">
        <v>353</v>
      </c>
      <c r="B1" s="286"/>
      <c r="C1" s="286"/>
      <c r="D1" s="286"/>
      <c r="E1" s="286"/>
      <c r="F1" s="286"/>
      <c r="G1" s="28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388"/>
      <c r="B2" s="309" t="s">
        <v>131</v>
      </c>
      <c r="C2" s="310"/>
      <c r="D2" s="311"/>
      <c r="E2" s="309" t="s">
        <v>132</v>
      </c>
      <c r="F2" s="310"/>
      <c r="G2" s="3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1.25" customHeight="1">
      <c r="A3" s="389"/>
      <c r="B3" s="146" t="s">
        <v>116</v>
      </c>
      <c r="C3" s="146" t="s">
        <v>74</v>
      </c>
      <c r="D3" s="146" t="s">
        <v>75</v>
      </c>
      <c r="E3" s="146" t="s">
        <v>116</v>
      </c>
      <c r="F3" s="146" t="s">
        <v>74</v>
      </c>
      <c r="G3" s="146" t="s">
        <v>133</v>
      </c>
      <c r="H3" s="2"/>
      <c r="I3" s="6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1.25" customHeight="1">
      <c r="A4" s="19" t="s">
        <v>134</v>
      </c>
      <c r="B4" s="65">
        <v>-23640</v>
      </c>
      <c r="C4" s="65">
        <v>-932</v>
      </c>
      <c r="D4" s="65">
        <v>-1436</v>
      </c>
      <c r="E4" s="65">
        <v>22395</v>
      </c>
      <c r="F4" s="65">
        <v>869</v>
      </c>
      <c r="G4" s="65">
        <v>1401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1.25" customHeight="1">
      <c r="A5" s="66" t="s">
        <v>135</v>
      </c>
      <c r="B5" s="65">
        <v>-24741</v>
      </c>
      <c r="C5" s="65">
        <v>-1703</v>
      </c>
      <c r="D5" s="65">
        <v>-3265</v>
      </c>
      <c r="E5" s="65">
        <v>23494</v>
      </c>
      <c r="F5" s="65">
        <v>1570</v>
      </c>
      <c r="G5" s="65">
        <v>3181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ht="11.25" customHeight="1">
      <c r="A6" s="66" t="s">
        <v>136</v>
      </c>
      <c r="B6" s="65">
        <v>-26465</v>
      </c>
      <c r="C6" s="65">
        <v>-2108</v>
      </c>
      <c r="D6" s="65">
        <v>-3617</v>
      </c>
      <c r="E6" s="65">
        <v>24898</v>
      </c>
      <c r="F6" s="65">
        <v>2068</v>
      </c>
      <c r="G6" s="65">
        <v>3404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1.25" customHeight="1">
      <c r="A7" s="19" t="s">
        <v>137</v>
      </c>
      <c r="B7" s="65">
        <v>-23098</v>
      </c>
      <c r="C7" s="65">
        <v>-2009</v>
      </c>
      <c r="D7" s="65">
        <v>-5314</v>
      </c>
      <c r="E7" s="65">
        <v>21835</v>
      </c>
      <c r="F7" s="65">
        <v>2007</v>
      </c>
      <c r="G7" s="65">
        <v>4941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ht="11.25" customHeight="1">
      <c r="A8" s="19" t="s">
        <v>138</v>
      </c>
      <c r="B8" s="65">
        <v>-19212</v>
      </c>
      <c r="C8" s="65">
        <v>-2956</v>
      </c>
      <c r="D8" s="65">
        <v>-9521</v>
      </c>
      <c r="E8" s="65">
        <v>17973</v>
      </c>
      <c r="F8" s="65">
        <v>2894</v>
      </c>
      <c r="G8" s="65">
        <v>9176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ht="11.25" customHeight="1">
      <c r="A9" s="19" t="s">
        <v>139</v>
      </c>
      <c r="B9" s="65">
        <v>-18041</v>
      </c>
      <c r="C9" s="65">
        <v>-6378</v>
      </c>
      <c r="D9" s="65">
        <v>-12413</v>
      </c>
      <c r="E9" s="65">
        <v>17205</v>
      </c>
      <c r="F9" s="65">
        <v>6676</v>
      </c>
      <c r="G9" s="65">
        <v>12891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ht="11.25" customHeight="1">
      <c r="A10" s="19" t="s">
        <v>140</v>
      </c>
      <c r="B10" s="65">
        <v>-18649</v>
      </c>
      <c r="C10" s="65">
        <v>-9013</v>
      </c>
      <c r="D10" s="65">
        <v>-14278</v>
      </c>
      <c r="E10" s="65">
        <v>17743</v>
      </c>
      <c r="F10" s="65">
        <v>8405</v>
      </c>
      <c r="G10" s="65">
        <v>15526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ht="11.25" customHeight="1">
      <c r="A11" s="19" t="s">
        <v>141</v>
      </c>
      <c r="B11" s="65">
        <v>-20045</v>
      </c>
      <c r="C11" s="65">
        <v>-11004</v>
      </c>
      <c r="D11" s="65">
        <v>-16378</v>
      </c>
      <c r="E11" s="65">
        <v>18987</v>
      </c>
      <c r="F11" s="65">
        <v>9767</v>
      </c>
      <c r="G11" s="65">
        <v>17341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11.25" customHeight="1">
      <c r="A12" s="19" t="s">
        <v>142</v>
      </c>
      <c r="B12" s="65">
        <v>-22899</v>
      </c>
      <c r="C12" s="65">
        <v>-12853</v>
      </c>
      <c r="D12" s="65">
        <v>-18384</v>
      </c>
      <c r="E12" s="65">
        <v>22096</v>
      </c>
      <c r="F12" s="65">
        <v>10827</v>
      </c>
      <c r="G12" s="65">
        <v>17668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4" ht="11.25" customHeight="1">
      <c r="A13" s="66" t="s">
        <v>143</v>
      </c>
      <c r="B13" s="65">
        <v>-24715</v>
      </c>
      <c r="C13" s="65">
        <v>-12095</v>
      </c>
      <c r="D13" s="65">
        <v>-16315</v>
      </c>
      <c r="E13" s="65">
        <v>23733</v>
      </c>
      <c r="F13" s="65">
        <v>10430</v>
      </c>
      <c r="G13" s="65">
        <v>15039</v>
      </c>
      <c r="H13" s="2"/>
      <c r="I13" s="2"/>
      <c r="J13" s="2"/>
      <c r="K13" s="2"/>
      <c r="L13" s="2"/>
      <c r="M13" s="67"/>
      <c r="N13" s="67"/>
      <c r="O13" s="2"/>
      <c r="P13" s="2"/>
      <c r="Q13" s="2"/>
      <c r="R13" s="2"/>
      <c r="S13" s="2"/>
      <c r="T13" s="2"/>
      <c r="U13" s="2"/>
      <c r="V13" s="2"/>
      <c r="W13" s="2"/>
    </row>
    <row r="14" spans="1:24" ht="11.25" customHeight="1">
      <c r="A14" s="19" t="s">
        <v>144</v>
      </c>
      <c r="B14" s="65">
        <v>-21630</v>
      </c>
      <c r="C14" s="65">
        <v>-11510</v>
      </c>
      <c r="D14" s="65">
        <v>-12929</v>
      </c>
      <c r="E14" s="65">
        <v>21036</v>
      </c>
      <c r="F14" s="65">
        <v>10694</v>
      </c>
      <c r="G14" s="65">
        <v>12459</v>
      </c>
      <c r="H14" s="2"/>
      <c r="I14" s="2"/>
      <c r="J14" s="2"/>
      <c r="K14" s="2"/>
      <c r="L14" s="2"/>
      <c r="M14" s="67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4" ht="11.25" customHeight="1">
      <c r="A15" s="19" t="s">
        <v>145</v>
      </c>
      <c r="B15" s="65">
        <v>-17652</v>
      </c>
      <c r="C15" s="65">
        <v>-12374</v>
      </c>
      <c r="D15" s="65">
        <v>-9390</v>
      </c>
      <c r="E15" s="65">
        <v>17634</v>
      </c>
      <c r="F15" s="65">
        <v>12035</v>
      </c>
      <c r="G15" s="65">
        <v>9902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11.25" customHeight="1">
      <c r="A16" s="19" t="s">
        <v>146</v>
      </c>
      <c r="B16" s="65">
        <v>-13770</v>
      </c>
      <c r="C16" s="65">
        <v>-12383</v>
      </c>
      <c r="D16" s="65">
        <v>-6323</v>
      </c>
      <c r="E16" s="65">
        <v>14313</v>
      </c>
      <c r="F16" s="65">
        <v>12355</v>
      </c>
      <c r="G16" s="65">
        <v>7340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1.25" customHeight="1">
      <c r="A17" s="19" t="s">
        <v>147</v>
      </c>
      <c r="B17" s="65">
        <v>-11237</v>
      </c>
      <c r="C17" s="65">
        <v>-10709</v>
      </c>
      <c r="D17" s="65">
        <v>-4393</v>
      </c>
      <c r="E17" s="65">
        <v>11892</v>
      </c>
      <c r="F17" s="65">
        <v>10853</v>
      </c>
      <c r="G17" s="65">
        <v>5459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1.25" customHeight="1">
      <c r="A18" s="19" t="s">
        <v>148</v>
      </c>
      <c r="B18" s="65">
        <v>-10127</v>
      </c>
      <c r="C18" s="65">
        <v>-8867</v>
      </c>
      <c r="D18" s="65">
        <v>-3001</v>
      </c>
      <c r="E18" s="65">
        <v>11612</v>
      </c>
      <c r="F18" s="65">
        <v>8880</v>
      </c>
      <c r="G18" s="65">
        <v>4213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1.25" customHeight="1">
      <c r="A19" s="19" t="s">
        <v>149</v>
      </c>
      <c r="B19" s="65">
        <v>-8460</v>
      </c>
      <c r="C19" s="65">
        <v>-5748</v>
      </c>
      <c r="D19" s="65">
        <v>-1851</v>
      </c>
      <c r="E19" s="65">
        <v>10398</v>
      </c>
      <c r="F19" s="65">
        <v>6137</v>
      </c>
      <c r="G19" s="65">
        <v>2704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1.25" customHeight="1">
      <c r="A20" s="19" t="s">
        <v>150</v>
      </c>
      <c r="B20" s="65">
        <v>-5879</v>
      </c>
      <c r="C20" s="65">
        <v>-3134</v>
      </c>
      <c r="D20" s="65">
        <v>-1046</v>
      </c>
      <c r="E20" s="65">
        <v>8301</v>
      </c>
      <c r="F20" s="65">
        <v>4177</v>
      </c>
      <c r="G20" s="65">
        <v>1433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ht="11.25" customHeight="1">
      <c r="A21" s="19" t="s">
        <v>151</v>
      </c>
      <c r="B21" s="65">
        <v>-5962</v>
      </c>
      <c r="C21" s="65">
        <v>-2391</v>
      </c>
      <c r="D21" s="65">
        <v>-610</v>
      </c>
      <c r="E21" s="65">
        <v>11626</v>
      </c>
      <c r="F21" s="65">
        <v>5069</v>
      </c>
      <c r="G21" s="65">
        <v>1193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1.25" customHeight="1">
      <c r="A22" s="298" t="s">
        <v>336</v>
      </c>
      <c r="B22" s="298"/>
      <c r="C22" s="298"/>
      <c r="D22" s="298"/>
      <c r="E22" s="298"/>
      <c r="F22" s="298"/>
      <c r="G22" s="298"/>
      <c r="H22" s="6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294"/>
      <c r="B23" s="294"/>
      <c r="C23" s="294"/>
      <c r="D23" s="294"/>
      <c r="E23" s="294"/>
      <c r="F23" s="294"/>
      <c r="G23" s="29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94"/>
      <c r="B24" s="294"/>
      <c r="C24" s="294"/>
      <c r="D24" s="294"/>
      <c r="E24" s="294"/>
      <c r="F24" s="294"/>
      <c r="G24" s="294"/>
    </row>
    <row r="25" spans="1:26" ht="14.25" customHeight="1">
      <c r="J25" s="298" t="s">
        <v>352</v>
      </c>
      <c r="K25" s="298"/>
      <c r="L25" s="298"/>
      <c r="M25" s="298"/>
      <c r="N25" s="298"/>
      <c r="O25" s="298"/>
      <c r="P25" s="298"/>
    </row>
    <row r="26" spans="1:26" ht="14.25" customHeight="1">
      <c r="J26" s="294"/>
      <c r="K26" s="294"/>
      <c r="L26" s="294"/>
      <c r="M26" s="294"/>
      <c r="N26" s="294"/>
      <c r="O26" s="294"/>
      <c r="P26" s="294"/>
    </row>
    <row r="27" spans="1:26" ht="14.25" customHeight="1">
      <c r="J27" s="294"/>
      <c r="K27" s="294"/>
      <c r="L27" s="294"/>
      <c r="M27" s="294"/>
      <c r="N27" s="294"/>
      <c r="O27" s="294"/>
      <c r="P27" s="294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B2:D2"/>
    <mergeCell ref="E2:G2"/>
    <mergeCell ref="A22:G24"/>
    <mergeCell ref="J25:P27"/>
    <mergeCell ref="A2:A3"/>
  </mergeCells>
  <pageMargins left="0.75" right="0.75" top="1.39375" bottom="1.393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S1000"/>
  <sheetViews>
    <sheetView workbookViewId="0">
      <selection activeCell="K30" sqref="K30"/>
    </sheetView>
  </sheetViews>
  <sheetFormatPr baseColWidth="10" defaultColWidth="12.625" defaultRowHeight="15" customHeight="1"/>
  <cols>
    <col min="1" max="1" width="6.875" customWidth="1"/>
    <col min="2" max="7" width="7.375" customWidth="1"/>
    <col min="8" max="8" width="7.5" customWidth="1"/>
    <col min="9" max="10" width="7.5" hidden="1" customWidth="1"/>
    <col min="11" max="12" width="7.5" customWidth="1"/>
    <col min="13" max="13" width="7.75" customWidth="1"/>
    <col min="14" max="19" width="7.5" customWidth="1"/>
    <col min="20" max="26" width="8.625" customWidth="1"/>
  </cols>
  <sheetData>
    <row r="1" spans="1:19" ht="22.5" customHeight="1">
      <c r="A1" s="314" t="s">
        <v>354</v>
      </c>
      <c r="B1" s="315"/>
      <c r="C1" s="315"/>
      <c r="D1" s="315"/>
      <c r="E1" s="315"/>
      <c r="F1" s="315"/>
      <c r="G1" s="316"/>
      <c r="H1" s="2"/>
      <c r="I1" s="57" t="s">
        <v>152</v>
      </c>
      <c r="J1" s="57"/>
      <c r="K1" s="2"/>
      <c r="L1" s="2"/>
      <c r="M1" s="2"/>
      <c r="N1" s="2"/>
      <c r="O1" s="2"/>
      <c r="P1" s="2"/>
      <c r="Q1" s="2"/>
      <c r="R1" s="2"/>
      <c r="S1" s="2"/>
    </row>
    <row r="2" spans="1:19" ht="11.25" customHeight="1">
      <c r="A2" s="317"/>
      <c r="B2" s="319" t="s">
        <v>153</v>
      </c>
      <c r="C2" s="320"/>
      <c r="D2" s="321"/>
      <c r="E2" s="319" t="s">
        <v>154</v>
      </c>
      <c r="F2" s="320"/>
      <c r="G2" s="32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1.25" customHeight="1">
      <c r="A3" s="318"/>
      <c r="B3" s="152" t="s">
        <v>102</v>
      </c>
      <c r="C3" s="152" t="s">
        <v>131</v>
      </c>
      <c r="D3" s="152" t="s">
        <v>132</v>
      </c>
      <c r="E3" s="153" t="s">
        <v>102</v>
      </c>
      <c r="F3" s="153" t="s">
        <v>131</v>
      </c>
      <c r="G3" s="153" t="s">
        <v>132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1.25" customHeight="1">
      <c r="A4" s="152">
        <v>2020</v>
      </c>
      <c r="B4" s="154">
        <v>1210749.905461</v>
      </c>
      <c r="C4" s="154">
        <v>605892.55112399999</v>
      </c>
      <c r="D4" s="155">
        <v>604857.35433700006</v>
      </c>
      <c r="E4" s="158" t="s">
        <v>355</v>
      </c>
      <c r="F4" s="158" t="s">
        <v>355</v>
      </c>
      <c r="G4" s="158" t="s">
        <v>355</v>
      </c>
      <c r="H4" s="2"/>
      <c r="I4" s="63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1.25" customHeight="1">
      <c r="A5" s="152">
        <v>2021</v>
      </c>
      <c r="B5" s="154">
        <v>1221027.842067</v>
      </c>
      <c r="C5" s="154">
        <v>611225.72935599997</v>
      </c>
      <c r="D5" s="154">
        <v>609802.11271100002</v>
      </c>
      <c r="E5" s="156">
        <f t="shared" ref="E5:G5" si="0">B5/B4-1</f>
        <v>8.488901431783713E-3</v>
      </c>
      <c r="F5" s="156">
        <f t="shared" si="0"/>
        <v>8.8021848463168961E-3</v>
      </c>
      <c r="G5" s="156">
        <f t="shared" si="0"/>
        <v>8.1750818412715809E-3</v>
      </c>
      <c r="H5" s="2"/>
      <c r="I5" s="63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1.25" customHeight="1">
      <c r="A6" s="152">
        <v>2022</v>
      </c>
      <c r="B6" s="154">
        <v>1231057.826111</v>
      </c>
      <c r="C6" s="154">
        <v>616440.169857</v>
      </c>
      <c r="D6" s="154">
        <v>614617.65625400003</v>
      </c>
      <c r="E6" s="157">
        <f t="shared" ref="E6:G6" si="1">B6/B5-1</f>
        <v>8.2143778368075626E-3</v>
      </c>
      <c r="F6" s="157">
        <f t="shared" si="1"/>
        <v>8.5311207473122153E-3</v>
      </c>
      <c r="G6" s="157">
        <f t="shared" si="1"/>
        <v>7.8968954725189278E-3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1.25" customHeight="1">
      <c r="A7" s="152">
        <v>2023</v>
      </c>
      <c r="B7" s="154">
        <v>1241270.4147669999</v>
      </c>
      <c r="C7" s="154">
        <v>621712.66165000002</v>
      </c>
      <c r="D7" s="154">
        <v>619557.75311699999</v>
      </c>
      <c r="E7" s="157">
        <f t="shared" ref="E7:G7" si="2">B7/B6-1</f>
        <v>8.29578305696832E-3</v>
      </c>
      <c r="F7" s="157">
        <f t="shared" si="2"/>
        <v>8.5531281879684951E-3</v>
      </c>
      <c r="G7" s="157">
        <f t="shared" si="2"/>
        <v>8.0376748255315267E-3</v>
      </c>
      <c r="H7" s="2"/>
      <c r="O7" s="2"/>
      <c r="P7" s="2"/>
      <c r="Q7" s="2"/>
      <c r="R7" s="2"/>
      <c r="S7" s="2"/>
    </row>
    <row r="8" spans="1:19" ht="11.25" customHeight="1">
      <c r="A8" s="152">
        <v>2024</v>
      </c>
      <c r="B8" s="154">
        <v>1251693.6814939999</v>
      </c>
      <c r="C8" s="154">
        <v>627054.64731100004</v>
      </c>
      <c r="D8" s="154">
        <v>624639.03418299998</v>
      </c>
      <c r="E8" s="157">
        <f t="shared" ref="E8:G8" si="3">B8/B7-1</f>
        <v>8.3972570384323042E-3</v>
      </c>
      <c r="F8" s="157">
        <f t="shared" si="3"/>
        <v>8.592370705178487E-3</v>
      </c>
      <c r="G8" s="157">
        <f t="shared" si="3"/>
        <v>8.201464739059583E-3</v>
      </c>
      <c r="H8" s="2"/>
      <c r="O8" s="2"/>
      <c r="P8" s="2"/>
      <c r="Q8" s="2"/>
      <c r="R8" s="2"/>
      <c r="S8" s="2"/>
    </row>
    <row r="9" spans="1:19" ht="11.25" customHeight="1">
      <c r="A9" s="152">
        <v>2025</v>
      </c>
      <c r="B9" s="154">
        <v>1262417.5752049999</v>
      </c>
      <c r="C9" s="154">
        <v>632508.50797599996</v>
      </c>
      <c r="D9" s="154">
        <v>629909.06722900004</v>
      </c>
      <c r="E9" s="157">
        <f t="shared" ref="E9:G9" si="4">B9/B8-1</f>
        <v>8.5675064670776013E-3</v>
      </c>
      <c r="F9" s="157">
        <f t="shared" si="4"/>
        <v>8.6975843148404675E-3</v>
      </c>
      <c r="G9" s="157">
        <f t="shared" si="4"/>
        <v>8.4369255803762311E-3</v>
      </c>
      <c r="H9" s="2"/>
      <c r="O9" s="2"/>
      <c r="P9" s="2"/>
      <c r="Q9" s="2"/>
      <c r="R9" s="2"/>
      <c r="S9" s="2"/>
    </row>
    <row r="10" spans="1:19" ht="11.25" customHeight="1">
      <c r="A10" s="152">
        <v>2026</v>
      </c>
      <c r="B10" s="154">
        <v>1273458.975207</v>
      </c>
      <c r="C10" s="154">
        <v>638083.16427199997</v>
      </c>
      <c r="D10" s="154">
        <v>635375.81093499996</v>
      </c>
      <c r="E10" s="157">
        <f t="shared" ref="E10:G10" si="5">B10/B9-1</f>
        <v>8.7462343830306821E-3</v>
      </c>
      <c r="F10" s="157">
        <f t="shared" si="5"/>
        <v>8.8135672891400674E-3</v>
      </c>
      <c r="G10" s="157">
        <f t="shared" si="5"/>
        <v>8.6786236147518014E-3</v>
      </c>
      <c r="H10" s="2"/>
      <c r="O10" s="2"/>
      <c r="P10" s="2"/>
      <c r="Q10" s="2"/>
      <c r="R10" s="2"/>
      <c r="S10" s="2"/>
    </row>
    <row r="11" spans="1:19" ht="11.25" customHeight="1">
      <c r="A11" s="152">
        <v>2027</v>
      </c>
      <c r="B11" s="154">
        <v>1284877.317856</v>
      </c>
      <c r="C11" s="154">
        <v>643807.47163399996</v>
      </c>
      <c r="D11" s="154">
        <v>641069.84622199996</v>
      </c>
      <c r="E11" s="157">
        <f t="shared" ref="E11:G11" si="6">B11/B10-1</f>
        <v>8.9664000735822924E-3</v>
      </c>
      <c r="F11" s="157">
        <f t="shared" si="6"/>
        <v>8.9710991960287867E-3</v>
      </c>
      <c r="G11" s="157">
        <f t="shared" si="6"/>
        <v>8.961680928049276E-3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1.25" customHeight="1">
      <c r="A12" s="152">
        <v>2028</v>
      </c>
      <c r="B12" s="154">
        <v>1296677.338159</v>
      </c>
      <c r="C12" s="154">
        <v>649684.62883299997</v>
      </c>
      <c r="D12" s="154">
        <v>646992.70932599995</v>
      </c>
      <c r="E12" s="157">
        <f t="shared" ref="E12:G12" si="7">B12/B11-1</f>
        <v>9.1837719749696678E-3</v>
      </c>
      <c r="F12" s="157">
        <f t="shared" si="7"/>
        <v>9.1287495997578461E-3</v>
      </c>
      <c r="G12" s="157">
        <f t="shared" si="7"/>
        <v>9.2390293177959659E-3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1.25" customHeight="1">
      <c r="A13" s="152">
        <v>2029</v>
      </c>
      <c r="B13" s="154">
        <v>1308932.3466650001</v>
      </c>
      <c r="C13" s="154">
        <v>655751.38596300001</v>
      </c>
      <c r="D13" s="154">
        <v>653180.96070199995</v>
      </c>
      <c r="E13" s="157">
        <f t="shared" ref="E13:G13" si="8">B13/B12-1</f>
        <v>9.4510855903440216E-3</v>
      </c>
      <c r="F13" s="157">
        <f t="shared" si="8"/>
        <v>9.3380031799390473E-3</v>
      </c>
      <c r="G13" s="157">
        <f t="shared" si="8"/>
        <v>9.5646384987035926E-3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1.25" customHeight="1">
      <c r="A14" s="152">
        <v>2030</v>
      </c>
      <c r="B14" s="154">
        <v>1321611.1873850001</v>
      </c>
      <c r="C14" s="154">
        <v>661994.44028099999</v>
      </c>
      <c r="D14" s="154">
        <v>659616.74710399995</v>
      </c>
      <c r="E14" s="157">
        <f t="shared" ref="E14:G14" si="9">B14/B13-1</f>
        <v>9.6863988060988948E-3</v>
      </c>
      <c r="F14" s="157">
        <f t="shared" si="9"/>
        <v>9.5204592039583869E-3</v>
      </c>
      <c r="G14" s="157">
        <f t="shared" si="9"/>
        <v>9.8529914207590163E-3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1.25" customHeight="1">
      <c r="A15" s="152">
        <v>2031</v>
      </c>
      <c r="B15" s="154">
        <v>1334731.6602670001</v>
      </c>
      <c r="C15" s="154">
        <v>668424.18259500002</v>
      </c>
      <c r="D15" s="154">
        <v>666307.47767199995</v>
      </c>
      <c r="E15" s="157">
        <f t="shared" ref="E15:G15" si="10">B15/B14-1</f>
        <v>9.9276345473140459E-3</v>
      </c>
      <c r="F15" s="157">
        <f t="shared" si="10"/>
        <v>9.7126832534586427E-3</v>
      </c>
      <c r="G15" s="157">
        <f t="shared" si="10"/>
        <v>1.0143360667198342E-2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1.25" customHeight="1">
      <c r="A16" s="152">
        <v>2032</v>
      </c>
      <c r="B16" s="154">
        <v>1348308.99327</v>
      </c>
      <c r="C16" s="154">
        <v>675049.83123200003</v>
      </c>
      <c r="D16" s="154">
        <v>673259.16203799995</v>
      </c>
      <c r="E16" s="157">
        <f t="shared" ref="E16:G16" si="11">B16/B15-1</f>
        <v>1.0172331568342186E-2</v>
      </c>
      <c r="F16" s="157">
        <f t="shared" si="11"/>
        <v>9.9123413088937351E-3</v>
      </c>
      <c r="G16" s="157">
        <f t="shared" si="11"/>
        <v>1.0433147756780947E-2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1.25" customHeight="1">
      <c r="A17" s="152">
        <v>2033</v>
      </c>
      <c r="B17" s="154">
        <v>1362230.2127330001</v>
      </c>
      <c r="C17" s="154">
        <v>681821.36577799998</v>
      </c>
      <c r="D17" s="154">
        <v>680408.84695499996</v>
      </c>
      <c r="E17" s="157">
        <f t="shared" ref="E17:G17" si="12">B17/B16-1</f>
        <v>1.0324947421167519E-2</v>
      </c>
      <c r="F17" s="157">
        <f t="shared" si="12"/>
        <v>1.0031162490095724E-2</v>
      </c>
      <c r="G17" s="157">
        <f t="shared" si="12"/>
        <v>1.0619513732806007E-2</v>
      </c>
      <c r="H17" s="2"/>
      <c r="I17" s="2" t="s">
        <v>155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1.25" customHeight="1">
      <c r="A18" s="152">
        <v>2034</v>
      </c>
      <c r="B18" s="154">
        <v>1376414.155821</v>
      </c>
      <c r="C18" s="154">
        <v>688703.55908499996</v>
      </c>
      <c r="D18" s="154">
        <v>687710.59673600004</v>
      </c>
      <c r="E18" s="157">
        <f t="shared" ref="E18:G18" si="13">B18/B17-1</f>
        <v>1.0412295187274712E-2</v>
      </c>
      <c r="F18" s="157">
        <f t="shared" si="13"/>
        <v>1.0093836380658194E-2</v>
      </c>
      <c r="G18" s="157">
        <f t="shared" si="13"/>
        <v>1.0731415109719977E-2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1.25" customHeight="1">
      <c r="A19" s="152">
        <v>2035</v>
      </c>
      <c r="B19" s="154">
        <v>1390670.7443609999</v>
      </c>
      <c r="C19" s="154">
        <v>695608.76754699997</v>
      </c>
      <c r="D19" s="154">
        <v>695061.97681400005</v>
      </c>
      <c r="E19" s="157">
        <f t="shared" ref="E19:G19" si="14">B19/B18-1</f>
        <v>1.0357775295834593E-2</v>
      </c>
      <c r="F19" s="157">
        <f t="shared" si="14"/>
        <v>1.0026387073088783E-2</v>
      </c>
      <c r="G19" s="157">
        <f t="shared" si="14"/>
        <v>1.0689641998961497E-2</v>
      </c>
      <c r="H19" s="2"/>
      <c r="I19" s="28">
        <f>B19/B4-1</f>
        <v>0.14860281061223279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0.5" customHeight="1">
      <c r="A20" s="322" t="s">
        <v>414</v>
      </c>
      <c r="B20" s="322"/>
      <c r="C20" s="322"/>
      <c r="D20" s="322"/>
      <c r="E20" s="322"/>
      <c r="F20" s="322"/>
      <c r="G20" s="3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4.25" customHeight="1">
      <c r="A21" s="323"/>
      <c r="B21" s="323"/>
      <c r="C21" s="323"/>
      <c r="D21" s="323"/>
      <c r="E21" s="323"/>
      <c r="F21" s="323"/>
      <c r="G21" s="323"/>
    </row>
    <row r="22" spans="1:19" ht="14.25" customHeight="1">
      <c r="A22" s="323"/>
      <c r="B22" s="323"/>
      <c r="C22" s="323"/>
      <c r="D22" s="323"/>
      <c r="E22" s="323"/>
      <c r="F22" s="323"/>
      <c r="G22" s="323"/>
    </row>
    <row r="23" spans="1:19" ht="14.25" customHeight="1"/>
    <row r="24" spans="1:19" ht="14.25" customHeight="1"/>
    <row r="25" spans="1:19" ht="14.25" customHeight="1"/>
    <row r="26" spans="1:19" ht="14.25" customHeight="1"/>
    <row r="27" spans="1:19" ht="14.25" customHeight="1"/>
    <row r="28" spans="1:19" ht="14.25" customHeight="1"/>
    <row r="29" spans="1:19" ht="14.25" customHeight="1"/>
    <row r="30" spans="1:19" ht="14.25" customHeight="1"/>
    <row r="31" spans="1:19" ht="14.25" customHeight="1"/>
    <row r="32" spans="1:1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G1"/>
    <mergeCell ref="A2:A3"/>
    <mergeCell ref="B2:D2"/>
    <mergeCell ref="E2:G2"/>
    <mergeCell ref="A20:G22"/>
  </mergeCells>
  <pageMargins left="0.75" right="0.75" top="1.39375" bottom="1.393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Índex de quadres i gràfics</vt:lpstr>
      <vt:lpstr>Q1 </vt:lpstr>
      <vt:lpstr>G1 </vt:lpstr>
      <vt:lpstr>Q2 </vt:lpstr>
      <vt:lpstr>G2</vt:lpstr>
      <vt:lpstr>Q3 </vt:lpstr>
      <vt:lpstr>Q4</vt:lpstr>
      <vt:lpstr>G3 </vt:lpstr>
      <vt:lpstr>Q5 </vt:lpstr>
      <vt:lpstr>Q6</vt:lpstr>
      <vt:lpstr>G4</vt:lpstr>
      <vt:lpstr>Q7</vt:lpstr>
      <vt:lpstr>Q8</vt:lpstr>
      <vt:lpstr>Q9</vt:lpstr>
      <vt:lpstr>G5</vt:lpstr>
      <vt:lpstr>Q10</vt:lpstr>
      <vt:lpstr>G6</vt:lpstr>
      <vt:lpstr>Q11</vt:lpstr>
      <vt:lpstr>G7</vt:lpstr>
      <vt:lpstr>Q12</vt:lpstr>
      <vt:lpstr>G8</vt:lpstr>
      <vt:lpstr>Q13</vt:lpstr>
      <vt:lpstr>Q14</vt:lpstr>
      <vt:lpstr>Q15</vt:lpstr>
      <vt:lpstr>Q16</vt:lpstr>
      <vt:lpstr>Q17</vt:lpstr>
      <vt:lpstr>Q18 </vt:lpstr>
      <vt:lpstr>G9</vt:lpstr>
      <vt:lpstr>Q19</vt:lpstr>
      <vt:lpstr>G10</vt:lpstr>
      <vt:lpstr>G11</vt:lpstr>
      <vt:lpstr>QA1</vt:lpstr>
      <vt:lpstr>QA2</vt:lpstr>
      <vt:lpstr>QA3</vt:lpstr>
      <vt:lpstr>QA4</vt:lpstr>
      <vt:lpstr>QA5</vt:lpstr>
      <vt:lpstr>QA6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Fernando Ruiz Fernández</cp:lastModifiedBy>
  <dcterms:created xsi:type="dcterms:W3CDTF">2009-05-28T15:10:58Z</dcterms:created>
  <dcterms:modified xsi:type="dcterms:W3CDTF">2022-09-30T08:50:26Z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