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1BA7D765-8B6A-49E6-A5A2-EF3478C36F94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quadres i gràfics" sheetId="1" r:id="rId1"/>
    <sheet name="QIIIA-7.1." sheetId="2" r:id="rId2"/>
    <sheet name="QIIIA-7.2" sheetId="3" r:id="rId3"/>
    <sheet name="QIIIA-7.3" sheetId="4" r:id="rId4"/>
    <sheet name="QIIIA-7.4." sheetId="5" r:id="rId5"/>
    <sheet name="QIIIA-7.5." sheetId="6" r:id="rId6"/>
    <sheet name="QIIIA-7.6." sheetId="7" r:id="rId7"/>
    <sheet name="QIIIA-7.7" sheetId="8" r:id="rId8"/>
    <sheet name="QIIIA-7.8" sheetId="9" r:id="rId9"/>
    <sheet name="QIIIA-7.9" sheetId="10" r:id="rId10"/>
    <sheet name="QIIIA-7.10" sheetId="11" r:id="rId11"/>
    <sheet name="QIIIA-7.11" sheetId="12" r:id="rId12"/>
    <sheet name="QIIIA-7.12" sheetId="13" r:id="rId1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7" i="10" l="1"/>
  <c r="K6" i="10"/>
  <c r="K5" i="10"/>
  <c r="K4" i="10"/>
  <c r="K3" i="10"/>
  <c r="D10" i="8"/>
  <c r="C10" i="8"/>
  <c r="B10" i="8"/>
  <c r="G12" i="5"/>
  <c r="G11" i="5"/>
  <c r="I8" i="5"/>
  <c r="G8" i="5"/>
  <c r="E8" i="5"/>
  <c r="C8" i="5"/>
  <c r="I7" i="5"/>
  <c r="G7" i="5"/>
  <c r="E7" i="5"/>
  <c r="C7" i="5"/>
  <c r="I6" i="5"/>
  <c r="G6" i="5"/>
  <c r="E6" i="5"/>
  <c r="C6" i="5"/>
  <c r="I5" i="5"/>
  <c r="G5" i="5"/>
  <c r="E5" i="5"/>
  <c r="C5" i="5"/>
  <c r="I4" i="5"/>
  <c r="G4" i="5"/>
  <c r="E4" i="5"/>
  <c r="C4" i="5"/>
  <c r="T8" i="3"/>
  <c r="R8" i="3"/>
  <c r="O8" i="3"/>
  <c r="M8" i="3"/>
  <c r="J8" i="3"/>
  <c r="H8" i="3"/>
  <c r="E8" i="3"/>
  <c r="C8" i="3"/>
  <c r="T7" i="3"/>
  <c r="R7" i="3"/>
  <c r="J7" i="3"/>
  <c r="H7" i="3"/>
  <c r="E7" i="3"/>
  <c r="C7" i="3"/>
  <c r="T6" i="3"/>
  <c r="R6" i="3"/>
  <c r="O6" i="3"/>
  <c r="M6" i="3"/>
  <c r="J6" i="3"/>
  <c r="H6" i="3"/>
  <c r="E6" i="3"/>
  <c r="C6" i="3"/>
  <c r="T5" i="3"/>
  <c r="R5" i="3"/>
  <c r="O5" i="3"/>
  <c r="M5" i="3"/>
  <c r="J5" i="3"/>
  <c r="H5" i="3"/>
  <c r="E5" i="3"/>
  <c r="C5" i="3"/>
  <c r="T4" i="3"/>
  <c r="R4" i="3"/>
  <c r="O4" i="3"/>
  <c r="M4" i="3"/>
  <c r="J4" i="3"/>
  <c r="H4" i="3"/>
  <c r="E4" i="3"/>
  <c r="C4" i="3"/>
  <c r="I22" i="2"/>
  <c r="D22" i="2"/>
  <c r="I21" i="2"/>
  <c r="D21" i="2"/>
  <c r="I20" i="2"/>
  <c r="F20" i="2"/>
  <c r="D20" i="2"/>
  <c r="I19" i="2"/>
  <c r="D19" i="2"/>
  <c r="I18" i="2"/>
  <c r="D18" i="2"/>
  <c r="I17" i="2"/>
  <c r="D17" i="2"/>
  <c r="I16" i="2"/>
  <c r="D16" i="2"/>
  <c r="I15" i="2"/>
  <c r="F15" i="2"/>
  <c r="D15" i="2"/>
  <c r="I14" i="2"/>
  <c r="D14" i="2"/>
  <c r="I13" i="2"/>
  <c r="D13" i="2"/>
  <c r="I12" i="2"/>
  <c r="F12" i="2"/>
  <c r="D12" i="2"/>
  <c r="I11" i="2"/>
  <c r="D11" i="2"/>
  <c r="I10" i="2"/>
  <c r="D10" i="2"/>
  <c r="I9" i="2"/>
  <c r="D9" i="2"/>
  <c r="I8" i="2"/>
  <c r="D8" i="2"/>
  <c r="I7" i="2"/>
  <c r="F7" i="2"/>
  <c r="D7" i="2"/>
  <c r="I6" i="2"/>
  <c r="D6" i="2"/>
  <c r="I5" i="2"/>
  <c r="D5" i="2"/>
  <c r="J4" i="2"/>
  <c r="G4" i="2"/>
  <c r="H21" i="2" s="1"/>
  <c r="E4" i="2"/>
  <c r="F22" i="2" s="1"/>
  <c r="B4" i="2"/>
  <c r="C20" i="2" s="1"/>
  <c r="C7" i="2" l="1"/>
  <c r="C13" i="2"/>
  <c r="C18" i="2"/>
  <c r="C4" i="2"/>
  <c r="C6" i="2"/>
  <c r="F8" i="2"/>
  <c r="C11" i="2"/>
  <c r="C17" i="2"/>
  <c r="F19" i="2"/>
  <c r="C22" i="2"/>
  <c r="D4" i="2"/>
  <c r="C5" i="2"/>
  <c r="C10" i="2"/>
  <c r="C15" i="2"/>
  <c r="C21" i="2"/>
  <c r="C9" i="2"/>
  <c r="F11" i="2"/>
  <c r="C14" i="2"/>
  <c r="F16" i="2"/>
  <c r="C19" i="2"/>
  <c r="H6" i="2"/>
  <c r="H10" i="2"/>
  <c r="H14" i="2"/>
  <c r="H18" i="2"/>
  <c r="H22" i="2"/>
  <c r="H4" i="2"/>
  <c r="H7" i="2"/>
  <c r="H11" i="2"/>
  <c r="H15" i="2"/>
  <c r="H19" i="2"/>
  <c r="I4" i="2"/>
  <c r="F5" i="2"/>
  <c r="H8" i="2"/>
  <c r="F9" i="2"/>
  <c r="H12" i="2"/>
  <c r="F13" i="2"/>
  <c r="H16" i="2"/>
  <c r="F17" i="2"/>
  <c r="H20" i="2"/>
  <c r="F21" i="2"/>
  <c r="F4" i="2"/>
  <c r="H5" i="2"/>
  <c r="F6" i="2"/>
  <c r="C8" i="2"/>
  <c r="H9" i="2"/>
  <c r="F10" i="2"/>
  <c r="C12" i="2"/>
  <c r="H13" i="2"/>
  <c r="F14" i="2"/>
  <c r="C16" i="2"/>
  <c r="H17" i="2"/>
  <c r="F18" i="2"/>
</calcChain>
</file>

<file path=xl/sharedStrings.xml><?xml version="1.0" encoding="utf-8"?>
<sst xmlns="http://schemas.openxmlformats.org/spreadsheetml/2006/main" count="262" uniqueCount="156">
  <si>
    <t>Memòria sobre l'economia, el treball i la societat de les Illes Balears 2020</t>
  </si>
  <si>
    <t>Índex de taules i gràfics III.7. El sistema de promoció d 'autonomia personal i d'atenció a la dependència</t>
  </si>
  <si>
    <t xml:space="preserve">Quadre IIIA-7.1. </t>
  </si>
  <si>
    <t>Sol·licituds, dictàmens i persones beneficiàries per comunitats autònomes (2020)</t>
  </si>
  <si>
    <t xml:space="preserve">Quadre  IIIA-7.2. </t>
  </si>
  <si>
    <t>Sol·licituds de reconeixement de la situació de dependència (inicials o de revisió) enregistrades el 2020 segons sexe i illa</t>
  </si>
  <si>
    <t xml:space="preserve">Quadre IIIA-7.3. </t>
  </si>
  <si>
    <t>Percentatge de noves sol·licituds sobre el total de la població per illes de residència</t>
  </si>
  <si>
    <t xml:space="preserve">Quadre IIIA-7.4. </t>
  </si>
  <si>
    <t>Sol·licituds de reconeixement de la situació de dependència enregistrades el 2020 segons edat i illa</t>
  </si>
  <si>
    <t>Quadre IIIA-7.5.</t>
  </si>
  <si>
    <t xml:space="preserve">Diferència de sol·licituds i sol·licitants amb dictàmens (2019-2020). Per illa de residència </t>
  </si>
  <si>
    <t xml:space="preserve">Quadre IIIA-7.6. </t>
  </si>
  <si>
    <t>Sol·licitants amb prestació i sol·licitants amb dret sense prestació, diferències 2019-2020 segons illa de residència</t>
  </si>
  <si>
    <t xml:space="preserve">Quadre IIIA-7.7. </t>
  </si>
  <si>
    <t>Persones en situació de dependència (2020) segons dictamen i tipus de grau per illa de residència (grau I, II, III)</t>
  </si>
  <si>
    <t xml:space="preserve">Quadre IIIA-7.8. </t>
  </si>
  <si>
    <t>Persones beneficiàries amb PIA signats per illa de residència, 2020</t>
  </si>
  <si>
    <t xml:space="preserve">Quadre IIIA-7.9. </t>
  </si>
  <si>
    <t>Distribució de places gestionades segons tipus de prestació per illa, 2020</t>
  </si>
  <si>
    <t xml:space="preserve">Quadre IIIA-7.10. </t>
  </si>
  <si>
    <t>Valoracions de dependència per illes de residència, 2020</t>
  </si>
  <si>
    <t xml:space="preserve">Quadre IIIA-7.11. </t>
  </si>
  <si>
    <t>Percentatge de persones beneficiàries, sol·licituds, dictàmens i persones pendents de prestació sobre el total de la població per illes de residència</t>
  </si>
  <si>
    <t xml:space="preserve">Quadre IIIA- 7.12. </t>
  </si>
  <si>
    <t>Dades de dependència. Valoracions de dependència per illes pendents de dur a terme el 31/12/2020</t>
  </si>
  <si>
    <t xml:space="preserve">Quadre IIIA-7.13. </t>
  </si>
  <si>
    <t>Llista d'espera en residències i centres de dia per illa</t>
  </si>
  <si>
    <t>Quadre IIIA-7.1. Sol·licituds, dictàmens i persones beneficiàries per comunitats autònomes (2020)</t>
  </si>
  <si>
    <t>Sol·licituds</t>
  </si>
  <si>
    <t>Resolucions</t>
  </si>
  <si>
    <t>Persones beneficiàries amb prestacions</t>
  </si>
  <si>
    <t>Nombre</t>
  </si>
  <si>
    <t>% total de sol·licituds</t>
  </si>
  <si>
    <t>% total de població per territori</t>
  </si>
  <si>
    <t>% de sol·licituds</t>
  </si>
  <si>
    <t>% total de persones beneficiàries amb prestacions</t>
  </si>
  <si>
    <t>% de població per territori</t>
  </si>
  <si>
    <t>Població *</t>
  </si>
  <si>
    <t>Espanya</t>
  </si>
  <si>
    <t>Andalusia</t>
  </si>
  <si>
    <t>Aragó</t>
  </si>
  <si>
    <t>Astúries</t>
  </si>
  <si>
    <t>Illes Balears</t>
  </si>
  <si>
    <t>Illes Canàries</t>
  </si>
  <si>
    <t>Cantàbria</t>
  </si>
  <si>
    <t>Castella i Lleó</t>
  </si>
  <si>
    <t>Castella-la Manxa</t>
  </si>
  <si>
    <t xml:space="preserve">Catalunya  </t>
  </si>
  <si>
    <t>Comunitat Valenciana</t>
  </si>
  <si>
    <t>Extremadura</t>
  </si>
  <si>
    <t>Galícia</t>
  </si>
  <si>
    <t>Madrid</t>
  </si>
  <si>
    <t>Múrcia</t>
  </si>
  <si>
    <t>Navarra</t>
  </si>
  <si>
    <t>País Basc</t>
  </si>
  <si>
    <t>La Rioja</t>
  </si>
  <si>
    <t>Ceuta i Melilla</t>
  </si>
  <si>
    <t>Font: Elaboració pròpia a partir de dades del SAAD-Imserso i de la Direcció General de Dependència. Dades de desembre de 2019</t>
  </si>
  <si>
    <t xml:space="preserve">* Xifres INE de població referides al 31/12/2020. </t>
  </si>
  <si>
    <t>Quadre  IIIA-7.2. Sol·licituds de reconeixement de la situació de dependència (inicials o de revisió) enregistrades el 2020 segons sexe i illa</t>
  </si>
  <si>
    <t>Nova sol·licitud</t>
  </si>
  <si>
    <t>Revisió de grau</t>
  </si>
  <si>
    <t>Trasllat de comunitat autònoma</t>
  </si>
  <si>
    <t>Total</t>
  </si>
  <si>
    <t>Dones</t>
  </si>
  <si>
    <t>% dones</t>
  </si>
  <si>
    <t>Homes</t>
  </si>
  <si>
    <t>% homes</t>
  </si>
  <si>
    <t>Mallorca</t>
  </si>
  <si>
    <t>Menorca</t>
  </si>
  <si>
    <t>Eivissa</t>
  </si>
  <si>
    <t>Formentera</t>
  </si>
  <si>
    <t>Total Illes Balears</t>
  </si>
  <si>
    <t>Font: Elaboració pròpia a partir de les dades del sistema de gestió de la dependència DISDEP</t>
  </si>
  <si>
    <t>Quadre IIIA-7.3. Percentatge de noves sol·licituds sobre el total de la població per illes de residència</t>
  </si>
  <si>
    <t>Població*</t>
  </si>
  <si>
    <t>Noves sol·licituds</t>
  </si>
  <si>
    <t>% de persones de noves sol·licituds</t>
  </si>
  <si>
    <t>0,50 %</t>
  </si>
  <si>
    <t>0,47 %</t>
  </si>
  <si>
    <t>0,27 %</t>
  </si>
  <si>
    <t>0,18 %</t>
  </si>
  <si>
    <t>0,46 %</t>
  </si>
  <si>
    <t>* Font: Institut Nacional d'Estadística (INE). Padró oficial de 2020.</t>
  </si>
  <si>
    <t>Quadre IIIA-7.4. Sol·licituds de reconeixement de la situació de dependència enregistrades el 2020 segons edat i illa</t>
  </si>
  <si>
    <t>Edat</t>
  </si>
  <si>
    <t>0-15</t>
  </si>
  <si>
    <t>% 0-15</t>
  </si>
  <si>
    <t>16-64</t>
  </si>
  <si>
    <t>% 16-64</t>
  </si>
  <si>
    <t>65-79</t>
  </si>
  <si>
    <t>% 65-79</t>
  </si>
  <si>
    <t>80+</t>
  </si>
  <si>
    <t>% 80+</t>
  </si>
  <si>
    <t>Quadre IIIA-7.5. Diferència de sol·licituds i sol·licitants amb dictàmens (2019-2020). Per illa de residència</t>
  </si>
  <si>
    <t>Sol·licitants amb dictamen</t>
  </si>
  <si>
    <t>Diferència</t>
  </si>
  <si>
    <t>Quadre IIIA-7.6. Sol·licitants amb prestació i sol·licitants amb dret sense prestació, diferències 2019-2020 segons illa de residència</t>
  </si>
  <si>
    <t>Sol·licitants amb prestació</t>
  </si>
  <si>
    <t>Sol·licitants amb dret sense prestació</t>
  </si>
  <si>
    <t>Quadre IIIA-7.7. Persones en situació de dependència (2020) segons dictamen i tipus de grau per illa de residència (grau I, II, III)</t>
  </si>
  <si>
    <t>Grau I</t>
  </si>
  <si>
    <t>Grau II</t>
  </si>
  <si>
    <t>Grau III</t>
  </si>
  <si>
    <t>Nota: Correspon al total de persones que durant el 2020 ha tingut grau de dependència.</t>
  </si>
  <si>
    <t>Quadre IIIA-7.8. Persones beneficiàries amb PIA signats per illa de residència, 2020</t>
  </si>
  <si>
    <t>PIA signats</t>
  </si>
  <si>
    <t>Nota: inclou tots els PIA signats, no només els que tenen resolució.</t>
  </si>
  <si>
    <t>Quadre IIIA-7.9. Distribució de places gestionades segons tipus de prestació per illa, 2020</t>
  </si>
  <si>
    <t>Centre de dia de gent gran*</t>
  </si>
  <si>
    <t>Centres d'atenció a persones en situació de discapacitat**</t>
  </si>
  <si>
    <t xml:space="preserve">Servei d'atenció residencial </t>
  </si>
  <si>
    <t>Centre de dia i nit</t>
  </si>
  <si>
    <t>Prestacions econòmiques vinculades al servei</t>
  </si>
  <si>
    <t>Prestació econòmica per a cures a l'entorn familiar</t>
  </si>
  <si>
    <t>Ajuda a domicili</t>
  </si>
  <si>
    <t>Servei de promoció d'autonomia</t>
  </si>
  <si>
    <t>Teleassistència</t>
  </si>
  <si>
    <t>* Places gestionades a través de l'XPAD que poden ser concertades, amb conveni, transferides o pròpies; dades del 31/12/2020.</t>
  </si>
  <si>
    <t>** Places gestionades fora de l'XPAD que poden ser concertades, amb conveni, transferides o pròpies.</t>
  </si>
  <si>
    <t>Quadre IIIA-7.10. Valoracions de dependència per illes de residència, 2020</t>
  </si>
  <si>
    <t>Revisió del grau</t>
  </si>
  <si>
    <t>Persones</t>
  </si>
  <si>
    <t>Mitjana de dies</t>
  </si>
  <si>
    <t>Quadre IIIA-7.11. Percentatge de persones beneficiàries, sol·licituds, dictàmens i persones pendents de prestació sobre el total de la població per illes de residència</t>
  </si>
  <si>
    <t>Persones beneficiàries</t>
  </si>
  <si>
    <t>% de persones beneficiàries</t>
  </si>
  <si>
    <t>Dictàmens</t>
  </si>
  <si>
    <t>% de dictàmens</t>
  </si>
  <si>
    <t>Persones pendents de prestació</t>
  </si>
  <si>
    <t>% de persones pendents de prestació</t>
  </si>
  <si>
    <t>2,03 %</t>
  </si>
  <si>
    <t>2,98 %</t>
  </si>
  <si>
    <t>2,88 %</t>
  </si>
  <si>
    <t>0,23 %</t>
  </si>
  <si>
    <t>2,46 %</t>
  </si>
  <si>
    <t>3,35 %</t>
  </si>
  <si>
    <t>3,21 %</t>
  </si>
  <si>
    <t>1,39 %</t>
  </si>
  <si>
    <t>1,87 %</t>
  </si>
  <si>
    <t>1,82 %</t>
  </si>
  <si>
    <t>0,19 %</t>
  </si>
  <si>
    <t>1,33 %</t>
  </si>
  <si>
    <t>1,64 %</t>
  </si>
  <si>
    <t>1,58 %</t>
  </si>
  <si>
    <t>0,25 %</t>
  </si>
  <si>
    <t>1,98 %</t>
  </si>
  <si>
    <t>2,86 %</t>
  </si>
  <si>
    <t>2,75 %</t>
  </si>
  <si>
    <t>Quadre IIIA- 7.12. Dades de dependència. Valoracions de dependència per illes pendents de dur a terme el 31/12/2020</t>
  </si>
  <si>
    <t>Quadre IIIA-7.13. Llista d'espera en residències i centres de dia per illa</t>
  </si>
  <si>
    <t>Codi municipi</t>
  </si>
  <si>
    <t>Residència de gent gran</t>
  </si>
  <si>
    <t>Centre de dia de gent gran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</si>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</sst>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7" x14ac:knownFonts="1">
    <font>
      <sz val="11"/>
      <color rgb="FF000000"/>
      <name val="Arial"/>
      <charset val="1"/>
    </font>
    <font>
      <sz val="10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CC000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24"/>
      <color rgb="FF000000"/>
      <name val="Arial"/>
      <charset val="1"/>
    </font>
    <font>
      <sz val="18"/>
      <color rgb="FF000000"/>
      <name val="Arial"/>
      <charset val="1"/>
    </font>
    <font>
      <sz val="12"/>
      <color rgb="FF000000"/>
      <name val="Arial"/>
      <charset val="1"/>
    </font>
    <font>
      <u/>
      <sz val="10"/>
      <color rgb="FF0000EE"/>
      <name val="Arial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charset val="1"/>
    </font>
    <font>
      <b/>
      <sz val="11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u/>
      <sz val="11"/>
      <color rgb="FF0563C1"/>
      <name val="Arial"/>
      <family val="2"/>
      <charset val="1"/>
    </font>
    <font>
      <sz val="11"/>
      <color rgb="FF000000"/>
      <name val="Arial"/>
      <family val="2"/>
      <charset val="1"/>
    </font>
    <font>
      <sz val="8"/>
      <color rgb="FF000000"/>
      <name val="Noto Sans"/>
      <charset val="1"/>
    </font>
    <font>
      <sz val="8"/>
      <name val="Noto Sans"/>
      <charset val="1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Noto Sans"/>
      <charset val="1"/>
    </font>
    <font>
      <b/>
      <sz val="8"/>
      <color rgb="FF800080"/>
      <name val="Noto Sans"/>
      <charset val="1"/>
    </font>
    <font>
      <sz val="8"/>
      <name val="Arial"/>
      <family val="2"/>
      <charset val="1"/>
    </font>
    <font>
      <sz val="8"/>
      <color rgb="FFED7D31"/>
      <name val="Noto Sans"/>
      <charset val="1"/>
    </font>
    <font>
      <b/>
      <sz val="8"/>
      <color rgb="FF008000"/>
      <name val="Noto Sans"/>
      <charset val="1"/>
    </font>
    <font>
      <sz val="8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b/>
      <sz val="10"/>
      <color rgb="FF000000"/>
      <name val="Arial"/>
      <family val="2"/>
      <charset val="1"/>
    </font>
    <font>
      <sz val="10"/>
      <name val="Noto Sans"/>
      <charset val="1"/>
    </font>
    <font>
      <sz val="11"/>
      <color rgb="FF000000"/>
      <name val="Noto Sans"/>
      <family val="2"/>
      <charset val="1"/>
    </font>
    <font>
      <sz val="11"/>
      <color rgb="FF000000"/>
      <name val="Noto Sans"/>
      <charset val="1"/>
    </font>
    <font>
      <sz val="8"/>
      <color rgb="FF000000"/>
      <name val="Noto Sans"/>
      <family val="2"/>
      <charset val="1"/>
    </font>
    <font>
      <sz val="10"/>
      <color rgb="FF000000"/>
      <name val="Noto Sans"/>
      <family val="2"/>
      <charset val="1"/>
    </font>
    <font>
      <sz val="11"/>
      <color rgb="FF000000"/>
      <name val="Arial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8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FABAB"/>
        <bgColor rgb="FFBFBFBF"/>
      </patternFill>
    </fill>
    <fill>
      <patternFill patternType="solid">
        <fgColor rgb="FFFFC000"/>
        <bgColor rgb="FFFF9900"/>
      </patternFill>
    </fill>
    <fill>
      <patternFill patternType="solid">
        <fgColor rgb="FFBFBFB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C0C0C0"/>
        <bgColor rgb="FFBFBFBF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0">
    <xf numFmtId="0" fontId="0" fillId="0" borderId="0"/>
    <xf numFmtId="0" fontId="15" fillId="0" borderId="0" applyBorder="0" applyProtection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1"/>
    <xf numFmtId="9" fontId="36" fillId="0" borderId="0" applyBorder="0" applyProtection="0"/>
    <xf numFmtId="0" fontId="36" fillId="0" borderId="0"/>
    <xf numFmtId="0" fontId="36" fillId="0" borderId="0"/>
    <xf numFmtId="0" fontId="3" fillId="0" borderId="0"/>
  </cellStyleXfs>
  <cellXfs count="126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 wrapText="1"/>
    </xf>
    <xf numFmtId="0" fontId="22" fillId="11" borderId="9" xfId="0" applyFont="1" applyFill="1" applyBorder="1" applyAlignment="1">
      <alignment horizontal="left" vertical="center" wrapText="1"/>
    </xf>
    <xf numFmtId="3" fontId="22" fillId="11" borderId="2" xfId="0" applyNumberFormat="1" applyFont="1" applyFill="1" applyBorder="1" applyAlignment="1">
      <alignment horizontal="center" vertical="center" wrapText="1"/>
    </xf>
    <xf numFmtId="164" fontId="21" fillId="11" borderId="2" xfId="0" applyNumberFormat="1" applyFont="1" applyFill="1" applyBorder="1" applyAlignment="1">
      <alignment horizontal="center" vertical="center"/>
    </xf>
    <xf numFmtId="164" fontId="21" fillId="11" borderId="2" xfId="0" applyNumberFormat="1" applyFont="1" applyFill="1" applyBorder="1" applyAlignment="1">
      <alignment horizontal="right" vertical="center"/>
    </xf>
    <xf numFmtId="3" fontId="21" fillId="11" borderId="2" xfId="0" applyNumberFormat="1" applyFont="1" applyFill="1" applyBorder="1" applyAlignment="1">
      <alignment horizontal="center" vertical="center"/>
    </xf>
    <xf numFmtId="3" fontId="21" fillId="11" borderId="5" xfId="0" applyNumberFormat="1" applyFont="1" applyFill="1" applyBorder="1" applyAlignment="1">
      <alignment horizontal="center" vertical="center"/>
    </xf>
    <xf numFmtId="164" fontId="21" fillId="11" borderId="10" xfId="0" applyNumberFormat="1" applyFont="1" applyFill="1" applyBorder="1" applyAlignment="1">
      <alignment horizontal="right" vertical="center"/>
    </xf>
    <xf numFmtId="3" fontId="21" fillId="11" borderId="2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Alignment="1">
      <alignment vertical="center" wrapText="1"/>
    </xf>
    <xf numFmtId="3" fontId="17" fillId="0" borderId="0" xfId="0" applyNumberFormat="1" applyFont="1" applyAlignment="1" applyProtection="1">
      <alignment horizontal="center" vertical="center"/>
      <protection locked="0"/>
    </xf>
    <xf numFmtId="0" fontId="21" fillId="0" borderId="9" xfId="0" applyFont="1" applyBorder="1" applyAlignment="1">
      <alignment horizontal="left" vertical="center" wrapText="1"/>
    </xf>
    <xf numFmtId="3" fontId="20" fillId="12" borderId="2" xfId="0" applyNumberFormat="1" applyFont="1" applyFill="1" applyBorder="1" applyAlignment="1" applyProtection="1">
      <alignment horizontal="center" vertical="center"/>
      <protection locked="0"/>
    </xf>
    <xf numFmtId="164" fontId="21" fillId="12" borderId="2" xfId="0" applyNumberFormat="1" applyFont="1" applyFill="1" applyBorder="1" applyAlignment="1">
      <alignment horizontal="center" vertical="center"/>
    </xf>
    <xf numFmtId="164" fontId="21" fillId="12" borderId="2" xfId="0" applyNumberFormat="1" applyFont="1" applyFill="1" applyBorder="1" applyAlignment="1">
      <alignment horizontal="right" vertical="center"/>
    </xf>
    <xf numFmtId="3" fontId="21" fillId="0" borderId="2" xfId="0" applyNumberFormat="1" applyFont="1" applyBorder="1" applyAlignment="1">
      <alignment horizontal="center" vertical="center"/>
    </xf>
    <xf numFmtId="164" fontId="21" fillId="0" borderId="2" xfId="0" applyNumberFormat="1" applyFont="1" applyBorder="1" applyAlignment="1">
      <alignment horizontal="right" vertical="center"/>
    </xf>
    <xf numFmtId="3" fontId="20" fillId="0" borderId="2" xfId="0" applyNumberFormat="1" applyFont="1" applyBorder="1" applyAlignment="1">
      <alignment horizontal="center" vertical="center"/>
    </xf>
    <xf numFmtId="164" fontId="21" fillId="0" borderId="2" xfId="0" applyNumberFormat="1" applyFont="1" applyBorder="1" applyAlignment="1">
      <alignment horizontal="right" vertical="center"/>
    </xf>
    <xf numFmtId="3" fontId="20" fillId="0" borderId="2" xfId="0" applyNumberFormat="1" applyFont="1" applyBorder="1" applyAlignment="1" applyProtection="1">
      <alignment horizontal="center" vertical="center"/>
      <protection locked="0"/>
    </xf>
    <xf numFmtId="3" fontId="17" fillId="0" borderId="0" xfId="0" applyNumberFormat="1" applyFont="1"/>
    <xf numFmtId="3" fontId="23" fillId="0" borderId="0" xfId="0" applyNumberFormat="1" applyFont="1" applyAlignment="1" applyProtection="1">
      <alignment horizontal="center" vertical="center"/>
      <protection locked="0"/>
    </xf>
    <xf numFmtId="3" fontId="20" fillId="11" borderId="2" xfId="0" applyNumberFormat="1" applyFont="1" applyFill="1" applyBorder="1" applyAlignment="1" applyProtection="1">
      <alignment horizontal="center" vertical="center"/>
      <protection locked="0"/>
    </xf>
    <xf numFmtId="3" fontId="20" fillId="11" borderId="2" xfId="0" applyNumberFormat="1" applyFont="1" applyFill="1" applyBorder="1" applyAlignment="1">
      <alignment horizontal="center" vertical="center"/>
    </xf>
    <xf numFmtId="4" fontId="17" fillId="0" borderId="0" xfId="0" applyNumberFormat="1" applyFont="1" applyAlignment="1" applyProtection="1">
      <alignment horizontal="center" vertical="center"/>
      <protection locked="0"/>
    </xf>
    <xf numFmtId="3" fontId="17" fillId="0" borderId="0" xfId="0" applyNumberFormat="1" applyFont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 applyProtection="1">
      <alignment horizontal="center" vertical="center" wrapText="1"/>
      <protection locked="0"/>
    </xf>
    <xf numFmtId="3" fontId="17" fillId="0" borderId="0" xfId="0" applyNumberFormat="1" applyFont="1" applyAlignment="1">
      <alignment vertical="center"/>
    </xf>
    <xf numFmtId="3" fontId="20" fillId="0" borderId="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3" fontId="27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9" fillId="0" borderId="0" xfId="0" applyFont="1"/>
    <xf numFmtId="3" fontId="18" fillId="0" borderId="0" xfId="0" applyNumberFormat="1" applyFont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30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3" fontId="31" fillId="0" borderId="5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/>
    </xf>
    <xf numFmtId="0" fontId="20" fillId="10" borderId="2" xfId="0" applyFont="1" applyFill="1" applyBorder="1" applyAlignment="1">
      <alignment wrapText="1"/>
    </xf>
    <xf numFmtId="0" fontId="32" fillId="12" borderId="0" xfId="0" applyFont="1" applyFill="1" applyAlignment="1">
      <alignment vertical="center"/>
    </xf>
    <xf numFmtId="0" fontId="20" fillId="10" borderId="2" xfId="0" applyFont="1" applyFill="1" applyBorder="1" applyAlignment="1">
      <alignment horizontal="right" wrapText="1"/>
    </xf>
    <xf numFmtId="0" fontId="20" fillId="0" borderId="2" xfId="0" applyFont="1" applyBorder="1" applyAlignment="1">
      <alignment wrapText="1"/>
    </xf>
    <xf numFmtId="3" fontId="20" fillId="0" borderId="2" xfId="0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0" fontId="30" fillId="13" borderId="2" xfId="0" applyFont="1" applyFill="1" applyBorder="1" applyAlignment="1">
      <alignment wrapText="1"/>
    </xf>
    <xf numFmtId="3" fontId="30" fillId="13" borderId="2" xfId="0" applyNumberFormat="1" applyFont="1" applyFill="1" applyBorder="1" applyAlignment="1">
      <alignment horizontal="right" wrapText="1"/>
    </xf>
    <xf numFmtId="165" fontId="30" fillId="13" borderId="2" xfId="0" applyNumberFormat="1" applyFont="1" applyFill="1" applyBorder="1" applyAlignment="1">
      <alignment horizontal="right" wrapText="1"/>
    </xf>
    <xf numFmtId="0" fontId="30" fillId="13" borderId="2" xfId="0" applyFont="1" applyFill="1" applyBorder="1" applyAlignment="1">
      <alignment horizontal="right" wrapText="1"/>
    </xf>
    <xf numFmtId="0" fontId="28" fillId="0" borderId="11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3" fontId="33" fillId="0" borderId="0" xfId="0" applyNumberFormat="1" applyFont="1" applyBorder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vertical="center"/>
    </xf>
    <xf numFmtId="0" fontId="34" fillId="0" borderId="10" xfId="0" applyFont="1" applyBorder="1" applyAlignment="1">
      <alignment horizontal="left" vertical="center"/>
    </xf>
    <xf numFmtId="0" fontId="20" fillId="10" borderId="2" xfId="0" applyFont="1" applyFill="1" applyBorder="1" applyAlignment="1">
      <alignment vertical="center" wrapText="1"/>
    </xf>
    <xf numFmtId="164" fontId="20" fillId="0" borderId="2" xfId="0" applyNumberFormat="1" applyFont="1" applyBorder="1" applyAlignment="1">
      <alignment horizontal="right" wrapText="1"/>
    </xf>
    <xf numFmtId="3" fontId="32" fillId="0" borderId="0" xfId="0" applyNumberFormat="1" applyFont="1" applyAlignment="1">
      <alignment vertical="center"/>
    </xf>
    <xf numFmtId="0" fontId="30" fillId="11" borderId="2" xfId="0" applyFont="1" applyFill="1" applyBorder="1" applyAlignment="1">
      <alignment wrapText="1"/>
    </xf>
    <xf numFmtId="3" fontId="30" fillId="11" borderId="2" xfId="0" applyNumberFormat="1" applyFont="1" applyFill="1" applyBorder="1" applyAlignment="1">
      <alignment horizontal="right" wrapText="1"/>
    </xf>
    <xf numFmtId="164" fontId="30" fillId="11" borderId="2" xfId="0" applyNumberFormat="1" applyFont="1" applyFill="1" applyBorder="1" applyAlignment="1">
      <alignment horizontal="right" wrapText="1"/>
    </xf>
    <xf numFmtId="0" fontId="17" fillId="0" borderId="11" xfId="0" applyFont="1" applyBorder="1" applyAlignment="1">
      <alignment vertical="center"/>
    </xf>
    <xf numFmtId="0" fontId="11" fillId="0" borderId="11" xfId="0" applyFont="1" applyBorder="1" applyAlignment="1">
      <alignment wrapText="1"/>
    </xf>
    <xf numFmtId="0" fontId="17" fillId="0" borderId="12" xfId="0" applyFont="1" applyBorder="1" applyAlignment="1">
      <alignment vertical="center"/>
    </xf>
    <xf numFmtId="0" fontId="11" fillId="0" borderId="12" xfId="0" applyFont="1" applyBorder="1" applyAlignment="1">
      <alignment wrapText="1"/>
    </xf>
    <xf numFmtId="166" fontId="20" fillId="0" borderId="2" xfId="0" applyNumberFormat="1" applyFont="1" applyBorder="1" applyAlignment="1">
      <alignment horizontal="right" wrapText="1"/>
    </xf>
    <xf numFmtId="10" fontId="32" fillId="0" borderId="0" xfId="0" applyNumberFormat="1" applyFont="1" applyAlignment="1">
      <alignment vertical="center"/>
    </xf>
    <xf numFmtId="166" fontId="30" fillId="13" borderId="2" xfId="0" applyNumberFormat="1" applyFont="1" applyFill="1" applyBorder="1" applyAlignment="1">
      <alignment horizontal="right" wrapText="1"/>
    </xf>
    <xf numFmtId="0" fontId="34" fillId="0" borderId="0" xfId="0" applyFont="1" applyAlignment="1">
      <alignment horizontal="center" vertical="center"/>
    </xf>
    <xf numFmtId="166" fontId="32" fillId="0" borderId="0" xfId="0" applyNumberFormat="1" applyFont="1" applyAlignment="1">
      <alignment vertical="center"/>
    </xf>
    <xf numFmtId="0" fontId="30" fillId="10" borderId="2" xfId="0" applyFont="1" applyFill="1" applyBorder="1" applyAlignment="1">
      <alignment vertical="center" wrapText="1"/>
    </xf>
    <xf numFmtId="0" fontId="20" fillId="10" borderId="2" xfId="0" applyFont="1" applyFill="1" applyBorder="1" applyAlignment="1">
      <alignment horizontal="right" vertical="center" wrapText="1"/>
    </xf>
    <xf numFmtId="0" fontId="30" fillId="11" borderId="2" xfId="0" applyFont="1" applyFill="1" applyBorder="1" applyAlignment="1">
      <alignment horizontal="right" wrapText="1"/>
    </xf>
    <xf numFmtId="0" fontId="28" fillId="0" borderId="0" xfId="0" applyFont="1" applyBorder="1" applyAlignment="1">
      <alignment vertical="center"/>
    </xf>
    <xf numFmtId="3" fontId="20" fillId="0" borderId="2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28" fillId="0" borderId="12" xfId="0" applyFont="1" applyBorder="1" applyAlignment="1">
      <alignment vertical="center"/>
    </xf>
    <xf numFmtId="0" fontId="30" fillId="10" borderId="2" xfId="0" applyFont="1" applyFill="1" applyBorder="1" applyAlignment="1">
      <alignment horizontal="right" vertical="center" wrapText="1"/>
    </xf>
    <xf numFmtId="3" fontId="20" fillId="13" borderId="2" xfId="0" applyNumberFormat="1" applyFont="1" applyFill="1" applyBorder="1" applyAlignment="1">
      <alignment horizontal="right" wrapText="1"/>
    </xf>
    <xf numFmtId="0" fontId="32" fillId="0" borderId="0" xfId="14" applyFont="1" applyAlignment="1">
      <alignment vertical="center"/>
    </xf>
    <xf numFmtId="0" fontId="30" fillId="10" borderId="2" xfId="0" applyFont="1" applyFill="1" applyBorder="1" applyAlignment="1">
      <alignment wrapText="1"/>
    </xf>
    <xf numFmtId="0" fontId="28" fillId="0" borderId="0" xfId="14" applyFont="1" applyAlignment="1">
      <alignment vertical="center"/>
    </xf>
    <xf numFmtId="3" fontId="32" fillId="0" borderId="0" xfId="14" applyNumberFormat="1" applyFont="1" applyAlignment="1">
      <alignment vertical="center"/>
    </xf>
    <xf numFmtId="0" fontId="35" fillId="0" borderId="0" xfId="14" applyFont="1" applyAlignment="1">
      <alignment vertical="center"/>
    </xf>
    <xf numFmtId="0" fontId="32" fillId="0" borderId="0" xfId="14" applyFont="1" applyBorder="1" applyAlignment="1">
      <alignment vertical="center"/>
    </xf>
    <xf numFmtId="0" fontId="20" fillId="10" borderId="2" xfId="0" applyFont="1" applyFill="1" applyBorder="1" applyAlignment="1">
      <alignment horizontal="center" wrapText="1"/>
    </xf>
    <xf numFmtId="0" fontId="32" fillId="0" borderId="0" xfId="14" applyFont="1" applyAlignment="1">
      <alignment horizontal="center" vertical="center"/>
    </xf>
    <xf numFmtId="0" fontId="30" fillId="14" borderId="2" xfId="0" applyFont="1" applyFill="1" applyBorder="1" applyAlignment="1">
      <alignment wrapText="1"/>
    </xf>
    <xf numFmtId="164" fontId="11" fillId="0" borderId="0" xfId="0" applyNumberFormat="1" applyFont="1" applyBorder="1" applyAlignment="1">
      <alignment vertical="center" wrapText="1"/>
    </xf>
    <xf numFmtId="0" fontId="20" fillId="0" borderId="0" xfId="0" applyFont="1"/>
    <xf numFmtId="0" fontId="20" fillId="12" borderId="2" xfId="0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0" fontId="30" fillId="12" borderId="2" xfId="0" applyFont="1" applyFill="1" applyBorder="1" applyAlignment="1">
      <alignment horizontal="center" wrapText="1"/>
    </xf>
    <xf numFmtId="0" fontId="16" fillId="0" borderId="0" xfId="0" applyFont="1"/>
    <xf numFmtId="0" fontId="13" fillId="0" borderId="0" xfId="0" applyFont="1" applyBorder="1" applyAlignment="1">
      <alignment horizontal="center"/>
    </xf>
    <xf numFmtId="0" fontId="14" fillId="9" borderId="0" xfId="0" applyFont="1" applyFill="1" applyBorder="1" applyAlignment="1">
      <alignment horizontal="center"/>
    </xf>
    <xf numFmtId="0" fontId="15" fillId="0" borderId="2" xfId="1" applyFont="1" applyBorder="1" applyAlignment="1" applyProtection="1"/>
    <xf numFmtId="0" fontId="16" fillId="0" borderId="2" xfId="0" applyFont="1" applyBorder="1"/>
    <xf numFmtId="0" fontId="19" fillId="3" borderId="3" xfId="0" applyFont="1" applyFill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4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30" fillId="12" borderId="2" xfId="0" applyFont="1" applyFill="1" applyBorder="1" applyAlignment="1">
      <alignment horizontal="center" vertical="center" wrapText="1"/>
    </xf>
  </cellXfs>
  <cellStyles count="20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Error 9" xfId="7" xr:uid="{00000000-0005-0000-0000-00000B000000}"/>
    <cellStyle name="Footnote 10" xfId="8" xr:uid="{00000000-0005-0000-0000-00000C000000}"/>
    <cellStyle name="Good 11" xfId="9" xr:uid="{00000000-0005-0000-0000-00000D000000}"/>
    <cellStyle name="Heading" xfId="10" xr:uid="{00000000-0005-0000-0000-00000E000000}"/>
    <cellStyle name="Heading 1 12" xfId="11" xr:uid="{00000000-0005-0000-0000-00000F000000}"/>
    <cellStyle name="Heading 2 13" xfId="12" xr:uid="{00000000-0005-0000-0000-000010000000}"/>
    <cellStyle name="Hipervínculo" xfId="1" builtinId="8"/>
    <cellStyle name="Hyperlink 14" xfId="13" xr:uid="{00000000-0005-0000-0000-000011000000}"/>
    <cellStyle name="Normal" xfId="0" builtinId="0"/>
    <cellStyle name="Normal 2" xfId="14" xr:uid="{00000000-0005-0000-0000-000012000000}"/>
    <cellStyle name="Note 15" xfId="15" xr:uid="{00000000-0005-0000-0000-000013000000}"/>
    <cellStyle name="Porcentaje 2" xfId="16" xr:uid="{00000000-0005-0000-0000-000014000000}"/>
    <cellStyle name="Status 16" xfId="17" xr:uid="{00000000-0005-0000-0000-000015000000}"/>
    <cellStyle name="Text 17" xfId="18" xr:uid="{00000000-0005-0000-0000-000016000000}"/>
    <cellStyle name="Warning 18" xfId="19" xr:uid="{00000000-0005-0000-0000-000017000000}"/>
  </cellStyles>
  <dxfs count="20"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563C1"/>
      <rgbColor rgb="FFCCCCCC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B0F0"/>
      <rgbColor rgb="FFD9D9D9"/>
      <rgbColor rgb="FFCCFFCC"/>
      <rgbColor rgb="FFFFFF99"/>
      <rgbColor rgb="FFBFBFBF"/>
      <rgbColor rgb="FFFF99CC"/>
      <rgbColor rgb="FFCC99FF"/>
      <rgbColor rgb="FFFFCCCC"/>
      <rgbColor rgb="FF3366FF"/>
      <rgbColor rgb="FF33CCCC"/>
      <rgbColor rgb="FF99CC00"/>
      <rgbColor rgb="FFFFC000"/>
      <rgbColor rgb="FFFF9900"/>
      <rgbColor rgb="FFED7D31"/>
      <rgbColor rgb="FF666699"/>
      <rgbColor rgb="FFAFABAB"/>
      <rgbColor rgb="FF003366"/>
      <rgbColor rgb="FF339966"/>
      <rgbColor rgb="FF0066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816092</xdr:colOff>
      <xdr:row>2</xdr:row>
      <xdr:rowOff>52200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25480" cy="414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"/>
  <sheetViews>
    <sheetView tabSelected="1" zoomScale="95" zoomScaleNormal="95" workbookViewId="0">
      <selection activeCell="B2" sqref="B2:G2"/>
    </sheetView>
  </sheetViews>
  <sheetFormatPr baseColWidth="10" defaultColWidth="10.625" defaultRowHeight="14.25" x14ac:dyDescent="0.2"/>
  <cols>
    <col min="1" max="1" width="14.875" customWidth="1"/>
    <col min="7" max="7" width="16" customWidth="1"/>
    <col min="8" max="8" width="59.875" customWidth="1"/>
  </cols>
  <sheetData>
    <row r="2" spans="1:8" ht="15" x14ac:dyDescent="0.25">
      <c r="B2" s="115" t="s">
        <v>0</v>
      </c>
      <c r="C2" s="115"/>
      <c r="D2" s="115"/>
      <c r="E2" s="115"/>
      <c r="F2" s="115"/>
      <c r="G2" s="115"/>
    </row>
    <row r="4" spans="1:8" ht="15" x14ac:dyDescent="0.25">
      <c r="A4" s="116" t="s">
        <v>1</v>
      </c>
      <c r="B4" s="116"/>
      <c r="C4" s="116"/>
      <c r="D4" s="116"/>
      <c r="E4" s="116"/>
      <c r="F4" s="116"/>
      <c r="G4" s="116"/>
      <c r="H4" s="116"/>
    </row>
    <row r="5" spans="1:8" x14ac:dyDescent="0.2">
      <c r="A5" s="117" t="s">
        <v>2</v>
      </c>
      <c r="B5" s="117"/>
      <c r="C5" s="118" t="s">
        <v>3</v>
      </c>
      <c r="D5" s="118"/>
      <c r="E5" s="118"/>
      <c r="F5" s="118"/>
      <c r="G5" s="118"/>
      <c r="H5" s="118"/>
    </row>
    <row r="6" spans="1:8" x14ac:dyDescent="0.2">
      <c r="A6" s="117" t="s">
        <v>4</v>
      </c>
      <c r="B6" s="117"/>
      <c r="C6" s="118" t="s">
        <v>5</v>
      </c>
      <c r="D6" s="118"/>
      <c r="E6" s="118"/>
      <c r="F6" s="118"/>
      <c r="G6" s="118"/>
      <c r="H6" s="118"/>
    </row>
    <row r="7" spans="1:8" x14ac:dyDescent="0.2">
      <c r="A7" s="117" t="s">
        <v>6</v>
      </c>
      <c r="B7" s="117"/>
      <c r="C7" s="118" t="s">
        <v>7</v>
      </c>
      <c r="D7" s="118"/>
      <c r="E7" s="118"/>
      <c r="F7" s="118"/>
      <c r="G7" s="118"/>
      <c r="H7" s="118"/>
    </row>
    <row r="8" spans="1:8" x14ac:dyDescent="0.2">
      <c r="A8" s="117" t="s">
        <v>8</v>
      </c>
      <c r="B8" s="117"/>
      <c r="C8" s="118" t="s">
        <v>9</v>
      </c>
      <c r="D8" s="118"/>
      <c r="E8" s="118"/>
      <c r="F8" s="118"/>
      <c r="G8" s="118"/>
      <c r="H8" s="118"/>
    </row>
    <row r="9" spans="1:8" x14ac:dyDescent="0.2">
      <c r="A9" s="117" t="s">
        <v>10</v>
      </c>
      <c r="B9" s="117"/>
      <c r="C9" s="118" t="s">
        <v>11</v>
      </c>
      <c r="D9" s="118"/>
      <c r="E9" s="118"/>
      <c r="F9" s="118"/>
      <c r="G9" s="118"/>
      <c r="H9" s="118"/>
    </row>
    <row r="10" spans="1:8" x14ac:dyDescent="0.2">
      <c r="A10" s="117" t="s">
        <v>12</v>
      </c>
      <c r="B10" s="117"/>
      <c r="C10" s="118" t="s">
        <v>13</v>
      </c>
      <c r="D10" s="118"/>
      <c r="E10" s="118"/>
      <c r="F10" s="118"/>
      <c r="G10" s="118"/>
      <c r="H10" s="118"/>
    </row>
    <row r="11" spans="1:8" x14ac:dyDescent="0.2">
      <c r="A11" s="117" t="s">
        <v>14</v>
      </c>
      <c r="B11" s="117"/>
      <c r="C11" s="118" t="s">
        <v>15</v>
      </c>
      <c r="D11" s="118"/>
      <c r="E11" s="118"/>
      <c r="F11" s="118"/>
      <c r="G11" s="118"/>
      <c r="H11" s="118"/>
    </row>
    <row r="12" spans="1:8" x14ac:dyDescent="0.2">
      <c r="A12" s="117" t="s">
        <v>16</v>
      </c>
      <c r="B12" s="117"/>
      <c r="C12" s="118" t="s">
        <v>17</v>
      </c>
      <c r="D12" s="118"/>
      <c r="E12" s="118"/>
      <c r="F12" s="118"/>
      <c r="G12" s="118"/>
      <c r="H12" s="118"/>
    </row>
    <row r="13" spans="1:8" x14ac:dyDescent="0.2">
      <c r="A13" s="117" t="s">
        <v>18</v>
      </c>
      <c r="B13" s="117"/>
      <c r="C13" s="118" t="s">
        <v>19</v>
      </c>
      <c r="D13" s="118"/>
      <c r="E13" s="118"/>
      <c r="F13" s="118"/>
      <c r="G13" s="118"/>
      <c r="H13" s="118"/>
    </row>
    <row r="14" spans="1:8" x14ac:dyDescent="0.2">
      <c r="A14" s="117" t="s">
        <v>20</v>
      </c>
      <c r="B14" s="117"/>
      <c r="C14" s="118" t="s">
        <v>21</v>
      </c>
      <c r="D14" s="118"/>
      <c r="E14" s="118"/>
      <c r="F14" s="118"/>
      <c r="G14" s="118"/>
      <c r="H14" s="118"/>
    </row>
    <row r="15" spans="1:8" x14ac:dyDescent="0.2">
      <c r="A15" s="117" t="s">
        <v>22</v>
      </c>
      <c r="B15" s="117"/>
      <c r="C15" s="118" t="s">
        <v>23</v>
      </c>
      <c r="D15" s="118"/>
      <c r="E15" s="118"/>
      <c r="F15" s="118"/>
      <c r="G15" s="118"/>
      <c r="H15" s="118"/>
    </row>
    <row r="16" spans="1:8" x14ac:dyDescent="0.2">
      <c r="A16" s="117" t="s">
        <v>24</v>
      </c>
      <c r="B16" s="117"/>
      <c r="C16" s="118" t="s">
        <v>25</v>
      </c>
      <c r="D16" s="118"/>
      <c r="E16" s="118"/>
      <c r="F16" s="118"/>
      <c r="G16" s="118"/>
      <c r="H16" s="118"/>
    </row>
    <row r="17" spans="1:8" x14ac:dyDescent="0.2">
      <c r="A17" s="117" t="s">
        <v>26</v>
      </c>
      <c r="B17" s="117"/>
      <c r="C17" s="118" t="s">
        <v>27</v>
      </c>
      <c r="D17" s="118"/>
      <c r="E17" s="118"/>
      <c r="F17" s="118"/>
      <c r="G17" s="118"/>
      <c r="H17" s="118"/>
    </row>
  </sheetData>
  <mergeCells count="28">
    <mergeCell ref="A16:B16"/>
    <mergeCell ref="C16:H16"/>
    <mergeCell ref="A17:B17"/>
    <mergeCell ref="C17:H17"/>
    <mergeCell ref="A13:B13"/>
    <mergeCell ref="C13:H13"/>
    <mergeCell ref="A14:B14"/>
    <mergeCell ref="C14:H14"/>
    <mergeCell ref="A15:B15"/>
    <mergeCell ref="C15:H15"/>
    <mergeCell ref="A10:B10"/>
    <mergeCell ref="C10:H10"/>
    <mergeCell ref="A11:B11"/>
    <mergeCell ref="C11:H11"/>
    <mergeCell ref="A12:B12"/>
    <mergeCell ref="C12:H12"/>
    <mergeCell ref="A7:B7"/>
    <mergeCell ref="C7:H7"/>
    <mergeCell ref="A8:B8"/>
    <mergeCell ref="C8:H8"/>
    <mergeCell ref="A9:B9"/>
    <mergeCell ref="C9:H9"/>
    <mergeCell ref="B2:G2"/>
    <mergeCell ref="A4:H4"/>
    <mergeCell ref="A5:B5"/>
    <mergeCell ref="C5:H5"/>
    <mergeCell ref="A6:B6"/>
    <mergeCell ref="C6:H6"/>
  </mergeCells>
  <hyperlinks>
    <hyperlink ref="A5" location="'QIIIA-7.1.'!A1" display="Quadre IIIA-7.1. " xr:uid="{00000000-0004-0000-0000-000000000000}"/>
    <hyperlink ref="A6" location="'QIIIA-7.2'!A1" display="Quadre  IIIA-7.2. " xr:uid="{00000000-0004-0000-0000-000001000000}"/>
    <hyperlink ref="A7" location="'QIIIA-7.3'!A1" display="Quadre IIIA-7.3. " xr:uid="{00000000-0004-0000-0000-000002000000}"/>
    <hyperlink ref="A8" location="'QIIIA-7.4.'!A1" display="Quadre IIIA-7.4. " xr:uid="{00000000-0004-0000-0000-000003000000}"/>
    <hyperlink ref="A9" location="'QIIIA-7.5.'!A1" display="Quadre IIIA-7.5." xr:uid="{00000000-0004-0000-0000-000004000000}"/>
    <hyperlink ref="A10" location="'QIIIA-7.6.'!A1" display="Quadre IIIA-7.6. " xr:uid="{00000000-0004-0000-0000-000005000000}"/>
    <hyperlink ref="A11" location="'QIIIA-7.7'!A1" display="Quadre IIIA-7.7. " xr:uid="{00000000-0004-0000-0000-000006000000}"/>
    <hyperlink ref="A12" location="'QIIIA-7.8'!A1" display="Quadre IIIA-7.8. " xr:uid="{00000000-0004-0000-0000-000007000000}"/>
    <hyperlink ref="A13" location="'QIIIA-7.9'!A1" display="Quadre IIIA-7.9. " xr:uid="{00000000-0004-0000-0000-000008000000}"/>
    <hyperlink ref="A14" location="'QIIIA-7.10'!A1" display="Quadre IIIA-7.10. " xr:uid="{00000000-0004-0000-0000-000009000000}"/>
    <hyperlink ref="A15" location="'QIIIA-7.11'!A1" display="Quadre IIIA-7.11. " xr:uid="{00000000-0004-0000-0000-00000A000000}"/>
    <hyperlink ref="A16" location="'QIIIA-7.12'!A1" display="Quadre IIIA- 7.12. " xr:uid="{00000000-0004-0000-0000-00000B000000}"/>
    <hyperlink ref="A17" location="'QIIIA-7.12'!A1" display="Quadre IIIA-7.13. " xr:uid="{00000000-0004-0000-0000-00000C000000}"/>
  </hyperlink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MJ31"/>
  <sheetViews>
    <sheetView zoomScale="95" zoomScaleNormal="95" workbookViewId="0">
      <selection activeCell="H11" sqref="H11"/>
    </sheetView>
  </sheetViews>
  <sheetFormatPr baseColWidth="10" defaultColWidth="10.875" defaultRowHeight="16.5" x14ac:dyDescent="0.2"/>
  <cols>
    <col min="1" max="3" width="10.375" style="100" customWidth="1"/>
    <col min="4" max="4" width="10" style="100" customWidth="1"/>
    <col min="5" max="5" width="8" style="100" customWidth="1"/>
    <col min="6" max="6" width="11.25" style="100" customWidth="1"/>
    <col min="7" max="7" width="11.125" style="100" customWidth="1"/>
    <col min="8" max="8" width="8" style="100" customWidth="1"/>
    <col min="9" max="9" width="11.125" style="100" customWidth="1"/>
    <col min="10" max="10" width="12.75" style="100" customWidth="1"/>
    <col min="11" max="14" width="8" style="100" customWidth="1"/>
    <col min="15" max="1012" width="10.875" style="100"/>
    <col min="1013" max="1024" width="10.5" style="100" customWidth="1"/>
  </cols>
  <sheetData>
    <row r="1" spans="1:11" ht="27.75" customHeight="1" x14ac:dyDescent="0.2">
      <c r="A1" s="123" t="s">
        <v>109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76.5" x14ac:dyDescent="0.2">
      <c r="A2" s="101"/>
      <c r="B2" s="6" t="s">
        <v>110</v>
      </c>
      <c r="C2" s="6" t="s">
        <v>111</v>
      </c>
      <c r="D2" s="6" t="s">
        <v>112</v>
      </c>
      <c r="E2" s="6" t="s">
        <v>113</v>
      </c>
      <c r="F2" s="6" t="s">
        <v>114</v>
      </c>
      <c r="G2" s="6" t="s">
        <v>115</v>
      </c>
      <c r="H2" s="6" t="s">
        <v>116</v>
      </c>
      <c r="I2" s="6" t="s">
        <v>117</v>
      </c>
      <c r="J2" s="6" t="s">
        <v>118</v>
      </c>
      <c r="K2" s="6" t="s">
        <v>64</v>
      </c>
    </row>
    <row r="3" spans="1:11" x14ac:dyDescent="0.2">
      <c r="A3" s="60" t="s">
        <v>69</v>
      </c>
      <c r="B3" s="63">
        <v>726</v>
      </c>
      <c r="C3" s="63">
        <v>228</v>
      </c>
      <c r="D3" s="61">
        <v>2063</v>
      </c>
      <c r="E3" s="61">
        <v>1478</v>
      </c>
      <c r="F3" s="63">
        <v>580</v>
      </c>
      <c r="G3" s="61">
        <v>13511</v>
      </c>
      <c r="H3" s="61">
        <v>1022</v>
      </c>
      <c r="I3" s="61">
        <v>4693</v>
      </c>
      <c r="J3" s="61">
        <v>7541</v>
      </c>
      <c r="K3" s="61">
        <f>SUM(B3:J3)</f>
        <v>31842</v>
      </c>
    </row>
    <row r="4" spans="1:11" x14ac:dyDescent="0.2">
      <c r="A4" s="60" t="s">
        <v>70</v>
      </c>
      <c r="B4" s="63">
        <v>144</v>
      </c>
      <c r="C4" s="63">
        <v>19</v>
      </c>
      <c r="D4" s="63">
        <v>282</v>
      </c>
      <c r="E4" s="63">
        <v>176</v>
      </c>
      <c r="F4" s="63">
        <v>27</v>
      </c>
      <c r="G4" s="61">
        <v>1867</v>
      </c>
      <c r="H4" s="63">
        <v>92</v>
      </c>
      <c r="I4" s="63">
        <v>390</v>
      </c>
      <c r="J4" s="63">
        <v>635</v>
      </c>
      <c r="K4" s="61">
        <f>SUM(B4:J4)</f>
        <v>3632</v>
      </c>
    </row>
    <row r="5" spans="1:11" x14ac:dyDescent="0.2">
      <c r="A5" s="60" t="s">
        <v>71</v>
      </c>
      <c r="B5" s="63">
        <v>60</v>
      </c>
      <c r="C5" s="63">
        <v>35</v>
      </c>
      <c r="D5" s="63">
        <v>322</v>
      </c>
      <c r="E5" s="63">
        <v>102</v>
      </c>
      <c r="F5" s="63">
        <v>27</v>
      </c>
      <c r="G5" s="61">
        <v>1554</v>
      </c>
      <c r="H5" s="63">
        <v>72</v>
      </c>
      <c r="I5" s="63">
        <v>543</v>
      </c>
      <c r="J5" s="63">
        <v>635</v>
      </c>
      <c r="K5" s="61">
        <f>SUM(B5:J5)</f>
        <v>3350</v>
      </c>
    </row>
    <row r="6" spans="1:11" x14ac:dyDescent="0.2">
      <c r="A6" s="60" t="s">
        <v>72</v>
      </c>
      <c r="B6" s="63">
        <v>30</v>
      </c>
      <c r="C6" s="63">
        <v>0</v>
      </c>
      <c r="D6" s="63">
        <v>2</v>
      </c>
      <c r="E6" s="63">
        <v>27</v>
      </c>
      <c r="F6" s="63">
        <v>0</v>
      </c>
      <c r="G6" s="63">
        <v>125</v>
      </c>
      <c r="H6" s="63">
        <v>4</v>
      </c>
      <c r="I6" s="63">
        <v>24</v>
      </c>
      <c r="J6" s="63">
        <v>17</v>
      </c>
      <c r="K6" s="61">
        <f>SUM(B6:J6)</f>
        <v>229</v>
      </c>
    </row>
    <row r="7" spans="1:11" ht="25.5" x14ac:dyDescent="0.2">
      <c r="A7" s="77" t="s">
        <v>73</v>
      </c>
      <c r="B7" s="91">
        <v>960</v>
      </c>
      <c r="C7" s="91">
        <v>282</v>
      </c>
      <c r="D7" s="78">
        <v>2669</v>
      </c>
      <c r="E7" s="78">
        <v>1783</v>
      </c>
      <c r="F7" s="91">
        <v>634</v>
      </c>
      <c r="G7" s="78">
        <v>17057</v>
      </c>
      <c r="H7" s="78">
        <v>1190</v>
      </c>
      <c r="I7" s="78">
        <v>5650</v>
      </c>
      <c r="J7" s="78">
        <v>8828</v>
      </c>
      <c r="K7" s="78">
        <f>SUM(B7:J7)</f>
        <v>39053</v>
      </c>
    </row>
    <row r="8" spans="1:11" x14ac:dyDescent="0.2">
      <c r="A8" s="92" t="s">
        <v>74</v>
      </c>
      <c r="B8" s="50"/>
      <c r="C8" s="50"/>
      <c r="D8" s="95"/>
      <c r="E8" s="95"/>
      <c r="F8" s="95"/>
      <c r="G8" s="95"/>
      <c r="H8" s="95"/>
      <c r="I8" s="95"/>
      <c r="J8" s="95"/>
      <c r="K8" s="95"/>
    </row>
    <row r="9" spans="1:11" x14ac:dyDescent="0.2">
      <c r="A9" s="102" t="s">
        <v>119</v>
      </c>
    </row>
    <row r="10" spans="1:11" x14ac:dyDescent="0.2">
      <c r="A10" s="102" t="s">
        <v>120</v>
      </c>
    </row>
    <row r="12" spans="1:11" x14ac:dyDescent="0.2">
      <c r="D12" s="103"/>
      <c r="E12" s="103"/>
    </row>
    <row r="19" spans="1:14" s="104" customFormat="1" ht="15" x14ac:dyDescent="0.2"/>
    <row r="27" spans="1:14" x14ac:dyDescent="0.2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4" x14ac:dyDescent="0.2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x14ac:dyDescent="0.2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105"/>
      <c r="M29" s="105"/>
      <c r="N29" s="105"/>
    </row>
    <row r="30" spans="1:14" x14ac:dyDescent="0.2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</row>
    <row r="31" spans="1:14" x14ac:dyDescent="0.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</row>
  </sheetData>
  <mergeCells count="1">
    <mergeCell ref="A1:K1"/>
  </mergeCells>
  <pageMargins left="0.7" right="0.7" top="1.14375" bottom="1.1437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MJ9"/>
  <sheetViews>
    <sheetView zoomScale="95" zoomScaleNormal="95" workbookViewId="0">
      <selection sqref="A1:G1"/>
    </sheetView>
  </sheetViews>
  <sheetFormatPr baseColWidth="10" defaultColWidth="10.5" defaultRowHeight="16.5" x14ac:dyDescent="0.2"/>
  <cols>
    <col min="1" max="1" width="15.25" style="100" customWidth="1"/>
    <col min="2" max="1024" width="10.5" style="100"/>
  </cols>
  <sheetData>
    <row r="1" spans="1:7" ht="16.5" customHeight="1" x14ac:dyDescent="0.2">
      <c r="A1" s="123" t="s">
        <v>121</v>
      </c>
      <c r="B1" s="123"/>
      <c r="C1" s="123"/>
      <c r="D1" s="123"/>
      <c r="E1" s="123"/>
      <c r="F1" s="123"/>
      <c r="G1" s="123"/>
    </row>
    <row r="2" spans="1:7" ht="13.9" customHeight="1" x14ac:dyDescent="0.2">
      <c r="A2" s="74"/>
      <c r="B2" s="124" t="s">
        <v>61</v>
      </c>
      <c r="C2" s="124"/>
      <c r="D2" s="124" t="s">
        <v>122</v>
      </c>
      <c r="E2" s="124"/>
      <c r="F2" s="124" t="s">
        <v>64</v>
      </c>
      <c r="G2" s="124"/>
    </row>
    <row r="3" spans="1:7" ht="25.5" x14ac:dyDescent="0.2">
      <c r="A3" s="74"/>
      <c r="B3" s="6" t="s">
        <v>123</v>
      </c>
      <c r="C3" s="6" t="s">
        <v>124</v>
      </c>
      <c r="D3" s="6" t="s">
        <v>123</v>
      </c>
      <c r="E3" s="6" t="s">
        <v>124</v>
      </c>
      <c r="F3" s="6" t="s">
        <v>123</v>
      </c>
      <c r="G3" s="6" t="s">
        <v>124</v>
      </c>
    </row>
    <row r="4" spans="1:7" x14ac:dyDescent="0.2">
      <c r="A4" s="60" t="s">
        <v>69</v>
      </c>
      <c r="B4" s="61">
        <v>4263</v>
      </c>
      <c r="C4" s="63">
        <v>93</v>
      </c>
      <c r="D4" s="61">
        <v>2367</v>
      </c>
      <c r="E4" s="63">
        <v>91</v>
      </c>
      <c r="F4" s="61">
        <v>6630</v>
      </c>
      <c r="G4" s="63">
        <v>92</v>
      </c>
    </row>
    <row r="5" spans="1:7" x14ac:dyDescent="0.2">
      <c r="A5" s="60" t="s">
        <v>70</v>
      </c>
      <c r="B5" s="63">
        <v>384</v>
      </c>
      <c r="C5" s="63">
        <v>116</v>
      </c>
      <c r="D5" s="63">
        <v>270</v>
      </c>
      <c r="E5" s="63">
        <v>115</v>
      </c>
      <c r="F5" s="63">
        <v>654</v>
      </c>
      <c r="G5" s="63">
        <v>116</v>
      </c>
    </row>
    <row r="6" spans="1:7" x14ac:dyDescent="0.2">
      <c r="A6" s="60" t="s">
        <v>71</v>
      </c>
      <c r="B6" s="63">
        <v>424</v>
      </c>
      <c r="C6" s="63">
        <v>75</v>
      </c>
      <c r="D6" s="63">
        <v>217</v>
      </c>
      <c r="E6" s="63">
        <v>72</v>
      </c>
      <c r="F6" s="63">
        <v>641</v>
      </c>
      <c r="G6" s="63">
        <v>74</v>
      </c>
    </row>
    <row r="7" spans="1:7" x14ac:dyDescent="0.2">
      <c r="A7" s="60" t="s">
        <v>72</v>
      </c>
      <c r="B7" s="63">
        <v>25</v>
      </c>
      <c r="C7" s="63">
        <v>77</v>
      </c>
      <c r="D7" s="63">
        <v>8</v>
      </c>
      <c r="E7" s="63">
        <v>45</v>
      </c>
      <c r="F7" s="63">
        <v>33</v>
      </c>
      <c r="G7" s="63">
        <v>69</v>
      </c>
    </row>
    <row r="8" spans="1:7" x14ac:dyDescent="0.2">
      <c r="A8" s="64" t="s">
        <v>73</v>
      </c>
      <c r="B8" s="65">
        <v>5096</v>
      </c>
      <c r="C8" s="67">
        <v>361</v>
      </c>
      <c r="D8" s="65">
        <v>2862</v>
      </c>
      <c r="E8" s="67">
        <v>324</v>
      </c>
      <c r="F8" s="65">
        <v>7958</v>
      </c>
      <c r="G8" s="67">
        <v>351</v>
      </c>
    </row>
    <row r="9" spans="1:7" x14ac:dyDescent="0.2">
      <c r="A9" s="68" t="s">
        <v>74</v>
      </c>
      <c r="B9" s="96"/>
      <c r="C9" s="96"/>
      <c r="D9" s="96"/>
      <c r="E9" s="96"/>
      <c r="F9" s="96"/>
      <c r="G9" s="96"/>
    </row>
  </sheetData>
  <mergeCells count="4">
    <mergeCell ref="A1:G1"/>
    <mergeCell ref="B2:C2"/>
    <mergeCell ref="D2:E2"/>
    <mergeCell ref="F2:G2"/>
  </mergeCells>
  <pageMargins left="0.70833333333333304" right="0.70833333333333304" top="1.1416666666666699" bottom="1.1416666666666699" header="0.51180555555555496" footer="0.51180555555555496"/>
  <pageSetup paperSize="9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MJ9"/>
  <sheetViews>
    <sheetView zoomScale="95" zoomScaleNormal="95" workbookViewId="0">
      <selection activeCell="J3" sqref="J3"/>
    </sheetView>
  </sheetViews>
  <sheetFormatPr baseColWidth="10" defaultColWidth="10.875" defaultRowHeight="16.5" x14ac:dyDescent="0.2"/>
  <cols>
    <col min="1" max="1" width="9.75" style="100" customWidth="1"/>
    <col min="2" max="2" width="9.25" style="100" customWidth="1"/>
    <col min="3" max="3" width="11.625" style="100" customWidth="1"/>
    <col min="4" max="4" width="11.5" style="100" customWidth="1"/>
    <col min="5" max="5" width="10.5" style="100" customWidth="1"/>
    <col min="6" max="6" width="10" style="100" customWidth="1"/>
    <col min="7" max="7" width="9.75" style="100" customWidth="1"/>
    <col min="8" max="8" width="9.5" style="100" customWidth="1"/>
    <col min="9" max="10" width="9.125" style="100" customWidth="1"/>
    <col min="11" max="12" width="7.625" style="100" customWidth="1"/>
    <col min="13" max="1023" width="10.875" style="100"/>
    <col min="1024" max="1024" width="10.5" style="100" customWidth="1"/>
  </cols>
  <sheetData>
    <row r="1" spans="1:11" ht="51.75" customHeight="1" x14ac:dyDescent="0.2">
      <c r="A1" s="123" t="s">
        <v>125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1" ht="63.75" x14ac:dyDescent="0.2">
      <c r="A2" s="6"/>
      <c r="B2" s="106" t="s">
        <v>38</v>
      </c>
      <c r="C2" s="106" t="s">
        <v>126</v>
      </c>
      <c r="D2" s="106" t="s">
        <v>127</v>
      </c>
      <c r="E2" s="106" t="s">
        <v>29</v>
      </c>
      <c r="F2" s="106" t="s">
        <v>35</v>
      </c>
      <c r="G2" s="106" t="s">
        <v>128</v>
      </c>
      <c r="H2" s="106" t="s">
        <v>129</v>
      </c>
      <c r="I2" s="106" t="s">
        <v>130</v>
      </c>
      <c r="J2" s="106" t="s">
        <v>131</v>
      </c>
      <c r="K2" s="107"/>
    </row>
    <row r="3" spans="1:11" x14ac:dyDescent="0.2">
      <c r="A3" s="60" t="s">
        <v>69</v>
      </c>
      <c r="B3" s="61">
        <v>912171</v>
      </c>
      <c r="C3" s="61">
        <v>18529</v>
      </c>
      <c r="D3" s="75" t="s">
        <v>132</v>
      </c>
      <c r="E3" s="61">
        <v>27218</v>
      </c>
      <c r="F3" s="75" t="s">
        <v>133</v>
      </c>
      <c r="G3" s="61">
        <v>26232</v>
      </c>
      <c r="H3" s="75" t="s">
        <v>134</v>
      </c>
      <c r="I3" s="61">
        <v>2127</v>
      </c>
      <c r="J3" s="75" t="s">
        <v>135</v>
      </c>
    </row>
    <row r="4" spans="1:11" x14ac:dyDescent="0.2">
      <c r="A4" s="60" t="s">
        <v>70</v>
      </c>
      <c r="B4" s="61">
        <v>95641</v>
      </c>
      <c r="C4" s="61">
        <v>2357</v>
      </c>
      <c r="D4" s="75" t="s">
        <v>136</v>
      </c>
      <c r="E4" s="61">
        <v>3208</v>
      </c>
      <c r="F4" s="75" t="s">
        <v>137</v>
      </c>
      <c r="G4" s="61">
        <v>3071</v>
      </c>
      <c r="H4" s="75" t="s">
        <v>138</v>
      </c>
      <c r="I4" s="63">
        <v>254</v>
      </c>
      <c r="J4" s="75" t="s">
        <v>81</v>
      </c>
    </row>
    <row r="5" spans="1:11" x14ac:dyDescent="0.2">
      <c r="A5" s="60" t="s">
        <v>71</v>
      </c>
      <c r="B5" s="61">
        <v>151827</v>
      </c>
      <c r="C5" s="61">
        <v>2104</v>
      </c>
      <c r="D5" s="75" t="s">
        <v>139</v>
      </c>
      <c r="E5" s="61">
        <v>2844</v>
      </c>
      <c r="F5" s="75" t="s">
        <v>140</v>
      </c>
      <c r="G5" s="61">
        <v>2757</v>
      </c>
      <c r="H5" s="75" t="s">
        <v>141</v>
      </c>
      <c r="I5" s="63">
        <v>293</v>
      </c>
      <c r="J5" s="75" t="s">
        <v>142</v>
      </c>
    </row>
    <row r="6" spans="1:11" x14ac:dyDescent="0.2">
      <c r="A6" s="60" t="s">
        <v>72</v>
      </c>
      <c r="B6" s="61">
        <v>11904</v>
      </c>
      <c r="C6" s="63">
        <v>158</v>
      </c>
      <c r="D6" s="75" t="s">
        <v>143</v>
      </c>
      <c r="E6" s="63">
        <v>195</v>
      </c>
      <c r="F6" s="75" t="s">
        <v>144</v>
      </c>
      <c r="G6" s="63">
        <v>188</v>
      </c>
      <c r="H6" s="75" t="s">
        <v>145</v>
      </c>
      <c r="I6" s="63">
        <v>30</v>
      </c>
      <c r="J6" s="75" t="s">
        <v>146</v>
      </c>
    </row>
    <row r="7" spans="1:11" ht="25.5" x14ac:dyDescent="0.2">
      <c r="A7" s="108" t="s">
        <v>73</v>
      </c>
      <c r="B7" s="61">
        <v>1171543</v>
      </c>
      <c r="C7" s="61">
        <v>23148</v>
      </c>
      <c r="D7" s="75" t="s">
        <v>147</v>
      </c>
      <c r="E7" s="61">
        <v>33465</v>
      </c>
      <c r="F7" s="75" t="s">
        <v>148</v>
      </c>
      <c r="G7" s="61">
        <v>32248</v>
      </c>
      <c r="H7" s="75" t="s">
        <v>149</v>
      </c>
      <c r="I7" s="61">
        <v>2704</v>
      </c>
      <c r="J7" s="75" t="s">
        <v>135</v>
      </c>
    </row>
    <row r="8" spans="1:11" x14ac:dyDescent="0.2">
      <c r="A8" s="92" t="s">
        <v>74</v>
      </c>
      <c r="B8" s="95"/>
      <c r="C8" s="95"/>
      <c r="D8" s="95"/>
      <c r="E8" s="95"/>
      <c r="F8" s="95"/>
      <c r="G8" s="95"/>
      <c r="H8" s="95"/>
      <c r="I8" s="95"/>
      <c r="J8" s="109"/>
    </row>
    <row r="9" spans="1:11" x14ac:dyDescent="0.2">
      <c r="A9" s="92" t="s">
        <v>84</v>
      </c>
      <c r="B9" s="95"/>
      <c r="C9" s="95"/>
      <c r="D9" s="95"/>
      <c r="E9" s="95"/>
      <c r="F9" s="95"/>
      <c r="G9" s="95"/>
      <c r="H9" s="95"/>
      <c r="I9" s="95"/>
      <c r="J9" s="95"/>
    </row>
  </sheetData>
  <mergeCells count="1">
    <mergeCell ref="A1:J1"/>
  </mergeCells>
  <pageMargins left="0.7" right="0.7" top="1.14375" bottom="1.14375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3"/>
  <sheetViews>
    <sheetView zoomScale="95" zoomScaleNormal="95" workbookViewId="0">
      <selection activeCell="G8" sqref="G8"/>
    </sheetView>
  </sheetViews>
  <sheetFormatPr baseColWidth="10" defaultColWidth="10.625" defaultRowHeight="14.25" x14ac:dyDescent="0.2"/>
  <sheetData>
    <row r="1" spans="1:10" ht="45" customHeight="1" x14ac:dyDescent="0.2">
      <c r="A1" s="123" t="s">
        <v>150</v>
      </c>
      <c r="B1" s="123"/>
      <c r="C1" s="123"/>
      <c r="D1" s="123"/>
      <c r="F1" s="123" t="s">
        <v>151</v>
      </c>
      <c r="G1" s="123"/>
      <c r="H1" s="123"/>
      <c r="I1" s="123"/>
    </row>
    <row r="2" spans="1:10" ht="25.5" x14ac:dyDescent="0.2">
      <c r="A2" s="106" t="s">
        <v>152</v>
      </c>
      <c r="B2" s="106"/>
      <c r="C2" s="106" t="s">
        <v>61</v>
      </c>
      <c r="D2" s="106" t="s">
        <v>62</v>
      </c>
      <c r="E2" s="110"/>
      <c r="F2" s="106" t="s">
        <v>152</v>
      </c>
      <c r="G2" s="106"/>
      <c r="H2" s="106" t="s">
        <v>153</v>
      </c>
      <c r="I2" s="106" t="s">
        <v>154</v>
      </c>
    </row>
    <row r="3" spans="1:10" x14ac:dyDescent="0.2">
      <c r="A3" s="63">
        <v>100</v>
      </c>
      <c r="B3" s="60" t="s">
        <v>69</v>
      </c>
      <c r="C3" s="94">
        <v>972</v>
      </c>
      <c r="D3" s="94">
        <v>432</v>
      </c>
      <c r="E3" s="110"/>
      <c r="F3" s="63">
        <v>100</v>
      </c>
      <c r="G3" s="60" t="s">
        <v>69</v>
      </c>
      <c r="H3" s="61">
        <v>1058</v>
      </c>
      <c r="I3" s="63">
        <v>538</v>
      </c>
    </row>
    <row r="4" spans="1:10" x14ac:dyDescent="0.2">
      <c r="A4" s="63">
        <v>200</v>
      </c>
      <c r="B4" s="60" t="s">
        <v>70</v>
      </c>
      <c r="C4" s="94">
        <v>152</v>
      </c>
      <c r="D4" s="94">
        <v>79</v>
      </c>
      <c r="E4" s="110"/>
      <c r="F4" s="63">
        <v>200</v>
      </c>
      <c r="G4" s="60" t="s">
        <v>70</v>
      </c>
      <c r="H4" s="63">
        <v>288</v>
      </c>
      <c r="I4" s="63">
        <v>143</v>
      </c>
    </row>
    <row r="5" spans="1:10" x14ac:dyDescent="0.2">
      <c r="A5" s="63">
        <v>300</v>
      </c>
      <c r="B5" s="60" t="s">
        <v>71</v>
      </c>
      <c r="C5" s="94">
        <v>86</v>
      </c>
      <c r="D5" s="94">
        <v>39</v>
      </c>
      <c r="E5" s="110"/>
      <c r="F5" s="63">
        <v>300</v>
      </c>
      <c r="G5" s="60" t="s">
        <v>71</v>
      </c>
      <c r="H5" s="63">
        <v>143</v>
      </c>
      <c r="I5" s="63">
        <v>10</v>
      </c>
    </row>
    <row r="6" spans="1:10" x14ac:dyDescent="0.2">
      <c r="A6" s="63">
        <v>400</v>
      </c>
      <c r="B6" s="60" t="s">
        <v>72</v>
      </c>
      <c r="C6" s="94">
        <v>4</v>
      </c>
      <c r="D6" s="94">
        <v>1</v>
      </c>
      <c r="E6" s="110"/>
      <c r="F6" s="63">
        <v>400</v>
      </c>
      <c r="G6" s="60" t="s">
        <v>72</v>
      </c>
      <c r="H6" s="63">
        <v>2</v>
      </c>
      <c r="I6" s="63">
        <v>0</v>
      </c>
    </row>
    <row r="7" spans="1:10" ht="25.5" x14ac:dyDescent="0.2">
      <c r="A7" s="111"/>
      <c r="B7" s="91" t="s">
        <v>73</v>
      </c>
      <c r="C7" s="78">
        <v>1214</v>
      </c>
      <c r="D7" s="91">
        <v>551</v>
      </c>
      <c r="E7" s="112"/>
      <c r="F7" s="113"/>
      <c r="G7" s="91" t="s">
        <v>73</v>
      </c>
      <c r="H7" s="78">
        <v>1491</v>
      </c>
      <c r="I7" s="91">
        <v>691</v>
      </c>
    </row>
    <row r="8" spans="1:10" ht="15" x14ac:dyDescent="0.25">
      <c r="A8" s="96"/>
      <c r="B8" s="80" t="s">
        <v>74</v>
      </c>
      <c r="C8" s="96"/>
      <c r="D8" s="96"/>
      <c r="F8" s="81"/>
      <c r="G8" s="80" t="s">
        <v>74</v>
      </c>
      <c r="H8" s="81"/>
      <c r="I8" s="81"/>
    </row>
    <row r="9" spans="1:10" ht="15" x14ac:dyDescent="0.25">
      <c r="F9" s="83"/>
      <c r="G9" s="83"/>
    </row>
    <row r="10" spans="1:10" ht="15" x14ac:dyDescent="0.25">
      <c r="F10" s="83"/>
      <c r="G10" s="83"/>
    </row>
    <row r="13" spans="1:10" x14ac:dyDescent="0.2">
      <c r="J13" s="114" t="s">
        <v>155</v>
      </c>
    </row>
  </sheetData>
  <mergeCells count="2">
    <mergeCell ref="A1:D1"/>
    <mergeCell ref="F1:I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MJ52"/>
  <sheetViews>
    <sheetView topLeftCell="A4" zoomScale="95" zoomScaleNormal="95" workbookViewId="0">
      <selection activeCell="D26" sqref="D26"/>
    </sheetView>
  </sheetViews>
  <sheetFormatPr baseColWidth="10" defaultColWidth="10.875" defaultRowHeight="14.25" x14ac:dyDescent="0.2"/>
  <cols>
    <col min="1" max="1" width="20.875" style="1" customWidth="1"/>
    <col min="2" max="4" width="9.625" style="1" customWidth="1"/>
    <col min="5" max="5" width="9.625" style="2" customWidth="1"/>
    <col min="6" max="9" width="9.625" style="1" customWidth="1"/>
    <col min="10" max="10" width="9.625" style="2" customWidth="1"/>
    <col min="11" max="1023" width="10.875" style="1"/>
    <col min="1024" max="1024" width="9.875" style="1" customWidth="1"/>
  </cols>
  <sheetData>
    <row r="1" spans="1:12" ht="28.5" customHeight="1" x14ac:dyDescent="0.2">
      <c r="A1" s="119" t="s">
        <v>28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2" x14ac:dyDescent="0.2">
      <c r="A2" s="120"/>
      <c r="B2" s="121" t="s">
        <v>29</v>
      </c>
      <c r="C2" s="121"/>
      <c r="D2" s="121"/>
      <c r="E2" s="122" t="s">
        <v>30</v>
      </c>
      <c r="F2" s="122"/>
      <c r="G2" s="121" t="s">
        <v>31</v>
      </c>
      <c r="H2" s="121"/>
      <c r="I2" s="121"/>
      <c r="J2" s="121"/>
    </row>
    <row r="3" spans="1:12" ht="63.75" x14ac:dyDescent="0.2">
      <c r="A3" s="120"/>
      <c r="B3" s="3" t="s">
        <v>32</v>
      </c>
      <c r="C3" s="3" t="s">
        <v>33</v>
      </c>
      <c r="D3" s="4" t="s">
        <v>34</v>
      </c>
      <c r="E3" s="5" t="s">
        <v>32</v>
      </c>
      <c r="F3" s="6" t="s">
        <v>35</v>
      </c>
      <c r="G3" s="7" t="s">
        <v>32</v>
      </c>
      <c r="H3" s="8" t="s">
        <v>36</v>
      </c>
      <c r="I3" s="9" t="s">
        <v>37</v>
      </c>
      <c r="J3" s="10" t="s">
        <v>38</v>
      </c>
    </row>
    <row r="4" spans="1:12" x14ac:dyDescent="0.2">
      <c r="A4" s="11" t="s">
        <v>39</v>
      </c>
      <c r="B4" s="12">
        <f>1850950</f>
        <v>1850950</v>
      </c>
      <c r="C4" s="13">
        <f t="shared" ref="C4:C22" si="0">B4/$B$4</f>
        <v>1</v>
      </c>
      <c r="D4" s="14">
        <f t="shared" ref="D4:D22" si="1">B4/J4</f>
        <v>3.9007776371291568E-2</v>
      </c>
      <c r="E4" s="15">
        <f>SUM(E5:E22)</f>
        <v>1709394</v>
      </c>
      <c r="F4" s="14">
        <f t="shared" ref="F4:F22" si="2">E4/$E$4</f>
        <v>1</v>
      </c>
      <c r="G4" s="16">
        <f>SUM(G5:G22)</f>
        <v>1356473</v>
      </c>
      <c r="H4" s="17">
        <f>G4/G4</f>
        <v>1</v>
      </c>
      <c r="I4" s="14">
        <f t="shared" ref="I4:I22" si="3">G4/J4</f>
        <v>2.8586939375831323E-2</v>
      </c>
      <c r="J4" s="18">
        <f>SUM(J5:J22)</f>
        <v>47450795</v>
      </c>
      <c r="K4" s="19"/>
      <c r="L4" s="20"/>
    </row>
    <row r="5" spans="1:12" ht="15" x14ac:dyDescent="0.25">
      <c r="A5" s="21" t="s">
        <v>40</v>
      </c>
      <c r="B5" s="22">
        <v>396745</v>
      </c>
      <c r="C5" s="23">
        <f t="shared" si="0"/>
        <v>0.21434668683648936</v>
      </c>
      <c r="D5" s="24">
        <f t="shared" si="1"/>
        <v>4.6872133217538706E-2</v>
      </c>
      <c r="E5" s="25">
        <v>351802</v>
      </c>
      <c r="F5" s="26">
        <f t="shared" si="2"/>
        <v>0.2058050981809928</v>
      </c>
      <c r="G5" s="27">
        <v>285089</v>
      </c>
      <c r="H5" s="28">
        <f t="shared" ref="H5:H22" si="4">G5/$G$4</f>
        <v>0.21016931409618916</v>
      </c>
      <c r="I5" s="24">
        <f t="shared" si="3"/>
        <v>3.3680902309682272E-2</v>
      </c>
      <c r="J5" s="29">
        <v>8464411</v>
      </c>
      <c r="L5" s="30"/>
    </row>
    <row r="6" spans="1:12" ht="15" x14ac:dyDescent="0.2">
      <c r="A6" s="21" t="s">
        <v>41</v>
      </c>
      <c r="B6" s="22">
        <v>47953</v>
      </c>
      <c r="C6" s="23">
        <f t="shared" si="0"/>
        <v>2.5907236824333449E-2</v>
      </c>
      <c r="D6" s="24">
        <f t="shared" si="1"/>
        <v>3.6071404124144064E-2</v>
      </c>
      <c r="E6" s="25">
        <v>44726</v>
      </c>
      <c r="F6" s="26">
        <f t="shared" si="2"/>
        <v>2.6164828003374295E-2</v>
      </c>
      <c r="G6" s="27">
        <v>36344</v>
      </c>
      <c r="H6" s="28">
        <f t="shared" si="4"/>
        <v>2.6793013941302186E-2</v>
      </c>
      <c r="I6" s="24">
        <f t="shared" si="3"/>
        <v>2.733883409771843E-2</v>
      </c>
      <c r="J6" s="29">
        <v>1329391</v>
      </c>
      <c r="L6" s="31"/>
    </row>
    <row r="7" spans="1:12" x14ac:dyDescent="0.2">
      <c r="A7" s="21" t="s">
        <v>42</v>
      </c>
      <c r="B7" s="22">
        <v>39355</v>
      </c>
      <c r="C7" s="23">
        <f t="shared" si="0"/>
        <v>2.1262054620600233E-2</v>
      </c>
      <c r="D7" s="24">
        <f t="shared" si="1"/>
        <v>3.8629385620504442E-2</v>
      </c>
      <c r="E7" s="25">
        <v>35711</v>
      </c>
      <c r="F7" s="26">
        <f t="shared" si="2"/>
        <v>2.0891029218541777E-2</v>
      </c>
      <c r="G7" s="27">
        <v>27263</v>
      </c>
      <c r="H7" s="28">
        <f t="shared" si="4"/>
        <v>2.00984464858497E-2</v>
      </c>
      <c r="I7" s="24">
        <f t="shared" si="3"/>
        <v>2.676033388824324E-2</v>
      </c>
      <c r="J7" s="29">
        <v>1018784</v>
      </c>
      <c r="L7" s="20"/>
    </row>
    <row r="8" spans="1:12" x14ac:dyDescent="0.2">
      <c r="A8" s="11" t="s">
        <v>43</v>
      </c>
      <c r="B8" s="32">
        <v>32836</v>
      </c>
      <c r="C8" s="13">
        <f t="shared" si="0"/>
        <v>1.7740079418676894E-2</v>
      </c>
      <c r="D8" s="14">
        <f t="shared" si="1"/>
        <v>2.8027993850844569E-2</v>
      </c>
      <c r="E8" s="15">
        <v>31586</v>
      </c>
      <c r="F8" s="14">
        <f t="shared" si="2"/>
        <v>1.8477893335298944E-2</v>
      </c>
      <c r="G8" s="33">
        <v>25528</v>
      </c>
      <c r="H8" s="14">
        <f t="shared" si="4"/>
        <v>1.8819394119897706E-2</v>
      </c>
      <c r="I8" s="14">
        <f t="shared" si="3"/>
        <v>2.1790066604469489E-2</v>
      </c>
      <c r="J8" s="32">
        <v>1171543</v>
      </c>
      <c r="L8" s="34"/>
    </row>
    <row r="9" spans="1:12" x14ac:dyDescent="0.2">
      <c r="A9" s="21" t="s">
        <v>44</v>
      </c>
      <c r="B9" s="22">
        <v>54714</v>
      </c>
      <c r="C9" s="23">
        <f t="shared" si="0"/>
        <v>2.9559955698425133E-2</v>
      </c>
      <c r="D9" s="24">
        <f t="shared" si="1"/>
        <v>2.5144856136532424E-2</v>
      </c>
      <c r="E9" s="25">
        <v>38655</v>
      </c>
      <c r="F9" s="26">
        <f t="shared" si="2"/>
        <v>2.2613276985879206E-2</v>
      </c>
      <c r="G9" s="27">
        <v>33152</v>
      </c>
      <c r="H9" s="28">
        <f t="shared" si="4"/>
        <v>2.4439852470340362E-2</v>
      </c>
      <c r="I9" s="24">
        <f t="shared" si="3"/>
        <v>1.5235630197724949E-2</v>
      </c>
      <c r="J9" s="29">
        <v>2175952</v>
      </c>
      <c r="L9" s="35"/>
    </row>
    <row r="10" spans="1:12" x14ac:dyDescent="0.2">
      <c r="A10" s="21" t="s">
        <v>45</v>
      </c>
      <c r="B10" s="22">
        <v>25356</v>
      </c>
      <c r="C10" s="23">
        <f t="shared" si="0"/>
        <v>1.369891136983711E-2</v>
      </c>
      <c r="D10" s="24">
        <f t="shared" si="1"/>
        <v>4.3499369537060073E-2</v>
      </c>
      <c r="E10" s="25">
        <v>24832</v>
      </c>
      <c r="F10" s="26">
        <f t="shared" si="2"/>
        <v>1.4526785515802677E-2</v>
      </c>
      <c r="G10" s="27">
        <v>21022</v>
      </c>
      <c r="H10" s="28">
        <f t="shared" si="4"/>
        <v>1.5497543998295579E-2</v>
      </c>
      <c r="I10" s="24">
        <f t="shared" si="3"/>
        <v>3.6064195709420918E-2</v>
      </c>
      <c r="J10" s="36">
        <v>582905</v>
      </c>
      <c r="L10" s="20"/>
    </row>
    <row r="11" spans="1:12" x14ac:dyDescent="0.2">
      <c r="A11" s="21" t="s">
        <v>46</v>
      </c>
      <c r="B11" s="22">
        <v>140933</v>
      </c>
      <c r="C11" s="23">
        <f t="shared" si="0"/>
        <v>7.6140900618601265E-2</v>
      </c>
      <c r="D11" s="24">
        <f t="shared" si="1"/>
        <v>5.8846691201953467E-2</v>
      </c>
      <c r="E11" s="25">
        <v>132386</v>
      </c>
      <c r="F11" s="26">
        <f t="shared" si="2"/>
        <v>7.7446159282178365E-2</v>
      </c>
      <c r="G11" s="27">
        <v>105708</v>
      </c>
      <c r="H11" s="28">
        <f t="shared" si="4"/>
        <v>7.7928569164295941E-2</v>
      </c>
      <c r="I11" s="24">
        <f t="shared" si="3"/>
        <v>4.4138463195817143E-2</v>
      </c>
      <c r="J11" s="29">
        <v>2394918</v>
      </c>
      <c r="L11" s="20"/>
    </row>
    <row r="12" spans="1:12" x14ac:dyDescent="0.2">
      <c r="A12" s="21" t="s">
        <v>47</v>
      </c>
      <c r="B12" s="22">
        <v>84968</v>
      </c>
      <c r="C12" s="23">
        <f t="shared" si="0"/>
        <v>4.5905075771900915E-2</v>
      </c>
      <c r="D12" s="24">
        <f t="shared" si="1"/>
        <v>4.154465458745045E-2</v>
      </c>
      <c r="E12" s="25">
        <v>81399</v>
      </c>
      <c r="F12" s="26">
        <f t="shared" si="2"/>
        <v>4.7618629760020216E-2</v>
      </c>
      <c r="G12" s="27">
        <v>64772</v>
      </c>
      <c r="H12" s="28">
        <f t="shared" si="4"/>
        <v>4.7750305387574986E-2</v>
      </c>
      <c r="I12" s="24">
        <f t="shared" si="3"/>
        <v>3.1669927113011261E-2</v>
      </c>
      <c r="J12" s="29">
        <v>2045221</v>
      </c>
      <c r="L12" s="37"/>
    </row>
    <row r="13" spans="1:12" x14ac:dyDescent="0.2">
      <c r="A13" s="21" t="s">
        <v>48</v>
      </c>
      <c r="B13" s="22">
        <v>321411</v>
      </c>
      <c r="C13" s="23">
        <f t="shared" si="0"/>
        <v>0.17364650584834815</v>
      </c>
      <c r="D13" s="24">
        <f t="shared" si="1"/>
        <v>4.1309924491795429E-2</v>
      </c>
      <c r="E13" s="25">
        <v>300021</v>
      </c>
      <c r="F13" s="26">
        <f t="shared" si="2"/>
        <v>0.1755130765639753</v>
      </c>
      <c r="G13" s="27">
        <v>230320</v>
      </c>
      <c r="H13" s="28">
        <f t="shared" si="4"/>
        <v>0.16979328007265901</v>
      </c>
      <c r="I13" s="24">
        <f t="shared" si="3"/>
        <v>2.9602290553062349E-2</v>
      </c>
      <c r="J13" s="29">
        <v>7780479</v>
      </c>
      <c r="L13" s="20"/>
    </row>
    <row r="14" spans="1:12" x14ac:dyDescent="0.2">
      <c r="A14" s="21" t="s">
        <v>49</v>
      </c>
      <c r="B14" s="22">
        <v>155768</v>
      </c>
      <c r="C14" s="23">
        <f t="shared" si="0"/>
        <v>8.415570382776412E-2</v>
      </c>
      <c r="D14" s="24">
        <f t="shared" si="1"/>
        <v>3.0800302055245105E-2</v>
      </c>
      <c r="E14" s="25">
        <v>136159</v>
      </c>
      <c r="F14" s="26">
        <f t="shared" si="2"/>
        <v>7.9653374236717811E-2</v>
      </c>
      <c r="G14" s="27">
        <v>115485</v>
      </c>
      <c r="H14" s="28">
        <f t="shared" si="4"/>
        <v>8.5136231978078444E-2</v>
      </c>
      <c r="I14" s="24">
        <f t="shared" si="3"/>
        <v>2.2835068068216714E-2</v>
      </c>
      <c r="J14" s="29">
        <v>5057353</v>
      </c>
      <c r="L14" s="20"/>
    </row>
    <row r="15" spans="1:12" x14ac:dyDescent="0.2">
      <c r="A15" s="21" t="s">
        <v>50</v>
      </c>
      <c r="B15" s="22">
        <v>52977</v>
      </c>
      <c r="C15" s="23">
        <f t="shared" si="0"/>
        <v>2.8621518679596964E-2</v>
      </c>
      <c r="D15" s="24">
        <f t="shared" si="1"/>
        <v>4.9791021882786161E-2</v>
      </c>
      <c r="E15" s="25">
        <v>49281</v>
      </c>
      <c r="F15" s="26">
        <f t="shared" si="2"/>
        <v>2.8829515021112744E-2</v>
      </c>
      <c r="G15" s="27">
        <v>34750</v>
      </c>
      <c r="H15" s="28">
        <f t="shared" si="4"/>
        <v>2.5617907617770497E-2</v>
      </c>
      <c r="I15" s="24">
        <f t="shared" si="3"/>
        <v>3.2660173479563188E-2</v>
      </c>
      <c r="J15" s="29">
        <v>1063987</v>
      </c>
      <c r="L15" s="20"/>
    </row>
    <row r="16" spans="1:12" x14ac:dyDescent="0.2">
      <c r="A16" s="21" t="s">
        <v>51</v>
      </c>
      <c r="B16" s="22">
        <v>77385</v>
      </c>
      <c r="C16" s="23">
        <f t="shared" si="0"/>
        <v>4.1808260622923366E-2</v>
      </c>
      <c r="D16" s="24">
        <f t="shared" si="1"/>
        <v>2.8641815014255213E-2</v>
      </c>
      <c r="E16" s="25">
        <v>77049</v>
      </c>
      <c r="F16" s="26">
        <f t="shared" si="2"/>
        <v>4.5073868283145954E-2</v>
      </c>
      <c r="G16" s="27">
        <v>67467</v>
      </c>
      <c r="H16" s="28">
        <f t="shared" si="4"/>
        <v>4.9737075489154597E-2</v>
      </c>
      <c r="I16" s="24">
        <f t="shared" si="3"/>
        <v>2.4970954753075612E-2</v>
      </c>
      <c r="J16" s="29">
        <v>2701819</v>
      </c>
      <c r="L16" s="20"/>
    </row>
    <row r="17" spans="1:13" x14ac:dyDescent="0.2">
      <c r="A17" s="21" t="s">
        <v>52</v>
      </c>
      <c r="B17" s="22">
        <v>223671</v>
      </c>
      <c r="C17" s="23">
        <f t="shared" si="0"/>
        <v>0.12084118965936411</v>
      </c>
      <c r="D17" s="24">
        <f t="shared" si="1"/>
        <v>3.2990367982479944E-2</v>
      </c>
      <c r="E17" s="25">
        <v>216497</v>
      </c>
      <c r="F17" s="26">
        <f t="shared" si="2"/>
        <v>0.12665131619743605</v>
      </c>
      <c r="G17" s="27">
        <v>161936</v>
      </c>
      <c r="H17" s="28">
        <f t="shared" si="4"/>
        <v>0.11938018670478513</v>
      </c>
      <c r="I17" s="24">
        <f t="shared" si="3"/>
        <v>2.3884760338223877E-2</v>
      </c>
      <c r="J17" s="29">
        <v>6779888</v>
      </c>
      <c r="L17" s="20"/>
    </row>
    <row r="18" spans="1:13" x14ac:dyDescent="0.2">
      <c r="A18" s="21" t="s">
        <v>53</v>
      </c>
      <c r="B18" s="22">
        <v>52094</v>
      </c>
      <c r="C18" s="23">
        <f t="shared" si="0"/>
        <v>2.8144466355114941E-2</v>
      </c>
      <c r="D18" s="24">
        <f t="shared" si="1"/>
        <v>3.4470779506514802E-2</v>
      </c>
      <c r="E18" s="25">
        <v>45294</v>
      </c>
      <c r="F18" s="26">
        <f t="shared" si="2"/>
        <v>2.6497109501963854E-2</v>
      </c>
      <c r="G18" s="27">
        <v>40012</v>
      </c>
      <c r="H18" s="28">
        <f t="shared" si="4"/>
        <v>2.9497085456179371E-2</v>
      </c>
      <c r="I18" s="24">
        <f t="shared" si="3"/>
        <v>2.6476078427739667E-2</v>
      </c>
      <c r="J18" s="29">
        <v>1511251</v>
      </c>
      <c r="L18" s="35"/>
    </row>
    <row r="19" spans="1:13" x14ac:dyDescent="0.2">
      <c r="A19" s="21" t="s">
        <v>54</v>
      </c>
      <c r="B19" s="22">
        <v>19700</v>
      </c>
      <c r="C19" s="23">
        <f t="shared" si="0"/>
        <v>1.0643183230233123E-2</v>
      </c>
      <c r="D19" s="24">
        <f t="shared" si="1"/>
        <v>2.9794448553154353E-2</v>
      </c>
      <c r="E19" s="25">
        <v>19594</v>
      </c>
      <c r="F19" s="26">
        <f t="shared" si="2"/>
        <v>1.1462541696063049E-2</v>
      </c>
      <c r="G19" s="38">
        <v>14462</v>
      </c>
      <c r="H19" s="28">
        <f t="shared" si="4"/>
        <v>1.06614728048402E-2</v>
      </c>
      <c r="I19" s="24">
        <f t="shared" si="3"/>
        <v>2.1872452536838491E-2</v>
      </c>
      <c r="J19" s="36">
        <v>661197</v>
      </c>
      <c r="L19" s="35"/>
    </row>
    <row r="20" spans="1:13" x14ac:dyDescent="0.2">
      <c r="A20" s="21" t="s">
        <v>55</v>
      </c>
      <c r="B20" s="22">
        <v>105906</v>
      </c>
      <c r="C20" s="23">
        <f t="shared" si="0"/>
        <v>5.7217104730003514E-2</v>
      </c>
      <c r="D20" s="24">
        <f t="shared" si="1"/>
        <v>4.7694577447282241E-2</v>
      </c>
      <c r="E20" s="25">
        <v>105419</v>
      </c>
      <c r="F20" s="26">
        <f t="shared" si="2"/>
        <v>6.1670393133473035E-2</v>
      </c>
      <c r="G20" s="38">
        <v>79315</v>
      </c>
      <c r="H20" s="28">
        <f t="shared" si="4"/>
        <v>5.8471491876358764E-2</v>
      </c>
      <c r="I20" s="24">
        <f t="shared" si="3"/>
        <v>3.5719368215504227E-2</v>
      </c>
      <c r="J20" s="36">
        <v>2220504</v>
      </c>
      <c r="L20" s="35"/>
    </row>
    <row r="21" spans="1:13" x14ac:dyDescent="0.2">
      <c r="A21" s="21" t="s">
        <v>56</v>
      </c>
      <c r="B21" s="22">
        <v>14687</v>
      </c>
      <c r="C21" s="23">
        <f t="shared" si="0"/>
        <v>7.9348442691590804E-3</v>
      </c>
      <c r="D21" s="24">
        <f t="shared" si="1"/>
        <v>4.5909213101020897E-2</v>
      </c>
      <c r="E21" s="25">
        <v>14678</v>
      </c>
      <c r="F21" s="26">
        <f t="shared" si="2"/>
        <v>8.5866687258759535E-3</v>
      </c>
      <c r="G21" s="38">
        <v>10806</v>
      </c>
      <c r="H21" s="28">
        <f t="shared" si="4"/>
        <v>7.9662477616583589E-3</v>
      </c>
      <c r="I21" s="24">
        <f t="shared" si="3"/>
        <v>3.3777827791218892E-2</v>
      </c>
      <c r="J21" s="36">
        <v>319914</v>
      </c>
      <c r="L21" s="35"/>
    </row>
    <row r="22" spans="1:13" x14ac:dyDescent="0.2">
      <c r="A22" s="21" t="s">
        <v>57</v>
      </c>
      <c r="B22" s="22">
        <v>4491</v>
      </c>
      <c r="C22" s="23">
        <f t="shared" si="0"/>
        <v>2.4263216186282718E-3</v>
      </c>
      <c r="D22" s="24">
        <f t="shared" si="1"/>
        <v>2.6220530365837994E-2</v>
      </c>
      <c r="E22" s="25">
        <v>4305</v>
      </c>
      <c r="F22" s="26">
        <f t="shared" si="2"/>
        <v>2.5184363581479755E-3</v>
      </c>
      <c r="G22" s="38">
        <v>3042</v>
      </c>
      <c r="H22" s="28">
        <f t="shared" si="4"/>
        <v>2.2425805747700103E-3</v>
      </c>
      <c r="I22" s="24">
        <f t="shared" si="3"/>
        <v>1.7760599726760005E-2</v>
      </c>
      <c r="J22" s="36">
        <v>171278</v>
      </c>
      <c r="L22" s="39"/>
      <c r="M22" s="39"/>
    </row>
    <row r="23" spans="1:13" x14ac:dyDescent="0.2">
      <c r="A23" s="40" t="s">
        <v>58</v>
      </c>
      <c r="C23" s="41"/>
      <c r="D23" s="41"/>
      <c r="F23" s="41"/>
      <c r="H23" s="42"/>
      <c r="I23" s="42"/>
      <c r="K23" s="43"/>
      <c r="L23" s="44"/>
      <c r="M23" s="44"/>
    </row>
    <row r="24" spans="1:13" x14ac:dyDescent="0.2">
      <c r="A24" s="45" t="s">
        <v>59</v>
      </c>
      <c r="B24" s="46"/>
      <c r="C24" s="46"/>
      <c r="D24" s="46"/>
      <c r="F24" s="46"/>
      <c r="G24" s="46"/>
      <c r="H24" s="46"/>
      <c r="I24" s="46"/>
      <c r="J24" s="47"/>
      <c r="K24" s="43"/>
      <c r="L24" s="44"/>
      <c r="M24" s="44"/>
    </row>
    <row r="25" spans="1:13" x14ac:dyDescent="0.2">
      <c r="A25" s="46"/>
      <c r="B25" s="46"/>
      <c r="C25" s="46"/>
      <c r="D25" s="46"/>
      <c r="F25" s="46"/>
      <c r="G25" s="46"/>
      <c r="H25" s="46"/>
      <c r="I25" s="46"/>
      <c r="J25" s="47"/>
      <c r="K25" s="43"/>
      <c r="L25" s="44"/>
      <c r="M25" s="44"/>
    </row>
    <row r="26" spans="1:13" ht="15.75" x14ac:dyDescent="0.25">
      <c r="A26" s="46"/>
      <c r="B26" s="46"/>
      <c r="C26" s="48"/>
      <c r="D26" s="46"/>
      <c r="E26" s="49"/>
      <c r="F26" s="46"/>
      <c r="G26" s="46"/>
      <c r="H26" s="46"/>
      <c r="I26" s="46"/>
      <c r="J26" s="47"/>
      <c r="K26" s="43"/>
      <c r="L26" s="44"/>
      <c r="M26" s="44"/>
    </row>
    <row r="27" spans="1:13" x14ac:dyDescent="0.2">
      <c r="A27" s="50"/>
      <c r="B27" s="50"/>
      <c r="C27" s="50"/>
    </row>
    <row r="28" spans="1:13" x14ac:dyDescent="0.2">
      <c r="A28" s="50"/>
      <c r="B28" s="50"/>
      <c r="C28" s="50"/>
    </row>
    <row r="29" spans="1:13" x14ac:dyDescent="0.2">
      <c r="A29" s="51"/>
      <c r="B29" s="50"/>
      <c r="C29" s="50"/>
    </row>
    <row r="30" spans="1:13" x14ac:dyDescent="0.2">
      <c r="A30" s="51"/>
      <c r="B30" s="50"/>
      <c r="C30" s="50"/>
    </row>
    <row r="31" spans="1:13" x14ac:dyDescent="0.2">
      <c r="A31" s="51"/>
      <c r="B31" s="50"/>
      <c r="C31" s="50"/>
    </row>
    <row r="32" spans="1:13" x14ac:dyDescent="0.2">
      <c r="A32" s="51"/>
      <c r="B32" s="50"/>
      <c r="C32" s="50"/>
    </row>
    <row r="33" spans="1:11" x14ac:dyDescent="0.2">
      <c r="A33" s="51"/>
      <c r="B33" s="50"/>
      <c r="C33" s="50"/>
    </row>
    <row r="34" spans="1:11" ht="15" x14ac:dyDescent="0.2">
      <c r="A34" s="51"/>
      <c r="B34" s="50"/>
      <c r="C34" s="50"/>
      <c r="G34" s="52"/>
      <c r="H34" s="52"/>
      <c r="I34" s="53"/>
      <c r="J34" s="54"/>
      <c r="K34" s="52"/>
    </row>
    <row r="35" spans="1:11" x14ac:dyDescent="0.2">
      <c r="A35" s="51"/>
      <c r="B35" s="50"/>
      <c r="C35" s="50"/>
      <c r="G35" s="52"/>
      <c r="H35" s="52"/>
      <c r="I35" s="52"/>
      <c r="J35" s="55"/>
      <c r="K35" s="52"/>
    </row>
    <row r="36" spans="1:11" x14ac:dyDescent="0.2">
      <c r="A36" s="51"/>
      <c r="B36" s="50"/>
      <c r="C36" s="50"/>
      <c r="G36" s="52"/>
      <c r="H36" s="52"/>
      <c r="I36" s="52"/>
      <c r="J36" s="54"/>
      <c r="K36" s="52"/>
    </row>
    <row r="37" spans="1:11" x14ac:dyDescent="0.2">
      <c r="A37" s="51"/>
      <c r="B37" s="50"/>
      <c r="C37" s="50"/>
      <c r="G37" s="52"/>
      <c r="H37" s="52"/>
      <c r="I37" s="52"/>
      <c r="J37" s="54"/>
      <c r="K37" s="52"/>
    </row>
    <row r="38" spans="1:11" x14ac:dyDescent="0.2">
      <c r="A38" s="51"/>
      <c r="B38" s="50"/>
      <c r="C38" s="50"/>
    </row>
    <row r="39" spans="1:11" x14ac:dyDescent="0.2">
      <c r="A39" s="51"/>
      <c r="B39" s="50"/>
      <c r="C39" s="50"/>
    </row>
    <row r="40" spans="1:11" x14ac:dyDescent="0.2">
      <c r="A40" s="51"/>
      <c r="B40" s="50"/>
      <c r="C40" s="50"/>
    </row>
    <row r="41" spans="1:11" x14ac:dyDescent="0.2">
      <c r="A41" s="51"/>
      <c r="B41" s="50"/>
      <c r="C41" s="50"/>
    </row>
    <row r="42" spans="1:11" x14ac:dyDescent="0.2">
      <c r="A42" s="51"/>
      <c r="B42" s="50"/>
      <c r="C42" s="50"/>
    </row>
    <row r="43" spans="1:11" x14ac:dyDescent="0.2">
      <c r="A43" s="51"/>
      <c r="B43" s="50"/>
      <c r="C43" s="50"/>
    </row>
    <row r="44" spans="1:11" x14ac:dyDescent="0.2">
      <c r="A44" s="51"/>
      <c r="B44" s="50"/>
      <c r="C44" s="50"/>
    </row>
    <row r="45" spans="1:11" x14ac:dyDescent="0.2">
      <c r="A45" s="51"/>
      <c r="B45" s="50"/>
      <c r="C45" s="50"/>
    </row>
    <row r="46" spans="1:11" x14ac:dyDescent="0.2">
      <c r="A46" s="51"/>
      <c r="B46" s="50"/>
      <c r="C46" s="50"/>
    </row>
    <row r="47" spans="1:11" x14ac:dyDescent="0.2">
      <c r="A47" s="50"/>
      <c r="B47" s="50"/>
      <c r="C47" s="50"/>
    </row>
    <row r="48" spans="1:11" x14ac:dyDescent="0.2">
      <c r="A48" s="50"/>
      <c r="B48" s="50"/>
      <c r="C48" s="50"/>
    </row>
    <row r="49" spans="1:3" x14ac:dyDescent="0.2">
      <c r="A49" s="50"/>
      <c r="B49" s="50"/>
      <c r="C49" s="50"/>
    </row>
    <row r="50" spans="1:3" x14ac:dyDescent="0.2">
      <c r="A50" s="50"/>
      <c r="B50" s="50"/>
      <c r="C50" s="50"/>
    </row>
    <row r="51" spans="1:3" x14ac:dyDescent="0.2">
      <c r="A51" s="50"/>
      <c r="B51" s="50"/>
      <c r="C51" s="50"/>
    </row>
    <row r="52" spans="1:3" x14ac:dyDescent="0.2">
      <c r="A52" s="50"/>
      <c r="B52" s="50"/>
      <c r="C52" s="50"/>
    </row>
  </sheetData>
  <mergeCells count="5">
    <mergeCell ref="A1:J1"/>
    <mergeCell ref="A2:A3"/>
    <mergeCell ref="B2:D2"/>
    <mergeCell ref="E2:F2"/>
    <mergeCell ref="G2:J2"/>
  </mergeCells>
  <conditionalFormatting sqref="B5">
    <cfRule type="cellIs" dxfId="19" priority="2" operator="notEqual">
      <formula>#REF!+#REF!</formula>
    </cfRule>
  </conditionalFormatting>
  <conditionalFormatting sqref="B6">
    <cfRule type="cellIs" dxfId="18" priority="3" operator="notEqual">
      <formula>#REF!+#REF!</formula>
    </cfRule>
  </conditionalFormatting>
  <conditionalFormatting sqref="B7">
    <cfRule type="cellIs" dxfId="17" priority="4" operator="notEqual">
      <formula>#REF!+#REF!</formula>
    </cfRule>
  </conditionalFormatting>
  <conditionalFormatting sqref="B8">
    <cfRule type="cellIs" dxfId="16" priority="5" operator="notEqual">
      <formula>#REF!+#REF!</formula>
    </cfRule>
  </conditionalFormatting>
  <conditionalFormatting sqref="B9">
    <cfRule type="cellIs" dxfId="15" priority="6" operator="notEqual">
      <formula>#REF!+#REF!</formula>
    </cfRule>
  </conditionalFormatting>
  <conditionalFormatting sqref="B10">
    <cfRule type="cellIs" dxfId="14" priority="7" operator="notEqual">
      <formula>#REF!+#REF!</formula>
    </cfRule>
  </conditionalFormatting>
  <conditionalFormatting sqref="B11">
    <cfRule type="cellIs" dxfId="13" priority="8" operator="notEqual">
      <formula>#REF!+#REF!</formula>
    </cfRule>
  </conditionalFormatting>
  <conditionalFormatting sqref="B12">
    <cfRule type="cellIs" dxfId="12" priority="9" operator="notEqual">
      <formula>#REF!+#REF!</formula>
    </cfRule>
  </conditionalFormatting>
  <conditionalFormatting sqref="B13">
    <cfRule type="cellIs" dxfId="11" priority="10" operator="notEqual">
      <formula>#REF!+#REF!</formula>
    </cfRule>
  </conditionalFormatting>
  <conditionalFormatting sqref="B14">
    <cfRule type="cellIs" dxfId="10" priority="11" operator="notEqual">
      <formula>#REF!+#REF!</formula>
    </cfRule>
  </conditionalFormatting>
  <conditionalFormatting sqref="B15">
    <cfRule type="cellIs" dxfId="9" priority="12" operator="notEqual">
      <formula>#REF!+#REF!</formula>
    </cfRule>
  </conditionalFormatting>
  <conditionalFormatting sqref="B16">
    <cfRule type="cellIs" dxfId="8" priority="13" operator="notEqual">
      <formula>#REF!+#REF!</formula>
    </cfRule>
  </conditionalFormatting>
  <conditionalFormatting sqref="B17">
    <cfRule type="cellIs" dxfId="7" priority="14" operator="notEqual">
      <formula>#REF!+#REF!</formula>
    </cfRule>
  </conditionalFormatting>
  <conditionalFormatting sqref="B18">
    <cfRule type="cellIs" dxfId="6" priority="15" operator="notEqual">
      <formula>#REF!+#REF!</formula>
    </cfRule>
  </conditionalFormatting>
  <conditionalFormatting sqref="B19">
    <cfRule type="cellIs" dxfId="5" priority="16" operator="notEqual">
      <formula>#REF!+#REF!</formula>
    </cfRule>
  </conditionalFormatting>
  <conditionalFormatting sqref="B20">
    <cfRule type="cellIs" dxfId="4" priority="17" operator="notEqual">
      <formula>#REF!+#REF!</formula>
    </cfRule>
  </conditionalFormatting>
  <conditionalFormatting sqref="B21">
    <cfRule type="cellIs" dxfId="3" priority="18" operator="notEqual">
      <formula>#REF!+#REF!</formula>
    </cfRule>
  </conditionalFormatting>
  <conditionalFormatting sqref="B22">
    <cfRule type="cellIs" dxfId="2" priority="19" operator="notEqual">
      <formula>#REF!+#REF!</formula>
    </cfRule>
  </conditionalFormatting>
  <conditionalFormatting sqref="E6:E22">
    <cfRule type="cellIs" dxfId="1" priority="20" operator="greaterThan">
      <formula>$D$10</formula>
    </cfRule>
  </conditionalFormatting>
  <conditionalFormatting sqref="E5">
    <cfRule type="cellIs" dxfId="0" priority="21" operator="greaterThan">
      <formula>$D$10</formula>
    </cfRule>
  </conditionalFormatting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MJ13"/>
  <sheetViews>
    <sheetView zoomScale="95" zoomScaleNormal="95" workbookViewId="0">
      <selection activeCell="A9" sqref="A9"/>
    </sheetView>
  </sheetViews>
  <sheetFormatPr baseColWidth="10" defaultColWidth="10.875" defaultRowHeight="16.5" x14ac:dyDescent="0.2"/>
  <cols>
    <col min="1" max="1" width="15.625" style="56" customWidth="1"/>
    <col min="2" max="16" width="8.125" style="56" customWidth="1"/>
    <col min="17" max="1024" width="10.875" style="56"/>
  </cols>
  <sheetData>
    <row r="1" spans="1:22" ht="30" customHeight="1" x14ac:dyDescent="0.2">
      <c r="A1" s="123" t="s">
        <v>60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2" s="58" customFormat="1" ht="13.9" customHeight="1" x14ac:dyDescent="0.2">
      <c r="A2" s="57"/>
      <c r="B2" s="124" t="s">
        <v>61</v>
      </c>
      <c r="C2" s="124"/>
      <c r="D2" s="124"/>
      <c r="E2" s="124"/>
      <c r="F2" s="124"/>
      <c r="G2" s="124" t="s">
        <v>62</v>
      </c>
      <c r="H2" s="124"/>
      <c r="I2" s="124"/>
      <c r="J2" s="124"/>
      <c r="K2" s="124"/>
      <c r="L2" s="124" t="s">
        <v>63</v>
      </c>
      <c r="M2" s="124"/>
      <c r="N2" s="124"/>
      <c r="O2" s="124"/>
      <c r="P2" s="124"/>
      <c r="Q2" s="124" t="s">
        <v>64</v>
      </c>
      <c r="R2" s="124"/>
      <c r="S2" s="124"/>
      <c r="T2" s="124"/>
      <c r="U2" s="124"/>
    </row>
    <row r="3" spans="1:22" s="58" customFormat="1" x14ac:dyDescent="0.2">
      <c r="A3" s="57"/>
      <c r="B3" s="59" t="s">
        <v>65</v>
      </c>
      <c r="C3" s="59" t="s">
        <v>66</v>
      </c>
      <c r="D3" s="59" t="s">
        <v>67</v>
      </c>
      <c r="E3" s="59" t="s">
        <v>68</v>
      </c>
      <c r="F3" s="59" t="s">
        <v>64</v>
      </c>
      <c r="G3" s="59" t="s">
        <v>65</v>
      </c>
      <c r="H3" s="59" t="s">
        <v>66</v>
      </c>
      <c r="I3" s="59" t="s">
        <v>67</v>
      </c>
      <c r="J3" s="59" t="s">
        <v>68</v>
      </c>
      <c r="K3" s="59" t="s">
        <v>64</v>
      </c>
      <c r="L3" s="59" t="s">
        <v>65</v>
      </c>
      <c r="M3" s="59" t="s">
        <v>66</v>
      </c>
      <c r="N3" s="59" t="s">
        <v>67</v>
      </c>
      <c r="O3" s="59" t="s">
        <v>68</v>
      </c>
      <c r="P3" s="59" t="s">
        <v>64</v>
      </c>
      <c r="Q3" s="59" t="s">
        <v>65</v>
      </c>
      <c r="R3" s="59" t="s">
        <v>66</v>
      </c>
      <c r="S3" s="59" t="s">
        <v>67</v>
      </c>
      <c r="T3" s="59" t="s">
        <v>68</v>
      </c>
      <c r="U3" s="59" t="s">
        <v>64</v>
      </c>
    </row>
    <row r="4" spans="1:22" x14ac:dyDescent="0.2">
      <c r="A4" s="60" t="s">
        <v>69</v>
      </c>
      <c r="B4" s="61">
        <v>2670</v>
      </c>
      <c r="C4" s="62">
        <f>B4*100/F4</f>
        <v>58.642653195695146</v>
      </c>
      <c r="D4" s="61">
        <v>1883</v>
      </c>
      <c r="E4" s="62">
        <f>D4*100/F4</f>
        <v>41.357346804304854</v>
      </c>
      <c r="F4" s="61">
        <v>4553</v>
      </c>
      <c r="G4" s="61">
        <v>1562</v>
      </c>
      <c r="H4" s="62">
        <f>G4*100/K4</f>
        <v>61.934972244250595</v>
      </c>
      <c r="I4" s="63">
        <v>960</v>
      </c>
      <c r="J4" s="62">
        <f>I4*100/K4</f>
        <v>38.065027755749405</v>
      </c>
      <c r="K4" s="61">
        <v>2522</v>
      </c>
      <c r="L4" s="63">
        <v>31</v>
      </c>
      <c r="M4" s="62">
        <f>L4*100/P4</f>
        <v>67.391304347826093</v>
      </c>
      <c r="N4" s="63">
        <v>15</v>
      </c>
      <c r="O4" s="62">
        <f>N4*100/P4</f>
        <v>32.608695652173914</v>
      </c>
      <c r="P4" s="63">
        <v>46</v>
      </c>
      <c r="Q4" s="61">
        <v>4263</v>
      </c>
      <c r="R4" s="62">
        <f>Q4*100/U4</f>
        <v>59.86518747366943</v>
      </c>
      <c r="S4" s="61">
        <v>2858</v>
      </c>
      <c r="T4" s="62">
        <f>S4*100/U4</f>
        <v>40.13481252633057</v>
      </c>
      <c r="U4" s="61">
        <v>7121</v>
      </c>
    </row>
    <row r="5" spans="1:22" x14ac:dyDescent="0.2">
      <c r="A5" s="60" t="s">
        <v>70</v>
      </c>
      <c r="B5" s="63">
        <v>280</v>
      </c>
      <c r="C5" s="62">
        <f>B5*100/F5</f>
        <v>61.810154525386316</v>
      </c>
      <c r="D5" s="63">
        <v>173</v>
      </c>
      <c r="E5" s="62">
        <f>D5*100/F5</f>
        <v>38.189845474613684</v>
      </c>
      <c r="F5" s="63">
        <v>453</v>
      </c>
      <c r="G5" s="63">
        <v>190</v>
      </c>
      <c r="H5" s="62">
        <f>G5*100/K5</f>
        <v>65.06849315068493</v>
      </c>
      <c r="I5" s="63">
        <v>102</v>
      </c>
      <c r="J5" s="62">
        <f>I5*100/K5</f>
        <v>34.93150684931507</v>
      </c>
      <c r="K5" s="63">
        <v>292</v>
      </c>
      <c r="L5" s="63">
        <v>9</v>
      </c>
      <c r="M5" s="62">
        <f>L5*100/P5</f>
        <v>60</v>
      </c>
      <c r="N5" s="63">
        <v>6</v>
      </c>
      <c r="O5" s="62">
        <f>N5*100/P5</f>
        <v>40</v>
      </c>
      <c r="P5" s="63">
        <v>15</v>
      </c>
      <c r="Q5" s="63">
        <v>479</v>
      </c>
      <c r="R5" s="62">
        <f>Q5*100/U5</f>
        <v>63.026315789473685</v>
      </c>
      <c r="S5" s="63">
        <v>281</v>
      </c>
      <c r="T5" s="62">
        <f>S5*100/U5</f>
        <v>36.973684210526315</v>
      </c>
      <c r="U5" s="63">
        <v>760</v>
      </c>
    </row>
    <row r="6" spans="1:22" x14ac:dyDescent="0.2">
      <c r="A6" s="60" t="s">
        <v>71</v>
      </c>
      <c r="B6" s="63">
        <v>236</v>
      </c>
      <c r="C6" s="62">
        <f>B6*100/F6</f>
        <v>58.271604938271608</v>
      </c>
      <c r="D6" s="63">
        <v>169</v>
      </c>
      <c r="E6" s="62">
        <f>D6*100/F6</f>
        <v>41.728395061728392</v>
      </c>
      <c r="F6" s="63">
        <v>405</v>
      </c>
      <c r="G6" s="63">
        <v>115</v>
      </c>
      <c r="H6" s="62">
        <f>G6*100/K6</f>
        <v>56.372549019607845</v>
      </c>
      <c r="I6" s="63">
        <v>89</v>
      </c>
      <c r="J6" s="62">
        <f>I6*100/K6</f>
        <v>43.627450980392155</v>
      </c>
      <c r="K6" s="63">
        <v>204</v>
      </c>
      <c r="L6" s="63">
        <v>8</v>
      </c>
      <c r="M6" s="62">
        <f>L6*100/P6</f>
        <v>66.666666666666671</v>
      </c>
      <c r="N6" s="63">
        <v>4</v>
      </c>
      <c r="O6" s="62">
        <f>N6*100/P6</f>
        <v>33.333333333333336</v>
      </c>
      <c r="P6" s="63">
        <v>12</v>
      </c>
      <c r="Q6" s="63">
        <v>359</v>
      </c>
      <c r="R6" s="62">
        <f>Q6*100/U6</f>
        <v>57.809983896940416</v>
      </c>
      <c r="S6" s="63">
        <v>262</v>
      </c>
      <c r="T6" s="62">
        <f>S6*100/U6</f>
        <v>42.190016103059584</v>
      </c>
      <c r="U6" s="63">
        <v>621</v>
      </c>
    </row>
    <row r="7" spans="1:22" x14ac:dyDescent="0.2">
      <c r="A7" s="60" t="s">
        <v>72</v>
      </c>
      <c r="B7" s="63">
        <v>12</v>
      </c>
      <c r="C7" s="62">
        <f>B7*100/F7</f>
        <v>57.142857142857146</v>
      </c>
      <c r="D7" s="63">
        <v>9</v>
      </c>
      <c r="E7" s="62">
        <f>D7*100/F7</f>
        <v>42.857142857142854</v>
      </c>
      <c r="F7" s="63">
        <v>21</v>
      </c>
      <c r="G7" s="63">
        <v>6</v>
      </c>
      <c r="H7" s="62">
        <f>G7*100/K7</f>
        <v>75</v>
      </c>
      <c r="I7" s="63">
        <v>2</v>
      </c>
      <c r="J7" s="62">
        <f>I7*100/K7</f>
        <v>25</v>
      </c>
      <c r="K7" s="63">
        <v>8</v>
      </c>
      <c r="L7" s="63">
        <v>0</v>
      </c>
      <c r="M7" s="62">
        <v>0</v>
      </c>
      <c r="N7" s="63">
        <v>0</v>
      </c>
      <c r="O7" s="62">
        <v>0</v>
      </c>
      <c r="P7" s="63">
        <v>0</v>
      </c>
      <c r="Q7" s="63">
        <v>18</v>
      </c>
      <c r="R7" s="62">
        <f>Q7*100/U7</f>
        <v>62.068965517241381</v>
      </c>
      <c r="S7" s="63">
        <v>11</v>
      </c>
      <c r="T7" s="62">
        <f>S7*100/U7</f>
        <v>37.931034482758619</v>
      </c>
      <c r="U7" s="63">
        <v>29</v>
      </c>
    </row>
    <row r="8" spans="1:22" x14ac:dyDescent="0.2">
      <c r="A8" s="64" t="s">
        <v>73</v>
      </c>
      <c r="B8" s="65">
        <v>3198</v>
      </c>
      <c r="C8" s="66">
        <f>B8*100/F8</f>
        <v>58.873343151693668</v>
      </c>
      <c r="D8" s="65">
        <v>2234</v>
      </c>
      <c r="E8" s="66">
        <f>D8*100/F8</f>
        <v>41.126656848306332</v>
      </c>
      <c r="F8" s="65">
        <v>5432</v>
      </c>
      <c r="G8" s="65">
        <v>1873</v>
      </c>
      <c r="H8" s="66">
        <f>G8*100/K8</f>
        <v>61.896893588896233</v>
      </c>
      <c r="I8" s="65">
        <v>1153</v>
      </c>
      <c r="J8" s="66">
        <f>I8*100/K8</f>
        <v>38.103106411103767</v>
      </c>
      <c r="K8" s="65">
        <v>3026</v>
      </c>
      <c r="L8" s="67">
        <v>48</v>
      </c>
      <c r="M8" s="66">
        <f>L8*100/P8</f>
        <v>65.753424657534254</v>
      </c>
      <c r="N8" s="67">
        <v>25</v>
      </c>
      <c r="O8" s="66">
        <f>N8*100/P8</f>
        <v>34.246575342465754</v>
      </c>
      <c r="P8" s="67">
        <v>73</v>
      </c>
      <c r="Q8" s="65">
        <v>5119</v>
      </c>
      <c r="R8" s="66">
        <f>Q8*100/U8</f>
        <v>60.004688782088856</v>
      </c>
      <c r="S8" s="65">
        <v>3412</v>
      </c>
      <c r="T8" s="66">
        <f>S8*100/U8</f>
        <v>39.995311217911144</v>
      </c>
      <c r="U8" s="65">
        <v>8531</v>
      </c>
    </row>
    <row r="9" spans="1:22" x14ac:dyDescent="0.3">
      <c r="A9" s="68" t="s">
        <v>74</v>
      </c>
      <c r="B9" s="69"/>
      <c r="C9" s="69"/>
      <c r="D9" s="69"/>
      <c r="E9" s="69"/>
      <c r="F9" s="69"/>
      <c r="G9" s="69"/>
      <c r="H9" s="70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71"/>
      <c r="U9" s="69"/>
      <c r="V9" s="72"/>
    </row>
    <row r="10" spans="1:22" x14ac:dyDescent="0.2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 spans="1:22" x14ac:dyDescent="0.2">
      <c r="F11" s="72"/>
    </row>
    <row r="12" spans="1:22" x14ac:dyDescent="0.2">
      <c r="F12" s="72"/>
    </row>
    <row r="13" spans="1:22" x14ac:dyDescent="0.2">
      <c r="F13" s="72"/>
    </row>
  </sheetData>
  <mergeCells count="5">
    <mergeCell ref="A1:U1"/>
    <mergeCell ref="B2:F2"/>
    <mergeCell ref="G2:K2"/>
    <mergeCell ref="L2:P2"/>
    <mergeCell ref="Q2:U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MJ9"/>
  <sheetViews>
    <sheetView zoomScale="95" zoomScaleNormal="95" workbookViewId="0">
      <selection activeCell="A10" sqref="A10"/>
    </sheetView>
  </sheetViews>
  <sheetFormatPr baseColWidth="10" defaultColWidth="10.875" defaultRowHeight="16.5" x14ac:dyDescent="0.2"/>
  <cols>
    <col min="1" max="1" width="15.75" style="56" customWidth="1"/>
    <col min="2" max="2" width="9.25" style="56" customWidth="1"/>
    <col min="3" max="3" width="9.5" style="56" customWidth="1"/>
    <col min="4" max="4" width="10.125" style="56" customWidth="1"/>
    <col min="5" max="10" width="7.375" style="56" customWidth="1"/>
    <col min="11" max="1023" width="10.875" style="56"/>
    <col min="1024" max="1024" width="10.5" style="56" customWidth="1"/>
  </cols>
  <sheetData>
    <row r="1" spans="1:10" ht="60" customHeight="1" x14ac:dyDescent="0.2">
      <c r="A1" s="123" t="s">
        <v>75</v>
      </c>
      <c r="B1" s="123"/>
      <c r="C1" s="123"/>
      <c r="D1" s="123"/>
      <c r="E1" s="73"/>
      <c r="F1" s="73"/>
      <c r="G1" s="73"/>
      <c r="H1" s="73"/>
      <c r="I1" s="73"/>
      <c r="J1" s="73"/>
    </row>
    <row r="2" spans="1:10" ht="51" x14ac:dyDescent="0.2">
      <c r="A2" s="74"/>
      <c r="B2" s="6" t="s">
        <v>76</v>
      </c>
      <c r="C2" s="6" t="s">
        <v>77</v>
      </c>
      <c r="D2" s="6" t="s">
        <v>78</v>
      </c>
    </row>
    <row r="3" spans="1:10" x14ac:dyDescent="0.2">
      <c r="A3" s="60" t="s">
        <v>69</v>
      </c>
      <c r="B3" s="61">
        <v>912171</v>
      </c>
      <c r="C3" s="61">
        <v>4553</v>
      </c>
      <c r="D3" s="75" t="s">
        <v>79</v>
      </c>
      <c r="H3" s="76"/>
    </row>
    <row r="4" spans="1:10" x14ac:dyDescent="0.2">
      <c r="A4" s="60" t="s">
        <v>70</v>
      </c>
      <c r="B4" s="61">
        <v>95641</v>
      </c>
      <c r="C4" s="63">
        <v>453</v>
      </c>
      <c r="D4" s="75" t="s">
        <v>80</v>
      </c>
    </row>
    <row r="5" spans="1:10" x14ac:dyDescent="0.2">
      <c r="A5" s="60" t="s">
        <v>71</v>
      </c>
      <c r="B5" s="61">
        <v>151827</v>
      </c>
      <c r="C5" s="63">
        <v>405</v>
      </c>
      <c r="D5" s="75" t="s">
        <v>81</v>
      </c>
    </row>
    <row r="6" spans="1:10" x14ac:dyDescent="0.2">
      <c r="A6" s="60" t="s">
        <v>72</v>
      </c>
      <c r="B6" s="61">
        <v>11904</v>
      </c>
      <c r="C6" s="63">
        <v>21</v>
      </c>
      <c r="D6" s="75" t="s">
        <v>82</v>
      </c>
    </row>
    <row r="7" spans="1:10" x14ac:dyDescent="0.2">
      <c r="A7" s="77" t="s">
        <v>73</v>
      </c>
      <c r="B7" s="78">
        <v>1171543</v>
      </c>
      <c r="C7" s="78">
        <v>5432</v>
      </c>
      <c r="D7" s="79" t="s">
        <v>83</v>
      </c>
    </row>
    <row r="8" spans="1:10" x14ac:dyDescent="0.25">
      <c r="A8" s="80" t="s">
        <v>74</v>
      </c>
      <c r="B8" s="81"/>
      <c r="C8" s="81"/>
      <c r="D8" s="81"/>
    </row>
    <row r="9" spans="1:10" x14ac:dyDescent="0.25">
      <c r="A9" s="82" t="s">
        <v>84</v>
      </c>
      <c r="B9" s="83"/>
      <c r="C9" s="83"/>
      <c r="D9" s="83"/>
    </row>
  </sheetData>
  <mergeCells count="1">
    <mergeCell ref="A1:D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MJ12"/>
  <sheetViews>
    <sheetView zoomScale="95" zoomScaleNormal="95" workbookViewId="0">
      <selection sqref="A1:J1"/>
    </sheetView>
  </sheetViews>
  <sheetFormatPr baseColWidth="10" defaultColWidth="10.875" defaultRowHeight="16.5" x14ac:dyDescent="0.2"/>
  <cols>
    <col min="1" max="1" width="18.625" style="56" customWidth="1"/>
    <col min="2" max="10" width="10.25" style="56" customWidth="1"/>
    <col min="11" max="1024" width="10.875" style="56"/>
  </cols>
  <sheetData>
    <row r="1" spans="1:11" ht="30" customHeight="1" x14ac:dyDescent="0.2">
      <c r="A1" s="123" t="s">
        <v>85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1" ht="18.75" customHeight="1" x14ac:dyDescent="0.2">
      <c r="A2" s="125"/>
      <c r="B2" s="124" t="s">
        <v>86</v>
      </c>
      <c r="C2" s="124"/>
      <c r="D2" s="124"/>
      <c r="E2" s="124"/>
      <c r="F2" s="124"/>
      <c r="G2" s="124"/>
      <c r="H2" s="124"/>
      <c r="I2" s="124"/>
      <c r="J2" s="124"/>
    </row>
    <row r="3" spans="1:11" x14ac:dyDescent="0.2">
      <c r="A3" s="125"/>
      <c r="B3" s="59" t="s">
        <v>87</v>
      </c>
      <c r="C3" s="59" t="s">
        <v>88</v>
      </c>
      <c r="D3" s="59" t="s">
        <v>89</v>
      </c>
      <c r="E3" s="59" t="s">
        <v>90</v>
      </c>
      <c r="F3" s="59" t="s">
        <v>91</v>
      </c>
      <c r="G3" s="59" t="s">
        <v>92</v>
      </c>
      <c r="H3" s="59" t="s">
        <v>93</v>
      </c>
      <c r="I3" s="59" t="s">
        <v>94</v>
      </c>
      <c r="J3" s="59" t="s">
        <v>64</v>
      </c>
    </row>
    <row r="4" spans="1:11" x14ac:dyDescent="0.2">
      <c r="A4" s="60" t="s">
        <v>69</v>
      </c>
      <c r="B4" s="63">
        <v>507</v>
      </c>
      <c r="C4" s="84">
        <f>B4*100/J4</f>
        <v>7.1197865468333097</v>
      </c>
      <c r="D4" s="63">
        <v>809</v>
      </c>
      <c r="E4" s="84">
        <f>D4*100/J4</f>
        <v>11.360763937649207</v>
      </c>
      <c r="F4" s="61">
        <v>1764</v>
      </c>
      <c r="G4" s="84">
        <f>F4*100/J4</f>
        <v>24.771801713242521</v>
      </c>
      <c r="H4" s="61">
        <v>4041</v>
      </c>
      <c r="I4" s="84">
        <f>H4*100/J4</f>
        <v>56.747647802274962</v>
      </c>
      <c r="J4" s="61">
        <v>7121</v>
      </c>
    </row>
    <row r="5" spans="1:11" x14ac:dyDescent="0.2">
      <c r="A5" s="60" t="s">
        <v>70</v>
      </c>
      <c r="B5" s="63">
        <v>28</v>
      </c>
      <c r="C5" s="84">
        <f>B5*100/J5</f>
        <v>3.6842105263157894</v>
      </c>
      <c r="D5" s="63">
        <v>75</v>
      </c>
      <c r="E5" s="84">
        <f>D5*100/J5</f>
        <v>9.8684210526315788</v>
      </c>
      <c r="F5" s="63">
        <v>190</v>
      </c>
      <c r="G5" s="84">
        <f>F5*100/J5</f>
        <v>25</v>
      </c>
      <c r="H5" s="63">
        <v>467</v>
      </c>
      <c r="I5" s="84">
        <f>H5*100/J5</f>
        <v>61.44736842105263</v>
      </c>
      <c r="J5" s="63">
        <v>760</v>
      </c>
      <c r="K5" s="85"/>
    </row>
    <row r="6" spans="1:11" x14ac:dyDescent="0.2">
      <c r="A6" s="60" t="s">
        <v>71</v>
      </c>
      <c r="B6" s="63">
        <v>45</v>
      </c>
      <c r="C6" s="84">
        <f>B6*100/J6</f>
        <v>7.2463768115942031</v>
      </c>
      <c r="D6" s="63">
        <v>73</v>
      </c>
      <c r="E6" s="84">
        <f>D6*100/J6</f>
        <v>11.75523349436393</v>
      </c>
      <c r="F6" s="63">
        <v>164</v>
      </c>
      <c r="G6" s="84">
        <f>F6*100/J6</f>
        <v>26.409017713365539</v>
      </c>
      <c r="H6" s="63">
        <v>339</v>
      </c>
      <c r="I6" s="84">
        <f>H6*100/J6</f>
        <v>54.589371980676326</v>
      </c>
      <c r="J6" s="63">
        <v>621</v>
      </c>
      <c r="K6" s="85"/>
    </row>
    <row r="7" spans="1:11" x14ac:dyDescent="0.2">
      <c r="A7" s="60" t="s">
        <v>72</v>
      </c>
      <c r="B7" s="63">
        <v>3</v>
      </c>
      <c r="C7" s="84">
        <f>B7*100/J7</f>
        <v>10.344827586206897</v>
      </c>
      <c r="D7" s="63">
        <v>6</v>
      </c>
      <c r="E7" s="84">
        <f>D7*100/J7</f>
        <v>20.689655172413794</v>
      </c>
      <c r="F7" s="63">
        <v>8</v>
      </c>
      <c r="G7" s="84">
        <f>F7*100/J7</f>
        <v>27.586206896551722</v>
      </c>
      <c r="H7" s="63">
        <v>12</v>
      </c>
      <c r="I7" s="84">
        <f>H7*100/J7</f>
        <v>41.379310344827587</v>
      </c>
      <c r="J7" s="63">
        <v>29</v>
      </c>
      <c r="K7" s="85"/>
    </row>
    <row r="8" spans="1:11" x14ac:dyDescent="0.2">
      <c r="A8" s="64" t="s">
        <v>73</v>
      </c>
      <c r="B8" s="67">
        <v>583</v>
      </c>
      <c r="C8" s="86">
        <f>B8*100/J8</f>
        <v>6.8338998945024034</v>
      </c>
      <c r="D8" s="67">
        <v>963</v>
      </c>
      <c r="E8" s="86">
        <f>D8*100/J8</f>
        <v>11.288242878912202</v>
      </c>
      <c r="F8" s="65">
        <v>2126</v>
      </c>
      <c r="G8" s="86">
        <f>F8*100/J8</f>
        <v>24.920876802250614</v>
      </c>
      <c r="H8" s="65">
        <v>4859</v>
      </c>
      <c r="I8" s="86">
        <f>H8*100/J8</f>
        <v>56.95698042433478</v>
      </c>
      <c r="J8" s="65">
        <v>8531</v>
      </c>
      <c r="K8" s="85"/>
    </row>
    <row r="9" spans="1:11" x14ac:dyDescent="0.25">
      <c r="A9" s="50" t="s">
        <v>74</v>
      </c>
      <c r="B9" s="69"/>
      <c r="C9" s="69"/>
      <c r="D9" s="69"/>
      <c r="E9" s="69"/>
      <c r="F9" s="69"/>
      <c r="G9" s="69"/>
      <c r="H9" s="69"/>
      <c r="I9" s="69"/>
      <c r="J9" s="69"/>
    </row>
    <row r="10" spans="1:11" ht="18.75" customHeight="1" x14ac:dyDescent="0.2">
      <c r="F10" s="87"/>
      <c r="G10" s="87"/>
      <c r="H10" s="87"/>
      <c r="I10" s="87"/>
      <c r="J10" s="87"/>
    </row>
    <row r="11" spans="1:11" hidden="1" x14ac:dyDescent="0.2">
      <c r="G11" s="88">
        <f>G8+I8</f>
        <v>81.877857226585391</v>
      </c>
      <c r="J11" s="76"/>
    </row>
    <row r="12" spans="1:11" hidden="1" x14ac:dyDescent="0.2">
      <c r="G12" s="76">
        <f>F8+H8</f>
        <v>6985</v>
      </c>
    </row>
  </sheetData>
  <mergeCells count="3">
    <mergeCell ref="A1:J1"/>
    <mergeCell ref="A2:A3"/>
    <mergeCell ref="B2:J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MJ13"/>
  <sheetViews>
    <sheetView zoomScale="95" zoomScaleNormal="95" workbookViewId="0">
      <selection activeCell="E2" sqref="E2:G2"/>
    </sheetView>
  </sheetViews>
  <sheetFormatPr baseColWidth="10" defaultColWidth="10.875" defaultRowHeight="16.5" x14ac:dyDescent="0.2"/>
  <cols>
    <col min="1" max="1" width="15.25" style="56" customWidth="1"/>
    <col min="2" max="7" width="9.875" style="56" customWidth="1"/>
    <col min="8" max="1023" width="10.875" style="56"/>
    <col min="1024" max="1024" width="10.5" style="56" customWidth="1"/>
  </cols>
  <sheetData>
    <row r="1" spans="1:7" ht="63" customHeight="1" x14ac:dyDescent="0.2">
      <c r="A1" s="123" t="s">
        <v>95</v>
      </c>
      <c r="B1" s="123"/>
      <c r="C1" s="123"/>
      <c r="D1" s="123"/>
      <c r="E1" s="123"/>
      <c r="F1" s="123"/>
      <c r="G1" s="123"/>
    </row>
    <row r="2" spans="1:7" ht="13.9" customHeight="1" x14ac:dyDescent="0.2">
      <c r="A2" s="74"/>
      <c r="B2" s="124" t="s">
        <v>29</v>
      </c>
      <c r="C2" s="124"/>
      <c r="D2" s="124"/>
      <c r="E2" s="124" t="s">
        <v>96</v>
      </c>
      <c r="F2" s="124"/>
      <c r="G2" s="124"/>
    </row>
    <row r="3" spans="1:7" x14ac:dyDescent="0.2">
      <c r="A3" s="89"/>
      <c r="B3" s="90">
        <v>2020</v>
      </c>
      <c r="C3" s="90">
        <v>2019</v>
      </c>
      <c r="D3" s="90" t="s">
        <v>97</v>
      </c>
      <c r="E3" s="90">
        <v>2020</v>
      </c>
      <c r="F3" s="90">
        <v>2019</v>
      </c>
      <c r="G3" s="90" t="s">
        <v>97</v>
      </c>
    </row>
    <row r="4" spans="1:7" x14ac:dyDescent="0.2">
      <c r="A4" s="60" t="s">
        <v>69</v>
      </c>
      <c r="B4" s="61">
        <v>27218</v>
      </c>
      <c r="C4" s="61">
        <v>26741</v>
      </c>
      <c r="D4" s="63">
        <v>477</v>
      </c>
      <c r="E4" s="61">
        <v>26232</v>
      </c>
      <c r="F4" s="61">
        <v>25711</v>
      </c>
      <c r="G4" s="63">
        <v>521</v>
      </c>
    </row>
    <row r="5" spans="1:7" x14ac:dyDescent="0.2">
      <c r="A5" s="60" t="s">
        <v>70</v>
      </c>
      <c r="B5" s="61">
        <v>3208</v>
      </c>
      <c r="C5" s="61">
        <v>3121</v>
      </c>
      <c r="D5" s="63">
        <v>87</v>
      </c>
      <c r="E5" s="61">
        <v>3071</v>
      </c>
      <c r="F5" s="61">
        <v>3019</v>
      </c>
      <c r="G5" s="63">
        <v>52</v>
      </c>
    </row>
    <row r="6" spans="1:7" x14ac:dyDescent="0.2">
      <c r="A6" s="60" t="s">
        <v>71</v>
      </c>
      <c r="B6" s="61">
        <v>2844</v>
      </c>
      <c r="C6" s="61">
        <v>2776</v>
      </c>
      <c r="D6" s="63">
        <v>68</v>
      </c>
      <c r="E6" s="61">
        <v>2757</v>
      </c>
      <c r="F6" s="61">
        <v>2655</v>
      </c>
      <c r="G6" s="63">
        <v>102</v>
      </c>
    </row>
    <row r="7" spans="1:7" x14ac:dyDescent="0.2">
      <c r="A7" s="60" t="s">
        <v>72</v>
      </c>
      <c r="B7" s="63">
        <v>195</v>
      </c>
      <c r="C7" s="63">
        <v>190</v>
      </c>
      <c r="D7" s="63">
        <v>5</v>
      </c>
      <c r="E7" s="63">
        <v>188</v>
      </c>
      <c r="F7" s="63">
        <v>181</v>
      </c>
      <c r="G7" s="63">
        <v>7</v>
      </c>
    </row>
    <row r="8" spans="1:7" x14ac:dyDescent="0.2">
      <c r="A8" s="77" t="s">
        <v>73</v>
      </c>
      <c r="B8" s="78">
        <v>33465</v>
      </c>
      <c r="C8" s="78">
        <v>32828</v>
      </c>
      <c r="D8" s="91">
        <v>637</v>
      </c>
      <c r="E8" s="78">
        <v>32248</v>
      </c>
      <c r="F8" s="78">
        <v>31566</v>
      </c>
      <c r="G8" s="91">
        <v>682</v>
      </c>
    </row>
    <row r="9" spans="1:7" x14ac:dyDescent="0.25">
      <c r="A9" s="92" t="s">
        <v>74</v>
      </c>
      <c r="B9" s="69"/>
      <c r="C9" s="69"/>
      <c r="D9" s="69"/>
      <c r="E9" s="69"/>
      <c r="F9" s="69"/>
      <c r="G9" s="69"/>
    </row>
    <row r="10" spans="1:7" x14ac:dyDescent="0.25">
      <c r="A10" s="69"/>
      <c r="B10" s="69"/>
      <c r="C10" s="69"/>
      <c r="D10" s="69"/>
      <c r="E10" s="69"/>
      <c r="F10" s="69"/>
      <c r="G10" s="69"/>
    </row>
    <row r="11" spans="1:7" x14ac:dyDescent="0.25">
      <c r="A11" s="69"/>
      <c r="B11" s="69"/>
      <c r="C11" s="69"/>
      <c r="D11" s="69"/>
      <c r="E11" s="69"/>
      <c r="F11" s="69"/>
      <c r="G11" s="69"/>
    </row>
    <row r="12" spans="1:7" x14ac:dyDescent="0.25">
      <c r="A12" s="69"/>
      <c r="B12" s="69"/>
      <c r="C12" s="69"/>
      <c r="D12" s="69"/>
      <c r="E12" s="69"/>
      <c r="F12" s="69"/>
      <c r="G12" s="69"/>
    </row>
    <row r="13" spans="1:7" x14ac:dyDescent="0.25">
      <c r="A13" s="69"/>
      <c r="B13" s="69"/>
      <c r="C13" s="69"/>
      <c r="D13" s="69"/>
      <c r="E13" s="69"/>
      <c r="F13" s="69"/>
      <c r="G13" s="69"/>
    </row>
  </sheetData>
  <mergeCells count="3">
    <mergeCell ref="A1:G1"/>
    <mergeCell ref="B2:D2"/>
    <mergeCell ref="E2:G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MJ10"/>
  <sheetViews>
    <sheetView zoomScale="95" zoomScaleNormal="95" workbookViewId="0">
      <selection activeCell="A9" sqref="A9"/>
    </sheetView>
  </sheetViews>
  <sheetFormatPr baseColWidth="10" defaultColWidth="10.875" defaultRowHeight="16.5" x14ac:dyDescent="0.2"/>
  <cols>
    <col min="1" max="1" width="19.125" style="56" customWidth="1"/>
    <col min="2" max="3" width="7.75" style="56" customWidth="1"/>
    <col min="4" max="4" width="9.5" style="56" customWidth="1"/>
    <col min="5" max="6" width="7.75" style="56" customWidth="1"/>
    <col min="7" max="7" width="9.375" style="56" customWidth="1"/>
    <col min="8" max="10" width="7.75" style="56" customWidth="1"/>
    <col min="11" max="1023" width="10.875" style="56"/>
    <col min="1024" max="1024" width="10.5" style="56" customWidth="1"/>
  </cols>
  <sheetData>
    <row r="1" spans="1:8" ht="43.5" customHeight="1" x14ac:dyDescent="0.2">
      <c r="A1" s="123" t="s">
        <v>98</v>
      </c>
      <c r="B1" s="123"/>
      <c r="C1" s="123"/>
      <c r="D1" s="123"/>
      <c r="E1" s="123"/>
      <c r="F1" s="123"/>
      <c r="G1" s="123"/>
    </row>
    <row r="2" spans="1:8" ht="30" customHeight="1" x14ac:dyDescent="0.2">
      <c r="A2" s="74"/>
      <c r="B2" s="124" t="s">
        <v>99</v>
      </c>
      <c r="C2" s="124"/>
      <c r="D2" s="124"/>
      <c r="E2" s="124" t="s">
        <v>100</v>
      </c>
      <c r="F2" s="124"/>
      <c r="G2" s="124"/>
    </row>
    <row r="3" spans="1:8" x14ac:dyDescent="0.2">
      <c r="A3" s="74"/>
      <c r="B3" s="90">
        <v>2020</v>
      </c>
      <c r="C3" s="90">
        <v>2019</v>
      </c>
      <c r="D3" s="90" t="s">
        <v>97</v>
      </c>
      <c r="E3" s="90">
        <v>2020</v>
      </c>
      <c r="F3" s="90">
        <v>2019</v>
      </c>
      <c r="G3" s="90" t="s">
        <v>97</v>
      </c>
    </row>
    <row r="4" spans="1:8" x14ac:dyDescent="0.2">
      <c r="A4" s="60" t="s">
        <v>69</v>
      </c>
      <c r="B4" s="93">
        <v>18529</v>
      </c>
      <c r="C4" s="93">
        <v>16920</v>
      </c>
      <c r="D4" s="93">
        <v>1609</v>
      </c>
      <c r="E4" s="93">
        <v>2127</v>
      </c>
      <c r="F4" s="93">
        <v>3330</v>
      </c>
      <c r="G4" s="93">
        <v>-1203</v>
      </c>
    </row>
    <row r="5" spans="1:8" x14ac:dyDescent="0.2">
      <c r="A5" s="60" t="s">
        <v>70</v>
      </c>
      <c r="B5" s="93">
        <v>2357</v>
      </c>
      <c r="C5" s="93">
        <v>2219</v>
      </c>
      <c r="D5" s="94">
        <v>138</v>
      </c>
      <c r="E5" s="94">
        <v>254</v>
      </c>
      <c r="F5" s="94">
        <v>399</v>
      </c>
      <c r="G5" s="94">
        <v>-145</v>
      </c>
    </row>
    <row r="6" spans="1:8" x14ac:dyDescent="0.2">
      <c r="A6" s="60" t="s">
        <v>71</v>
      </c>
      <c r="B6" s="93">
        <v>2104</v>
      </c>
      <c r="C6" s="93">
        <v>1840</v>
      </c>
      <c r="D6" s="94">
        <v>264</v>
      </c>
      <c r="E6" s="94">
        <v>293</v>
      </c>
      <c r="F6" s="94">
        <v>477</v>
      </c>
      <c r="G6" s="94">
        <v>-184</v>
      </c>
    </row>
    <row r="7" spans="1:8" x14ac:dyDescent="0.2">
      <c r="A7" s="60" t="s">
        <v>72</v>
      </c>
      <c r="B7" s="94">
        <v>158</v>
      </c>
      <c r="C7" s="94">
        <v>139</v>
      </c>
      <c r="D7" s="94">
        <v>19</v>
      </c>
      <c r="E7" s="94">
        <v>30</v>
      </c>
      <c r="F7" s="94">
        <v>24</v>
      </c>
      <c r="G7" s="94">
        <v>6</v>
      </c>
    </row>
    <row r="8" spans="1:8" x14ac:dyDescent="0.2">
      <c r="A8" s="64" t="s">
        <v>73</v>
      </c>
      <c r="B8" s="65">
        <v>23148</v>
      </c>
      <c r="C8" s="65">
        <v>21118</v>
      </c>
      <c r="D8" s="65">
        <v>2030</v>
      </c>
      <c r="E8" s="65">
        <v>2704</v>
      </c>
      <c r="F8" s="65">
        <v>4230</v>
      </c>
      <c r="G8" s="65">
        <v>-1526</v>
      </c>
    </row>
    <row r="9" spans="1:8" x14ac:dyDescent="0.2">
      <c r="A9" s="92" t="s">
        <v>74</v>
      </c>
      <c r="B9" s="95"/>
      <c r="C9" s="95"/>
      <c r="D9" s="95"/>
      <c r="E9" s="95"/>
      <c r="F9" s="95"/>
      <c r="G9" s="95"/>
      <c r="H9" s="72"/>
    </row>
    <row r="10" spans="1:8" x14ac:dyDescent="0.2">
      <c r="A10" s="72"/>
      <c r="B10" s="72"/>
      <c r="C10" s="72"/>
      <c r="D10" s="72"/>
      <c r="E10" s="72"/>
      <c r="F10" s="72"/>
      <c r="G10" s="72"/>
      <c r="H10" s="72"/>
    </row>
  </sheetData>
  <mergeCells count="3">
    <mergeCell ref="A1:G1"/>
    <mergeCell ref="B2:D2"/>
    <mergeCell ref="E2:G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MJ10"/>
  <sheetViews>
    <sheetView zoomScale="95" zoomScaleNormal="95" workbookViewId="0">
      <selection sqref="A1:E1"/>
    </sheetView>
  </sheetViews>
  <sheetFormatPr baseColWidth="10" defaultColWidth="10.875" defaultRowHeight="16.5" x14ac:dyDescent="0.2"/>
  <cols>
    <col min="1" max="1" width="20" style="56" customWidth="1"/>
    <col min="2" max="10" width="7.75" style="56" customWidth="1"/>
    <col min="11" max="1023" width="10.875" style="56"/>
    <col min="1024" max="1024" width="10.5" style="56" customWidth="1"/>
  </cols>
  <sheetData>
    <row r="1" spans="1:5" ht="45" customHeight="1" x14ac:dyDescent="0.2">
      <c r="A1" s="123" t="s">
        <v>101</v>
      </c>
      <c r="B1" s="123"/>
      <c r="C1" s="123"/>
      <c r="D1" s="123"/>
      <c r="E1" s="123"/>
    </row>
    <row r="2" spans="1:5" x14ac:dyDescent="0.2">
      <c r="A2" s="74"/>
      <c r="B2" s="6" t="s">
        <v>102</v>
      </c>
      <c r="C2" s="6" t="s">
        <v>103</v>
      </c>
      <c r="D2" s="6" t="s">
        <v>104</v>
      </c>
      <c r="E2" s="6" t="s">
        <v>64</v>
      </c>
    </row>
    <row r="3" spans="1:5" x14ac:dyDescent="0.2">
      <c r="A3" s="60" t="s">
        <v>69</v>
      </c>
      <c r="B3" s="93">
        <v>8404</v>
      </c>
      <c r="C3" s="93">
        <v>7254</v>
      </c>
      <c r="D3" s="93">
        <v>5573</v>
      </c>
      <c r="E3" s="93">
        <v>21231</v>
      </c>
    </row>
    <row r="4" spans="1:5" x14ac:dyDescent="0.2">
      <c r="A4" s="60" t="s">
        <v>70</v>
      </c>
      <c r="B4" s="94">
        <v>828</v>
      </c>
      <c r="C4" s="93">
        <v>1021</v>
      </c>
      <c r="D4" s="94">
        <v>825</v>
      </c>
      <c r="E4" s="93">
        <v>2674</v>
      </c>
    </row>
    <row r="5" spans="1:5" x14ac:dyDescent="0.2">
      <c r="A5" s="60" t="s">
        <v>71</v>
      </c>
      <c r="B5" s="94">
        <v>739</v>
      </c>
      <c r="C5" s="93">
        <v>1017</v>
      </c>
      <c r="D5" s="94">
        <v>723</v>
      </c>
      <c r="E5" s="93">
        <v>2479</v>
      </c>
    </row>
    <row r="6" spans="1:5" x14ac:dyDescent="0.2">
      <c r="A6" s="60" t="s">
        <v>72</v>
      </c>
      <c r="B6" s="94">
        <v>30</v>
      </c>
      <c r="C6" s="94">
        <v>70</v>
      </c>
      <c r="D6" s="94">
        <v>70</v>
      </c>
      <c r="E6" s="94">
        <v>170</v>
      </c>
    </row>
    <row r="7" spans="1:5" x14ac:dyDescent="0.2">
      <c r="A7" s="77" t="s">
        <v>73</v>
      </c>
      <c r="B7" s="78">
        <v>10001</v>
      </c>
      <c r="C7" s="78">
        <v>9362</v>
      </c>
      <c r="D7" s="78">
        <v>7191</v>
      </c>
      <c r="E7" s="78">
        <v>26554</v>
      </c>
    </row>
    <row r="8" spans="1:5" x14ac:dyDescent="0.2">
      <c r="A8" s="68" t="s">
        <v>74</v>
      </c>
      <c r="B8" s="96"/>
      <c r="C8" s="96"/>
      <c r="D8" s="96"/>
      <c r="E8" s="96"/>
    </row>
    <row r="9" spans="1:5" x14ac:dyDescent="0.25">
      <c r="A9" s="97" t="s">
        <v>105</v>
      </c>
      <c r="B9" s="83"/>
      <c r="C9" s="83"/>
      <c r="D9" s="83"/>
      <c r="E9" s="83"/>
    </row>
    <row r="10" spans="1:5" x14ac:dyDescent="0.2">
      <c r="B10" s="56">
        <f>B7*100/E7</f>
        <v>37.662875649619643</v>
      </c>
      <c r="C10" s="56">
        <f>C7*100/E7</f>
        <v>35.256458537320178</v>
      </c>
      <c r="D10" s="56">
        <f>D7*100/E7</f>
        <v>27.080665813060179</v>
      </c>
    </row>
  </sheetData>
  <mergeCells count="1">
    <mergeCell ref="A1:E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MJ9"/>
  <sheetViews>
    <sheetView zoomScale="95" zoomScaleNormal="95" workbookViewId="0">
      <selection activeCell="A9" sqref="A9"/>
    </sheetView>
  </sheetViews>
  <sheetFormatPr baseColWidth="10" defaultColWidth="10.875" defaultRowHeight="16.5" x14ac:dyDescent="0.2"/>
  <cols>
    <col min="1" max="1" width="9.5" style="56" customWidth="1"/>
    <col min="2" max="2" width="18.25" style="56" customWidth="1"/>
    <col min="3" max="10" width="7.75" style="56" customWidth="1"/>
    <col min="11" max="1023" width="10.875" style="56"/>
    <col min="1024" max="1024" width="10.5" style="56" customWidth="1"/>
  </cols>
  <sheetData>
    <row r="1" spans="1:2" ht="60" customHeight="1" x14ac:dyDescent="0.2">
      <c r="A1" s="123" t="s">
        <v>106</v>
      </c>
      <c r="B1" s="123"/>
    </row>
    <row r="2" spans="1:2" x14ac:dyDescent="0.2">
      <c r="A2" s="89"/>
      <c r="B2" s="98" t="s">
        <v>107</v>
      </c>
    </row>
    <row r="3" spans="1:2" x14ac:dyDescent="0.2">
      <c r="A3" s="60" t="s">
        <v>69</v>
      </c>
      <c r="B3" s="93">
        <v>17375</v>
      </c>
    </row>
    <row r="4" spans="1:2" x14ac:dyDescent="0.2">
      <c r="A4" s="60" t="s">
        <v>70</v>
      </c>
      <c r="B4" s="93">
        <v>2071</v>
      </c>
    </row>
    <row r="5" spans="1:2" x14ac:dyDescent="0.2">
      <c r="A5" s="60" t="s">
        <v>71</v>
      </c>
      <c r="B5" s="93">
        <v>1652</v>
      </c>
    </row>
    <row r="6" spans="1:2" x14ac:dyDescent="0.2">
      <c r="A6" s="60" t="s">
        <v>72</v>
      </c>
      <c r="B6" s="94">
        <v>89</v>
      </c>
    </row>
    <row r="7" spans="1:2" ht="25.5" x14ac:dyDescent="0.2">
      <c r="A7" s="64" t="s">
        <v>73</v>
      </c>
      <c r="B7" s="99">
        <v>21187</v>
      </c>
    </row>
    <row r="8" spans="1:2" x14ac:dyDescent="0.2">
      <c r="A8" s="80" t="s">
        <v>74</v>
      </c>
      <c r="B8" s="96"/>
    </row>
    <row r="9" spans="1:2" x14ac:dyDescent="0.25">
      <c r="A9" s="82" t="s">
        <v>108</v>
      </c>
      <c r="B9" s="83"/>
    </row>
  </sheetData>
  <mergeCells count="1">
    <mergeCell ref="A1:B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Índex de quadres i gràfics</vt:lpstr>
      <vt:lpstr>QIIIA-7.1.</vt:lpstr>
      <vt:lpstr>QIIIA-7.2</vt:lpstr>
      <vt:lpstr>QIIIA-7.3</vt:lpstr>
      <vt:lpstr>QIIIA-7.4.</vt:lpstr>
      <vt:lpstr>QIIIA-7.5.</vt:lpstr>
      <vt:lpstr>QIIIA-7.6.</vt:lpstr>
      <vt:lpstr>QIIIA-7.7</vt:lpstr>
      <vt:lpstr>QIIIA-7.8</vt:lpstr>
      <vt:lpstr>QIIIA-7.9</vt:lpstr>
      <vt:lpstr>QIIIA-7.10</vt:lpstr>
      <vt:lpstr>QIIIA-7.11</vt:lpstr>
      <vt:lpstr>QIIIA-7.12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uib</dc:creator>
  <dc:description/>
  <cp:lastModifiedBy>Maria Lourdes Calero Martínez</cp:lastModifiedBy>
  <cp:revision>12</cp:revision>
  <dcterms:created xsi:type="dcterms:W3CDTF">2020-04-28T12:52:53Z</dcterms:created>
  <dcterms:modified xsi:type="dcterms:W3CDTF">2021-11-04T14:00:24Z</dcterms:modified>
  <dc:language>ca-ES</dc:language>
</cp:coreProperties>
</file>