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9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0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1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2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13.xml" ContentType="application/vnd.openxmlformats-officedocument.drawing+xml"/>
  <Override PartName="/xl/charts/chart34.xml" ContentType="application/vnd.openxmlformats-officedocument.drawingml.chart+xml"/>
  <Override PartName="/xl/drawings/drawing14.xml" ContentType="application/vnd.openxmlformats-officedocument.drawing+xml"/>
  <Override PartName="/xl/charts/chart35.xml" ContentType="application/vnd.openxmlformats-officedocument.drawingml.chart+xml"/>
  <Override PartName="/xl/drawings/drawing15.xml" ContentType="application/vnd.openxmlformats-officedocument.drawing+xml"/>
  <Override PartName="/xl/charts/chart36.xml" ContentType="application/vnd.openxmlformats-officedocument.drawingml.chart+xml"/>
  <Override PartName="/xl/drawings/drawing16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7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18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19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0.xml" ContentType="application/vnd.openxmlformats-officedocument.drawing+xml"/>
  <Override PartName="/xl/charts/chart57.xml" ContentType="application/vnd.openxmlformats-officedocument.drawingml.chart+xml"/>
  <Override PartName="/xl/drawings/drawing21.xml" ContentType="application/vnd.openxmlformats-officedocument.drawing+xml"/>
  <Override PartName="/xl/charts/chart58.xml" ContentType="application/vnd.openxmlformats-officedocument.drawingml.chart+xml"/>
  <Override PartName="/xl/drawings/drawing22.xml" ContentType="application/vnd.openxmlformats-officedocument.drawing+xml"/>
  <Override PartName="/xl/charts/chart5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\\LOFIGRP4\ces\3er mandat CES\12. CT MEMÒRIA\Memòria del CES\4. Memòria 2020\Material per penjar a la web\"/>
    </mc:Choice>
  </mc:AlternateContent>
  <xr:revisionPtr revIDLastSave="0" documentId="13_ncr:1_{0A961F6A-996A-46A3-AAB3-0986ADEAE77F}" xr6:coauthVersionLast="47" xr6:coauthVersionMax="47" xr10:uidLastSave="{00000000-0000-0000-0000-000000000000}"/>
  <bookViews>
    <workbookView xWindow="5400" yWindow="3750" windowWidth="16155" windowHeight="9150" tabRatio="854" firstSheet="1" activeTab="1" xr2:uid="{00000000-000D-0000-FFFF-FFFF00000000}"/>
  </bookViews>
  <sheets>
    <sheet name="Índice" sheetId="1" state="hidden" r:id="rId1"/>
    <sheet name="Índex de quadres i gràfics" sheetId="2" r:id="rId2"/>
    <sheet name="Q1" sheetId="3" r:id="rId3"/>
    <sheet name="Q2-G1-G2" sheetId="4" r:id="rId4"/>
    <sheet name="Q3-G3" sheetId="5" r:id="rId5"/>
    <sheet name="Q4" sheetId="6" r:id="rId6"/>
    <sheet name="Q5-G4-G5" sheetId="7" r:id="rId7"/>
    <sheet name="Q6-G6-G9" sheetId="8" r:id="rId8"/>
    <sheet name="Q7-G10-G13" sheetId="9" r:id="rId9"/>
    <sheet name="Q8-G14-G17" sheetId="10" r:id="rId10"/>
    <sheet name="Q9-G18-G21" sheetId="11" r:id="rId11"/>
    <sheet name="Q10-G22-G25" sheetId="12" r:id="rId12"/>
    <sheet name="Q11-G26-G29" sheetId="13" r:id="rId13"/>
    <sheet name="Q12-G30-G33" sheetId="14" r:id="rId14"/>
    <sheet name="Q13" sheetId="15" r:id="rId15"/>
    <sheet name="Q14" sheetId="16" r:id="rId16"/>
    <sheet name="Q15" sheetId="17" r:id="rId17"/>
    <sheet name="G34" sheetId="18" r:id="rId18"/>
    <sheet name="Q16-G35" sheetId="19" r:id="rId19"/>
    <sheet name="Q17" sheetId="20" r:id="rId20"/>
    <sheet name="G36" sheetId="21" r:id="rId21"/>
    <sheet name="Q18-G37-G41" sheetId="22" r:id="rId22"/>
    <sheet name="Q19-G42-G46" sheetId="23" r:id="rId23"/>
    <sheet name="Q20-G47-G51" sheetId="24" r:id="rId24"/>
    <sheet name="G52-G56" sheetId="25" r:id="rId25"/>
    <sheet name="G57" sheetId="26" r:id="rId26"/>
    <sheet name="Q21" sheetId="27" r:id="rId27"/>
    <sheet name="Q22" sheetId="28" r:id="rId28"/>
    <sheet name="Q23" sheetId="29" r:id="rId29"/>
    <sheet name="Q24" sheetId="30" r:id="rId30"/>
    <sheet name="QA1" sheetId="31" r:id="rId31"/>
    <sheet name="QA2" sheetId="32" r:id="rId32"/>
    <sheet name="QA3" sheetId="33" r:id="rId33"/>
    <sheet name="QA4-GA1" sheetId="34" r:id="rId34"/>
    <sheet name="GA2" sheetId="35" r:id="rId35"/>
    <sheet name="QA5" sheetId="36" r:id="rId3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8" l="1"/>
  <c r="H4" i="18"/>
  <c r="H5" i="18"/>
  <c r="H6" i="18"/>
  <c r="H7" i="18"/>
  <c r="H8" i="18"/>
  <c r="H9" i="18"/>
  <c r="H10" i="18"/>
  <c r="H11" i="18"/>
  <c r="H12" i="18"/>
  <c r="H13" i="18"/>
  <c r="H14" i="18"/>
  <c r="H15" i="18"/>
  <c r="H16" i="18"/>
  <c r="H17" i="18"/>
  <c r="H18" i="18"/>
  <c r="H19" i="18"/>
  <c r="H20" i="18"/>
  <c r="H21" i="18"/>
  <c r="H22" i="18"/>
  <c r="C3" i="25"/>
  <c r="H3" i="25"/>
  <c r="M3" i="25"/>
  <c r="S3" i="25"/>
  <c r="X3" i="25"/>
  <c r="C4" i="25"/>
  <c r="H4" i="25"/>
  <c r="M4" i="25"/>
  <c r="S4" i="25"/>
  <c r="X4" i="25"/>
  <c r="C5" i="25"/>
  <c r="H5" i="25"/>
  <c r="M5" i="25"/>
  <c r="S5" i="25"/>
  <c r="X5" i="25"/>
  <c r="C6" i="25"/>
  <c r="H6" i="25"/>
  <c r="M6" i="25"/>
  <c r="S6" i="25"/>
  <c r="X6" i="25"/>
  <c r="C7" i="25"/>
  <c r="H7" i="25"/>
  <c r="M7" i="25"/>
  <c r="S7" i="25"/>
  <c r="X7" i="25"/>
  <c r="C8" i="25"/>
  <c r="H8" i="25"/>
  <c r="M8" i="25"/>
  <c r="S8" i="25"/>
  <c r="X8" i="25"/>
  <c r="C9" i="25"/>
  <c r="H9" i="25"/>
  <c r="M9" i="25"/>
  <c r="S9" i="25"/>
  <c r="X9" i="25"/>
  <c r="C10" i="25"/>
  <c r="H10" i="25"/>
  <c r="M10" i="25"/>
  <c r="S10" i="25"/>
  <c r="X10" i="25"/>
  <c r="C11" i="25"/>
  <c r="H11" i="25"/>
  <c r="M11" i="25"/>
  <c r="S11" i="25"/>
  <c r="X11" i="25"/>
  <c r="C12" i="25"/>
  <c r="H12" i="25"/>
  <c r="M12" i="25"/>
  <c r="S12" i="25"/>
  <c r="X12" i="25"/>
  <c r="C13" i="25"/>
  <c r="H13" i="25"/>
  <c r="M13" i="25"/>
  <c r="S13" i="25"/>
  <c r="X13" i="25"/>
  <c r="C14" i="25"/>
  <c r="H14" i="25"/>
  <c r="M14" i="25"/>
  <c r="S14" i="25"/>
  <c r="X14" i="25"/>
  <c r="C15" i="25"/>
  <c r="H15" i="25"/>
  <c r="M15" i="25"/>
  <c r="S15" i="25"/>
  <c r="X15" i="25"/>
  <c r="C16" i="25"/>
  <c r="H16" i="25"/>
  <c r="M16" i="25"/>
  <c r="S16" i="25"/>
  <c r="X16" i="25"/>
  <c r="C17" i="25"/>
  <c r="H17" i="25"/>
  <c r="M17" i="25"/>
  <c r="S17" i="25"/>
  <c r="X17" i="25"/>
  <c r="C18" i="25"/>
  <c r="H18" i="25"/>
  <c r="M18" i="25"/>
  <c r="S18" i="25"/>
  <c r="X18" i="25"/>
  <c r="C19" i="25"/>
  <c r="H19" i="25"/>
  <c r="M19" i="25"/>
  <c r="S19" i="25"/>
  <c r="X19" i="25"/>
  <c r="C20" i="25"/>
  <c r="H20" i="25"/>
  <c r="M20" i="25"/>
  <c r="S20" i="25"/>
  <c r="X20" i="25"/>
  <c r="O3" i="15"/>
  <c r="P3" i="15"/>
  <c r="O4" i="15"/>
  <c r="P4" i="15"/>
  <c r="O5" i="15"/>
  <c r="P5" i="15"/>
  <c r="O6" i="15"/>
  <c r="P6" i="15"/>
  <c r="O7" i="15"/>
  <c r="P7" i="15"/>
  <c r="O8" i="15"/>
  <c r="P8" i="15"/>
  <c r="O9" i="15"/>
  <c r="P9" i="15"/>
  <c r="O10" i="15"/>
  <c r="P10" i="15"/>
  <c r="O11" i="15"/>
  <c r="P11" i="15"/>
  <c r="O12" i="15"/>
  <c r="P12" i="15"/>
  <c r="O13" i="15"/>
  <c r="P13" i="15"/>
  <c r="O14" i="15"/>
  <c r="P14" i="15"/>
  <c r="O15" i="15"/>
  <c r="P15" i="15"/>
  <c r="O16" i="15"/>
  <c r="P16" i="15"/>
  <c r="O17" i="15"/>
  <c r="P17" i="15"/>
  <c r="O18" i="15"/>
  <c r="P18" i="15"/>
  <c r="O19" i="15"/>
  <c r="P19" i="15"/>
  <c r="O20" i="15"/>
  <c r="P20" i="15"/>
  <c r="O21" i="15"/>
  <c r="P21" i="15"/>
  <c r="O22" i="15"/>
  <c r="P22" i="15"/>
  <c r="O23" i="15"/>
  <c r="P23" i="15"/>
  <c r="O24" i="15"/>
  <c r="P24" i="15"/>
  <c r="F4" i="16"/>
  <c r="F5" i="16"/>
  <c r="C6" i="16"/>
  <c r="E6" i="16"/>
  <c r="F6" i="16"/>
  <c r="C7" i="16"/>
  <c r="E7" i="16"/>
  <c r="F7" i="16"/>
  <c r="C8" i="16"/>
  <c r="E8" i="16"/>
  <c r="F8" i="16"/>
  <c r="C9" i="16"/>
  <c r="E9" i="16"/>
  <c r="F9" i="16"/>
  <c r="C10" i="16"/>
  <c r="E10" i="16"/>
  <c r="F10" i="16"/>
  <c r="C11" i="16"/>
  <c r="E11" i="16"/>
  <c r="F11" i="16"/>
  <c r="C12" i="16"/>
  <c r="E12" i="16"/>
  <c r="F12" i="16"/>
  <c r="C13" i="16"/>
  <c r="E13" i="16"/>
  <c r="F13" i="16"/>
  <c r="C14" i="16"/>
  <c r="E14" i="16"/>
  <c r="F14" i="16"/>
  <c r="C15" i="16"/>
  <c r="E15" i="16"/>
  <c r="F15" i="16"/>
  <c r="F3" i="17"/>
  <c r="C4" i="17"/>
  <c r="E4" i="17"/>
  <c r="F4" i="17"/>
  <c r="C5" i="17"/>
  <c r="E5" i="17"/>
  <c r="E3" i="17" s="1"/>
  <c r="F5" i="17"/>
  <c r="C6" i="17"/>
  <c r="E6" i="17"/>
  <c r="F6" i="17"/>
  <c r="C7" i="17"/>
  <c r="E7" i="17"/>
  <c r="F7" i="17"/>
  <c r="C8" i="17"/>
  <c r="E8" i="17"/>
  <c r="F8" i="17"/>
  <c r="C9" i="17"/>
  <c r="C3" i="17" s="1"/>
  <c r="E9" i="17"/>
  <c r="F9" i="17"/>
  <c r="C10" i="17"/>
  <c r="E10" i="17"/>
  <c r="F10" i="17"/>
  <c r="C11" i="17"/>
  <c r="E11" i="17"/>
  <c r="F11" i="17"/>
  <c r="C12" i="17"/>
  <c r="E12" i="17"/>
  <c r="F12" i="17"/>
  <c r="C13" i="17"/>
  <c r="E13" i="17"/>
  <c r="F13" i="17"/>
  <c r="C14" i="17"/>
  <c r="E14" i="17"/>
  <c r="F14" i="17"/>
  <c r="C15" i="17"/>
  <c r="E15" i="17"/>
  <c r="F15" i="17"/>
  <c r="C16" i="17"/>
  <c r="E16" i="17"/>
  <c r="F16" i="17"/>
  <c r="C17" i="17"/>
  <c r="E17" i="17"/>
  <c r="F17" i="17"/>
  <c r="C18" i="17"/>
  <c r="E18" i="17"/>
  <c r="F18" i="17"/>
  <c r="C19" i="17"/>
  <c r="E19" i="17"/>
  <c r="F19" i="17"/>
  <c r="C20" i="17"/>
  <c r="E20" i="17"/>
  <c r="F20" i="17"/>
  <c r="C21" i="17"/>
  <c r="E21" i="17"/>
  <c r="F21" i="17"/>
  <c r="C22" i="17"/>
  <c r="E22" i="17"/>
  <c r="F22" i="17"/>
  <c r="D4" i="19"/>
  <c r="G4" i="19"/>
  <c r="H4" i="19"/>
  <c r="D5" i="19"/>
  <c r="G5" i="19"/>
  <c r="H5" i="19"/>
  <c r="D6" i="19"/>
  <c r="G6" i="19"/>
  <c r="H6" i="19"/>
  <c r="D7" i="19"/>
  <c r="G7" i="19"/>
  <c r="H7" i="19"/>
  <c r="D8" i="19"/>
  <c r="G8" i="19"/>
  <c r="H8" i="19"/>
  <c r="D9" i="19"/>
  <c r="G9" i="19"/>
  <c r="H9" i="19"/>
  <c r="D10" i="19"/>
  <c r="G10" i="19"/>
  <c r="H10" i="19"/>
  <c r="D11" i="19"/>
  <c r="G11" i="19"/>
  <c r="H11" i="19"/>
  <c r="D12" i="19"/>
  <c r="G12" i="19"/>
  <c r="H12" i="19"/>
  <c r="D13" i="19"/>
  <c r="G13" i="19"/>
  <c r="H13" i="19"/>
  <c r="D14" i="19"/>
  <c r="G14" i="19"/>
  <c r="H14" i="19"/>
  <c r="D15" i="19"/>
  <c r="G15" i="19"/>
  <c r="H15" i="19"/>
  <c r="D16" i="19"/>
  <c r="G16" i="19"/>
  <c r="H16" i="19"/>
  <c r="B12" i="4"/>
  <c r="E12" i="4"/>
  <c r="H12" i="4"/>
  <c r="K12" i="4"/>
  <c r="N12" i="4"/>
  <c r="B17" i="4"/>
  <c r="C17" i="4"/>
  <c r="D17" i="4"/>
  <c r="E17" i="4"/>
  <c r="F17" i="4"/>
  <c r="B18" i="4"/>
  <c r="C18" i="4"/>
  <c r="D18" i="4"/>
  <c r="E18" i="4"/>
  <c r="F18" i="4"/>
  <c r="B19" i="4"/>
  <c r="C19" i="4"/>
  <c r="D19" i="4"/>
  <c r="E19" i="4"/>
  <c r="F19" i="4"/>
  <c r="B20" i="4"/>
  <c r="C20" i="4"/>
  <c r="D20" i="4"/>
  <c r="E20" i="4"/>
  <c r="F20" i="4"/>
  <c r="B21" i="4"/>
  <c r="C21" i="4"/>
  <c r="D21" i="4"/>
  <c r="E21" i="4"/>
  <c r="F21" i="4"/>
  <c r="B22" i="4"/>
  <c r="C22" i="4"/>
  <c r="D22" i="4"/>
  <c r="E22" i="4"/>
  <c r="F22" i="4"/>
  <c r="B12" i="7"/>
  <c r="E12" i="7"/>
  <c r="H12" i="7"/>
  <c r="K12" i="7"/>
  <c r="B17" i="7"/>
  <c r="C17" i="7"/>
  <c r="D17" i="7"/>
  <c r="E17" i="7"/>
  <c r="B18" i="7"/>
  <c r="C18" i="7"/>
  <c r="D18" i="7"/>
  <c r="E18" i="7"/>
  <c r="B19" i="7"/>
  <c r="C19" i="7"/>
  <c r="D19" i="7"/>
  <c r="E19" i="7"/>
  <c r="B20" i="7"/>
  <c r="C20" i="7"/>
  <c r="D20" i="7"/>
  <c r="E20" i="7"/>
  <c r="B21" i="7"/>
  <c r="C21" i="7"/>
  <c r="D21" i="7"/>
  <c r="E21" i="7"/>
  <c r="B22" i="7"/>
  <c r="C22" i="7"/>
  <c r="D22" i="7"/>
  <c r="E22" i="7"/>
  <c r="C3" i="31"/>
  <c r="E3" i="31"/>
  <c r="F3" i="31" s="1"/>
  <c r="H3" i="31"/>
  <c r="I3" i="31"/>
  <c r="H4" i="32"/>
  <c r="B5" i="32"/>
  <c r="C5" i="32"/>
  <c r="D5" i="32"/>
  <c r="E5" i="32"/>
  <c r="F5" i="32"/>
  <c r="H5" i="32"/>
  <c r="G5" i="32"/>
  <c r="H6" i="32"/>
  <c r="H7" i="32"/>
  <c r="H8" i="32"/>
  <c r="H9" i="32"/>
  <c r="H10" i="32"/>
  <c r="H11" i="32"/>
  <c r="H12" i="32"/>
  <c r="H13" i="32"/>
  <c r="H14" i="32"/>
  <c r="H15" i="32"/>
  <c r="H16" i="32"/>
  <c r="H17" i="32"/>
  <c r="H18" i="32"/>
  <c r="H19" i="32"/>
  <c r="H20" i="32"/>
  <c r="B21" i="32"/>
  <c r="C21" i="32"/>
  <c r="D21" i="32"/>
  <c r="E21" i="32"/>
  <c r="F21" i="32"/>
  <c r="H21" i="32" s="1"/>
  <c r="G21" i="32"/>
  <c r="H22" i="32"/>
  <c r="H23" i="32"/>
  <c r="H24" i="32"/>
  <c r="H25" i="32"/>
  <c r="H26" i="32"/>
  <c r="H27" i="32"/>
  <c r="H28" i="32"/>
  <c r="H29" i="32"/>
  <c r="H30" i="32"/>
  <c r="B31" i="32"/>
  <c r="C31" i="32"/>
  <c r="D31" i="32"/>
  <c r="E31" i="32"/>
  <c r="F31" i="32"/>
  <c r="H31" i="32" s="1"/>
  <c r="G31" i="32"/>
  <c r="H32" i="32"/>
  <c r="H33" i="32"/>
  <c r="B34" i="32"/>
  <c r="C34" i="32"/>
  <c r="D34" i="32"/>
  <c r="E34" i="32"/>
  <c r="F34" i="32"/>
  <c r="H34" i="32" s="1"/>
  <c r="G34" i="32"/>
  <c r="H35" i="32"/>
  <c r="H36" i="32"/>
  <c r="H37" i="32"/>
  <c r="H38" i="32"/>
  <c r="H39" i="32"/>
  <c r="H40" i="32"/>
  <c r="H41" i="32"/>
  <c r="H42" i="32"/>
  <c r="H43" i="32"/>
  <c r="H44" i="32"/>
  <c r="H45" i="32"/>
  <c r="B46" i="32"/>
  <c r="C46" i="32"/>
  <c r="H46" i="32" s="1"/>
  <c r="D46" i="32"/>
  <c r="E46" i="32"/>
  <c r="F46" i="32"/>
  <c r="G46" i="32"/>
  <c r="H47" i="32"/>
  <c r="H48" i="32"/>
  <c r="B49" i="32"/>
  <c r="C49" i="32"/>
  <c r="D49" i="32"/>
  <c r="E49" i="32"/>
  <c r="F49" i="32"/>
  <c r="H49" i="32" s="1"/>
  <c r="G49" i="32"/>
  <c r="H50" i="32"/>
  <c r="H51" i="32"/>
  <c r="H52" i="32"/>
  <c r="B53" i="32"/>
  <c r="C53" i="32"/>
  <c r="D53" i="32"/>
  <c r="E53" i="32"/>
  <c r="F53" i="32"/>
  <c r="H53" i="32" s="1"/>
  <c r="G53" i="32"/>
  <c r="H54" i="32"/>
  <c r="H55" i="32"/>
  <c r="H56" i="32"/>
  <c r="H57" i="32"/>
  <c r="B58" i="32"/>
  <c r="C58" i="32"/>
  <c r="D58" i="32"/>
  <c r="E58" i="32"/>
  <c r="F58" i="32"/>
  <c r="H58" i="32" s="1"/>
  <c r="G58" i="32"/>
  <c r="H59" i="32"/>
  <c r="H60" i="32"/>
  <c r="H62" i="32"/>
  <c r="H63" i="32"/>
  <c r="B64" i="32"/>
  <c r="C64" i="32"/>
  <c r="D64" i="32"/>
  <c r="E64" i="32"/>
  <c r="F64" i="32"/>
  <c r="H64" i="32" s="1"/>
  <c r="G64" i="32"/>
  <c r="H65" i="32"/>
  <c r="H66" i="32"/>
  <c r="H67" i="32"/>
  <c r="H68" i="32"/>
  <c r="H69" i="32"/>
  <c r="H70" i="32"/>
  <c r="H71" i="32"/>
  <c r="H72" i="32"/>
  <c r="H73" i="32"/>
  <c r="H74" i="32"/>
  <c r="B75" i="32"/>
  <c r="C75" i="32"/>
  <c r="D75" i="32"/>
  <c r="E75" i="32"/>
  <c r="F75" i="32"/>
  <c r="H75" i="32" s="1"/>
  <c r="G75" i="32"/>
  <c r="H76" i="32"/>
  <c r="H77" i="32"/>
  <c r="H78" i="32"/>
  <c r="H79" i="32"/>
  <c r="B80" i="32"/>
  <c r="C80" i="32"/>
  <c r="D80" i="32"/>
  <c r="E80" i="32"/>
  <c r="F80" i="32"/>
  <c r="H80" i="32" s="1"/>
  <c r="G80" i="32"/>
  <c r="H81" i="32"/>
  <c r="H82" i="32"/>
  <c r="H83" i="32"/>
  <c r="B84" i="32"/>
  <c r="C84" i="32"/>
  <c r="D84" i="32"/>
  <c r="E84" i="32"/>
  <c r="F84" i="32"/>
  <c r="H84" i="32"/>
  <c r="G84" i="32"/>
  <c r="H85" i="32"/>
  <c r="B86" i="32"/>
  <c r="C86" i="32"/>
  <c r="D86" i="32"/>
  <c r="E86" i="32"/>
  <c r="F86" i="32"/>
  <c r="H86" i="32" s="1"/>
  <c r="G86" i="32"/>
  <c r="H87" i="32"/>
  <c r="H88" i="32"/>
  <c r="H89" i="32"/>
  <c r="H90" i="32"/>
  <c r="H91" i="32"/>
  <c r="H93" i="32"/>
  <c r="H95" i="32"/>
  <c r="H96" i="32"/>
  <c r="H97" i="32"/>
  <c r="B98" i="32"/>
  <c r="C98" i="32"/>
  <c r="D98" i="32"/>
  <c r="E98" i="32"/>
  <c r="F98" i="32"/>
  <c r="H98" i="32" s="1"/>
  <c r="G98" i="32"/>
  <c r="H99" i="32"/>
  <c r="H100" i="32"/>
  <c r="B101" i="32"/>
  <c r="C101" i="32"/>
  <c r="D101" i="32"/>
  <c r="E101" i="32"/>
  <c r="F101" i="32"/>
  <c r="H101" i="32"/>
  <c r="G101" i="32"/>
  <c r="H102" i="32"/>
  <c r="H103" i="32"/>
  <c r="B104" i="32"/>
  <c r="C104" i="32"/>
  <c r="D104" i="32"/>
  <c r="E104" i="32"/>
  <c r="F104" i="32"/>
  <c r="H104" i="32" s="1"/>
  <c r="G104" i="32"/>
  <c r="H105" i="32"/>
  <c r="H106" i="32"/>
  <c r="B107" i="32"/>
  <c r="C107" i="32"/>
  <c r="D107" i="32"/>
  <c r="E107" i="32"/>
  <c r="F107" i="32"/>
  <c r="H107" i="32" s="1"/>
  <c r="G107" i="32"/>
  <c r="H108" i="32"/>
  <c r="H109" i="32"/>
  <c r="H110" i="32"/>
  <c r="B111" i="32"/>
  <c r="C111" i="32"/>
  <c r="D111" i="32"/>
  <c r="E111" i="32"/>
  <c r="F111" i="32"/>
  <c r="H111" i="32"/>
  <c r="G111" i="32"/>
  <c r="H112" i="32"/>
  <c r="B113" i="32"/>
  <c r="C113" i="32"/>
  <c r="D113" i="32"/>
  <c r="E113" i="32"/>
  <c r="F113" i="32"/>
  <c r="H113" i="32"/>
  <c r="G113" i="32"/>
  <c r="H114" i="32"/>
  <c r="H115" i="32"/>
  <c r="H116" i="32"/>
  <c r="B117" i="32"/>
  <c r="C117" i="32"/>
  <c r="D117" i="32"/>
  <c r="E117" i="32"/>
  <c r="F117" i="32"/>
  <c r="H117" i="32" s="1"/>
  <c r="G117" i="32"/>
  <c r="H118" i="32"/>
  <c r="H119" i="32"/>
  <c r="H4" i="33"/>
  <c r="B5" i="33"/>
  <c r="C5" i="33"/>
  <c r="D5" i="33"/>
  <c r="E5" i="33"/>
  <c r="F5" i="33"/>
  <c r="H5" i="33"/>
  <c r="G5" i="33"/>
  <c r="H6" i="33"/>
  <c r="H7" i="33"/>
  <c r="H8" i="33"/>
  <c r="H9" i="33"/>
  <c r="H10" i="33"/>
  <c r="H11" i="33"/>
  <c r="H12" i="33"/>
  <c r="H13" i="33"/>
  <c r="H14" i="33"/>
  <c r="H15" i="33"/>
  <c r="H16" i="33"/>
  <c r="H17" i="33"/>
  <c r="H18" i="33"/>
  <c r="H19" i="33"/>
  <c r="H20" i="33"/>
  <c r="B21" i="33"/>
  <c r="C21" i="33"/>
  <c r="D21" i="33"/>
  <c r="E21" i="33"/>
  <c r="F21" i="33"/>
  <c r="H21" i="33" s="1"/>
  <c r="G21" i="33"/>
  <c r="H22" i="33"/>
  <c r="H23" i="33"/>
  <c r="H24" i="33"/>
  <c r="H25" i="33"/>
  <c r="H26" i="33"/>
  <c r="H27" i="33"/>
  <c r="H28" i="33"/>
  <c r="H29" i="33"/>
  <c r="H30" i="33"/>
  <c r="B31" i="33"/>
  <c r="C31" i="33"/>
  <c r="D31" i="33"/>
  <c r="E31" i="33"/>
  <c r="F31" i="33"/>
  <c r="H31" i="33" s="1"/>
  <c r="G31" i="33"/>
  <c r="H32" i="33"/>
  <c r="H33" i="33"/>
  <c r="H34" i="33"/>
  <c r="B35" i="33"/>
  <c r="C35" i="33"/>
  <c r="H35" i="33" s="1"/>
  <c r="D35" i="33"/>
  <c r="E35" i="33"/>
  <c r="F35" i="33"/>
  <c r="G35" i="33"/>
  <c r="H36" i="33"/>
  <c r="H37" i="33"/>
  <c r="H38" i="33"/>
  <c r="H39" i="33"/>
  <c r="H40" i="33"/>
  <c r="H41" i="33"/>
  <c r="H42" i="33"/>
  <c r="H43" i="33"/>
  <c r="H44" i="33"/>
  <c r="H45" i="33"/>
  <c r="H46" i="33"/>
  <c r="B47" i="33"/>
  <c r="C47" i="33"/>
  <c r="D47" i="33"/>
  <c r="E47" i="33"/>
  <c r="F47" i="33"/>
  <c r="H47" i="33" s="1"/>
  <c r="G47" i="33"/>
  <c r="H48" i="33"/>
  <c r="H49" i="33"/>
  <c r="B50" i="33"/>
  <c r="C50" i="33"/>
  <c r="D50" i="33"/>
  <c r="E50" i="33"/>
  <c r="F50" i="33"/>
  <c r="H50" i="33" s="1"/>
  <c r="G50" i="33"/>
  <c r="H51" i="33"/>
  <c r="H52" i="33"/>
  <c r="H53" i="33"/>
  <c r="B54" i="33"/>
  <c r="C54" i="33"/>
  <c r="D54" i="33"/>
  <c r="E54" i="33"/>
  <c r="F54" i="33"/>
  <c r="H54" i="33" s="1"/>
  <c r="G54" i="33"/>
  <c r="H55" i="33"/>
  <c r="H56" i="33"/>
  <c r="H57" i="33"/>
  <c r="H58" i="33"/>
  <c r="B59" i="33"/>
  <c r="C59" i="33"/>
  <c r="D59" i="33"/>
  <c r="E59" i="33"/>
  <c r="F59" i="33"/>
  <c r="H59" i="33"/>
  <c r="G59" i="33"/>
  <c r="H60" i="33"/>
  <c r="H61" i="33"/>
  <c r="B62" i="33"/>
  <c r="C62" i="33"/>
  <c r="D62" i="33"/>
  <c r="E62" i="33"/>
  <c r="F62" i="33"/>
  <c r="H62" i="33" s="1"/>
  <c r="G62" i="33"/>
  <c r="H63" i="33"/>
  <c r="H64" i="33"/>
  <c r="H65" i="33"/>
  <c r="H66" i="33"/>
  <c r="H67" i="33"/>
  <c r="H68" i="33"/>
  <c r="H69" i="33"/>
  <c r="H70" i="33"/>
  <c r="H71" i="33"/>
  <c r="H72" i="33"/>
  <c r="H73" i="33"/>
  <c r="H74" i="33"/>
  <c r="H75" i="33"/>
  <c r="H76" i="33"/>
  <c r="B77" i="33"/>
  <c r="C77" i="33"/>
  <c r="D77" i="33"/>
  <c r="E77" i="33"/>
  <c r="F77" i="33"/>
  <c r="H77" i="33" s="1"/>
  <c r="G77" i="33"/>
  <c r="H78" i="33"/>
  <c r="H79" i="33"/>
  <c r="H80" i="33"/>
  <c r="H81" i="33"/>
  <c r="B82" i="33"/>
  <c r="C82" i="33"/>
  <c r="D82" i="33"/>
  <c r="E82" i="33"/>
  <c r="F82" i="33"/>
  <c r="H82" i="33" s="1"/>
  <c r="G82" i="33"/>
  <c r="H83" i="33"/>
  <c r="H84" i="33"/>
  <c r="H85" i="33"/>
  <c r="B86" i="33"/>
  <c r="C86" i="33"/>
  <c r="D86" i="33"/>
  <c r="E86" i="33"/>
  <c r="F86" i="33"/>
  <c r="H86" i="33" s="1"/>
  <c r="G86" i="33"/>
  <c r="H87" i="33"/>
  <c r="B88" i="33"/>
  <c r="C88" i="33"/>
  <c r="D88" i="33"/>
  <c r="E88" i="33"/>
  <c r="F88" i="33"/>
  <c r="H88" i="33" s="1"/>
  <c r="G88" i="33"/>
  <c r="H89" i="33"/>
  <c r="H90" i="33"/>
  <c r="H91" i="33"/>
  <c r="H92" i="33"/>
  <c r="H93" i="33"/>
  <c r="H94" i="33"/>
  <c r="H95" i="33"/>
  <c r="H96" i="33"/>
  <c r="H97" i="33"/>
  <c r="H98" i="33"/>
  <c r="H99" i="33"/>
  <c r="B100" i="33"/>
  <c r="C100" i="33"/>
  <c r="H100" i="33"/>
  <c r="D100" i="33"/>
  <c r="E100" i="33"/>
  <c r="F100" i="33"/>
  <c r="G100" i="33"/>
  <c r="H101" i="33"/>
  <c r="H102" i="33"/>
  <c r="B103" i="33"/>
  <c r="C103" i="33"/>
  <c r="D103" i="33"/>
  <c r="E103" i="33"/>
  <c r="F103" i="33"/>
  <c r="H103" i="33" s="1"/>
  <c r="G103" i="33"/>
  <c r="H104" i="33"/>
  <c r="H105" i="33"/>
  <c r="B106" i="33"/>
  <c r="C106" i="33"/>
  <c r="D106" i="33"/>
  <c r="E106" i="33"/>
  <c r="F106" i="33"/>
  <c r="H106" i="33" s="1"/>
  <c r="G106" i="33"/>
  <c r="H107" i="33"/>
  <c r="H108" i="33"/>
  <c r="B109" i="33"/>
  <c r="C109" i="33"/>
  <c r="H109" i="33" s="1"/>
  <c r="D109" i="33"/>
  <c r="E109" i="33"/>
  <c r="F109" i="33"/>
  <c r="G109" i="33"/>
  <c r="H110" i="33"/>
  <c r="H111" i="33"/>
  <c r="H112" i="33"/>
  <c r="B113" i="33"/>
  <c r="C113" i="33"/>
  <c r="D113" i="33"/>
  <c r="E113" i="33"/>
  <c r="F113" i="33"/>
  <c r="H113" i="33" s="1"/>
  <c r="G113" i="33"/>
  <c r="H114" i="33"/>
  <c r="B115" i="33"/>
  <c r="C115" i="33"/>
  <c r="D115" i="33"/>
  <c r="E115" i="33"/>
  <c r="F115" i="33"/>
  <c r="H115" i="33" s="1"/>
  <c r="G115" i="33"/>
  <c r="H116" i="33"/>
  <c r="H117" i="33"/>
  <c r="H118" i="33"/>
  <c r="B119" i="33"/>
  <c r="C119" i="33"/>
  <c r="D119" i="33"/>
  <c r="E119" i="33"/>
  <c r="F119" i="33"/>
  <c r="H119" i="33"/>
  <c r="G119" i="33"/>
  <c r="H120" i="33"/>
  <c r="H121" i="33"/>
  <c r="B8" i="34"/>
  <c r="B3" i="34" s="1"/>
  <c r="D6" i="34" l="1"/>
  <c r="D9" i="34"/>
  <c r="D7" i="34"/>
  <c r="D4" i="34"/>
  <c r="D5" i="34"/>
  <c r="D8" i="34"/>
</calcChain>
</file>

<file path=xl/sharedStrings.xml><?xml version="1.0" encoding="utf-8"?>
<sst xmlns="http://schemas.openxmlformats.org/spreadsheetml/2006/main" count="2498" uniqueCount="779">
  <si>
    <t>ÍNDEX CAPÍTOL ECONOMIA. MEMÒRIA CES 2021</t>
  </si>
  <si>
    <t>Fuente</t>
  </si>
  <si>
    <t>Actualització</t>
  </si>
  <si>
    <t>Full</t>
  </si>
  <si>
    <t>Títol</t>
  </si>
  <si>
    <t>OK</t>
  </si>
  <si>
    <t>Any</t>
  </si>
  <si>
    <t>DG Economia 
(Miquel Quetclas)</t>
  </si>
  <si>
    <t>Mayo/junio</t>
  </si>
  <si>
    <t>Q1</t>
  </si>
  <si>
    <t>Quadre I-1.1. Evolució del VAB a preus corrents en milers d'euros a les Illes Balears per sectors econòmics (2014-2019) (base 2014)</t>
  </si>
  <si>
    <t>Sí</t>
  </si>
  <si>
    <t>Q2-G1G2</t>
  </si>
  <si>
    <t>Quadre I-1.2. Evolució del VAB a preus constants en milers d'euros a les Illes Balears per sectors econòmics (2014-2019) (base 2014)</t>
  </si>
  <si>
    <t>Q3-G3</t>
  </si>
  <si>
    <t>Quadre I-1.3. Evolució de les taxes de variació del PIB. Volum encadenat (2014-2019) (base 2010, en %)</t>
  </si>
  <si>
    <t>Q4</t>
  </si>
  <si>
    <t>Quadre I-1.4. Evolució del VAB a preus corrents en milers d'euros a les Illes Balears per illa. Anys 2014-2019 (base 2014)</t>
  </si>
  <si>
    <t>Q5-G4G5</t>
  </si>
  <si>
    <t>Quadre I-1.5. Evolució del VAB a preus constants en milers d'euros a les Illes Balears per illa (2004-2019) (base 2014)</t>
  </si>
  <si>
    <t>Funcas</t>
  </si>
  <si>
    <t>Mayo (mediados)</t>
  </si>
  <si>
    <t>Q6-G6G9</t>
  </si>
  <si>
    <t>Quadre I-1.6. VAB a preus constants per comunitats autònomes (percentatge de variació anual) (2001-2019)</t>
  </si>
  <si>
    <t>Q7-G10G13</t>
  </si>
  <si>
    <t>Quadre I-1.7. VAB sector agrari a preus constants per comunitats autònomes (percentatge de variació anual) (2001-2019)</t>
  </si>
  <si>
    <t>Q8-G14G17</t>
  </si>
  <si>
    <t>Quadre I-1.8. VAB sector indústria a preus constants per comunitats autònomes (percentatge de variació anual) (2001-2019)</t>
  </si>
  <si>
    <t>Q9-G18G21</t>
  </si>
  <si>
    <t>Quadre I-1.9. VAB sector construcció a preus constants per comunitats autònomes (percentatge de variació anual) (2001-2019)</t>
  </si>
  <si>
    <t>Q10G22G25</t>
  </si>
  <si>
    <t>Quadre I-1.10. VAB sector serveis a preus constants per comunitats autònomes (percentatge de variació anual) (2001-2019)</t>
  </si>
  <si>
    <t>Q11G26G29</t>
  </si>
  <si>
    <t>Quadre I-1.11. VAB sector serveis predominantment de mercat a preus constants per comunitats autònomes (percentatge de variació anual) (2001-2019)</t>
  </si>
  <si>
    <t>Q12G30G33</t>
  </si>
  <si>
    <t>Quadre I-1.12. VAB sector serveis predominantment de no  a preus constants per comunitats autònomes (percentatge de variació anual) (2001-2019)</t>
  </si>
  <si>
    <t>INE 
(Marta)</t>
  </si>
  <si>
    <t>Q13</t>
  </si>
  <si>
    <t>Quadre I-1.13. Nombre d'empreses a les Illes Balears per sectors, grups i activitat principal (CNAE09) (2008-2020)</t>
  </si>
  <si>
    <t>Começ
(Ferran)</t>
  </si>
  <si>
    <t>Pedido</t>
  </si>
  <si>
    <t>Q14</t>
  </si>
  <si>
    <t>Quadre I-1.14. Inversió bruta estrangera en milions d'euros a les Illes Balears i Espanya (sense ETVE) (2010-2017)</t>
  </si>
  <si>
    <t>Q15</t>
  </si>
  <si>
    <t>Quadre I-1.15. Inversió bruta estrangera en milions d'euros per comunitats autònomes (sense ETVE) (2017-2018)</t>
  </si>
  <si>
    <t>G34</t>
  </si>
  <si>
    <t>Gràfic I-1.34. Taxa de creixement  2020/2019 de l'IPC per comunitats autònomes</t>
  </si>
  <si>
    <t>Q16-G35</t>
  </si>
  <si>
    <t>Quadre I-1.16. Índex de preus de consum (IPC) d'Espanya i Balears per grups (2020) (base 2016)</t>
  </si>
  <si>
    <t>Q17</t>
  </si>
  <si>
    <t>Quadre I-1.17. PIB per capita a preus constants per comunitats autònomes (Espanya = 100) (2000-2021)</t>
  </si>
  <si>
    <t>G36</t>
  </si>
  <si>
    <t>PIB per capita en euros per comunitats autònomes (2019)</t>
  </si>
  <si>
    <t>Q18-G37G41</t>
  </si>
  <si>
    <t>Quadre I-1.18. PIB per capita a preus constants per comunitats autònomes (percentatge de variació anual) (2001-2021)</t>
  </si>
  <si>
    <t>Q19-G42G46</t>
  </si>
  <si>
    <t>Quadre I-1.19. Productivitat per ocupat a preus constants per comunitats autònomes (percentatge de variació anual) (2001-2021)</t>
  </si>
  <si>
    <t>Q20-G47G51</t>
  </si>
  <si>
    <t>Quadre I-1.20. Taxa d'ocupació de la població resident per comunitats autònomes (percentatge de variació anual) (2001-2021)</t>
  </si>
  <si>
    <t>G52-G56</t>
  </si>
  <si>
    <t xml:space="preserve">Previsions de creixement del PIB per comunitats autònomes (% de variació anual) (2001-2021) </t>
  </si>
  <si>
    <t>Q21</t>
  </si>
  <si>
    <t>Quadre I-1.21. Factor de creixement de la participació dels salaris en la renda regional per CA (2009-2019)</t>
  </si>
  <si>
    <t>Começ 
Cati Barceló</t>
  </si>
  <si>
    <t>QA1</t>
  </si>
  <si>
    <t>Quadre IA-1.1. Comerç exterior per seccions aranzelàries amb origen i destí a les Illes Balears (euros) (2017-2020)</t>
  </si>
  <si>
    <t>QA2</t>
  </si>
  <si>
    <t>Quadre IA-1.2. Exportacions per seccions aranzelàries i capítols a les Illes Balears (2017-2020)</t>
  </si>
  <si>
    <t>QA3</t>
  </si>
  <si>
    <t>Quadre IA-1.3. Importacions per seccions arancelàries i capítols a les Illes Balears (2017-2020)</t>
  </si>
  <si>
    <t>QA4-GA1</t>
  </si>
  <si>
    <t>Quadre IA-1.4. Exportacions de les Illes Balears per continents (2020) Miles de euros y miles de kilos</t>
  </si>
  <si>
    <t>GA2</t>
  </si>
  <si>
    <t>Evolució de la tendència de les exportacions i importacions</t>
  </si>
  <si>
    <t>QA5</t>
  </si>
  <si>
    <t>Quadre IA-1.5. Variables explicatives de la participació dels salaris en la renda regional per CA (2009-2019)</t>
  </si>
  <si>
    <t>Memòria sobre l'economia, el treball i la societat de les Illes Balears 2020</t>
  </si>
  <si>
    <t>Índex de quadres i gràfics. I.I.1: L'economia de les Illes Balears</t>
  </si>
  <si>
    <t>Quadre I-1.1.</t>
  </si>
  <si>
    <t>Evolució del VAB a preus corrents en milers d'euros a les Illes Balears per sectors econòmics (2014-2020) (base 2014)</t>
  </si>
  <si>
    <t xml:space="preserve">Quadre I-1.2. </t>
  </si>
  <si>
    <t>Evolució del VAB a preus constants en milers d'euros a les Illes Balears per sectors econòmics (2014-2020) (base 2014)</t>
  </si>
  <si>
    <t xml:space="preserve">Gràfic I-1.1. </t>
  </si>
  <si>
    <t xml:space="preserve">Evolució de la variació del VAB a preus constants en milers d'euros a les Illes Balears per sectors econòmics (2015-2020) (base 2004)
</t>
  </si>
  <si>
    <t>Gràfic I-1.2.</t>
  </si>
  <si>
    <t xml:space="preserve">Evolució de la taxa de variació acumulativa  del VAB a preus constants en milers d'euros a les Illes Balears per sectors econòmics (2004-2020) (base 2004=100)
</t>
  </si>
  <si>
    <t>Quadre I-1.3.</t>
  </si>
  <si>
    <t>Evolució de les taxes de variació del PIB. Volum encadenat (2014-2020) (base 2010, en %)</t>
  </si>
  <si>
    <t xml:space="preserve">Gràfic I-1.3. </t>
  </si>
  <si>
    <t>Evolució de les taxes de variació del PIB. Volum encadenat (2014-2020) (base 2010)</t>
  </si>
  <si>
    <t>Quadre I-1.4.</t>
  </si>
  <si>
    <t>Evolució del VAB a preus corrents en milers d'euros a les Illes Balears per illa. Anys 2014-2020 (base 2014)</t>
  </si>
  <si>
    <t xml:space="preserve">Quadre I-1.5. </t>
  </si>
  <si>
    <t>Evolució del VAB a preus constants en milers d'euros a les Illes Balears per illa (2004-2020) (base 2014)</t>
  </si>
  <si>
    <t xml:space="preserve">Gràfic I-1.4. </t>
  </si>
  <si>
    <t xml:space="preserve">Evolució de la variació del VAB a preus constants en milers d'euros a les Illes Balears per illa (2004-2020) (base 2004)
</t>
  </si>
  <si>
    <t xml:space="preserve">Gràfic I-1.5. </t>
  </si>
  <si>
    <t xml:space="preserve">Evolució de la taxa de variació acumulativa  del VAB a preus constants en milers d'euros a les Illes Balears per illa (2004-2020) (base 2004=100)
</t>
  </si>
  <si>
    <t xml:space="preserve">Quadre I-1.6. </t>
  </si>
  <si>
    <t>VAB a preus constants per comunitats autònomes (percentatge de variació anual) (2001-2019)</t>
  </si>
  <si>
    <t xml:space="preserve">Gràfic I-1.6.  </t>
  </si>
  <si>
    <t xml:space="preserve">
Gràfic I-1.7.  </t>
  </si>
  <si>
    <t xml:space="preserve">Gràfic I-1.8.  </t>
  </si>
  <si>
    <t xml:space="preserve">Gràfic I-1.9. </t>
  </si>
  <si>
    <t xml:space="preserve">Quadre I-1.7. </t>
  </si>
  <si>
    <t>VAB sector agrari a preus constants per comunitats autònomes (percentatge de variació anual) (2001-2019)</t>
  </si>
  <si>
    <t>Gràfic I-1.10.</t>
  </si>
  <si>
    <t>Gràfic I-1.11.</t>
  </si>
  <si>
    <t xml:space="preserve">Gràfic I-1.12.  </t>
  </si>
  <si>
    <t xml:space="preserve">Gràfic I-1.13. </t>
  </si>
  <si>
    <t xml:space="preserve">Quadre I-1.8. </t>
  </si>
  <si>
    <t>VAB sector indústria a preus constants per comunitats autònomes (percentatge de variació anual) (2001-2019)</t>
  </si>
  <si>
    <t xml:space="preserve">Gràfic I-1.14. </t>
  </si>
  <si>
    <t xml:space="preserve">Gràfic I-1.15.  </t>
  </si>
  <si>
    <t xml:space="preserve">Gràfic I-1.16.  </t>
  </si>
  <si>
    <t>Gràfic I-1.17.</t>
  </si>
  <si>
    <t xml:space="preserve">Quadre I-1.9. </t>
  </si>
  <si>
    <t>VAB sector construcció a preus constants per comunitats autònomes (percentatge de variació anual) (2001-2019)</t>
  </si>
  <si>
    <t xml:space="preserve">Gràfic I-1.18. </t>
  </si>
  <si>
    <t xml:space="preserve">Gràfic I-1.19.  </t>
  </si>
  <si>
    <t xml:space="preserve">Gràfic I-1.20. </t>
  </si>
  <si>
    <t xml:space="preserve">Gràfic I-1.21. </t>
  </si>
  <si>
    <t>Quadre I-1.10.</t>
  </si>
  <si>
    <t>VAB sector serveis a preus constants per comunitats autònomes (percentatge de variació anual) (2001-2019)</t>
  </si>
  <si>
    <t xml:space="preserve">Gràfic I-1.22. </t>
  </si>
  <si>
    <t xml:space="preserve">Gràfic I-1.23. </t>
  </si>
  <si>
    <t xml:space="preserve">Gràfic I-1.24.  </t>
  </si>
  <si>
    <t xml:space="preserve">Gràfic I-1.25. </t>
  </si>
  <si>
    <t>Quadre I-1.11.</t>
  </si>
  <si>
    <t>VAB sector serveis predominantment de mercat a preus constants per comunitats autònomes (percentatge de variació anual) (2001-2019)</t>
  </si>
  <si>
    <t xml:space="preserve">Gràfic I-1.26.  </t>
  </si>
  <si>
    <t xml:space="preserve">Gràfic I-1.27. </t>
  </si>
  <si>
    <t xml:space="preserve">Gràfic I-1.28.  </t>
  </si>
  <si>
    <t>Gràfic I-1.29.</t>
  </si>
  <si>
    <t xml:space="preserve">Quadre I-1.12. </t>
  </si>
  <si>
    <t>VAB sector serveis predominantment de no mercat a preus constants per comunitats autònomes (percentatge de variació anual) (2001-2019)</t>
  </si>
  <si>
    <t xml:space="preserve">Gràfic I-1.30.  </t>
  </si>
  <si>
    <t xml:space="preserve">Gràfic I-1.31.  </t>
  </si>
  <si>
    <t xml:space="preserve">Gràfic I-1.32.  </t>
  </si>
  <si>
    <t xml:space="preserve">Gràfic I-1.33. </t>
  </si>
  <si>
    <t>Quadre I-1.13.</t>
  </si>
  <si>
    <t>Nombre d'empreses a les Illes Balears per sectors, grups i activitat principal (CNAE09) (2008-2020)</t>
  </si>
  <si>
    <t xml:space="preserve">Quadre I-1.14. </t>
  </si>
  <si>
    <t>Inversió bruta estrangera en milions d'euros a les Illes Balears i Espanya (sense ETVE) (2010-2020)</t>
  </si>
  <si>
    <t>Quadre I-1.15.</t>
  </si>
  <si>
    <t>Inversió bruta estrangera en milions d'euros per comunitats autònomes (sense ETVE) (2019-2020)</t>
  </si>
  <si>
    <t xml:space="preserve">Gràfic I-1.34. </t>
  </si>
  <si>
    <t xml:space="preserve">Taxa de creixement  2020/2019 de l'IPC per comunitats autònomes
</t>
  </si>
  <si>
    <t xml:space="preserve">Quadre I-1.16. </t>
  </si>
  <si>
    <t>Índex de preus de consum (IPC) d'Espanya i Balears per grups (2019-2020) (base 2016)</t>
  </si>
  <si>
    <t>Gràfic I-1.35.</t>
  </si>
  <si>
    <t>Quadre I-1.17.</t>
  </si>
  <si>
    <t>PIB per capita a preus constants per comunitats autònomes (Espanya = 100) (2000-2021)</t>
  </si>
  <si>
    <t xml:space="preserve">Gràfic I-1.36. </t>
  </si>
  <si>
    <t xml:space="preserve">Quadre I-1.18. </t>
  </si>
  <si>
    <t>PIB per capita a preus constants per comunitats autònomes (percentatge de variació anual) (2001-2021)</t>
  </si>
  <si>
    <t xml:space="preserve">Gràfic I-1.37.  </t>
  </si>
  <si>
    <t xml:space="preserve">Gràfic I-1.38.  </t>
  </si>
  <si>
    <t xml:space="preserve">Gràfic I-1.39.  </t>
  </si>
  <si>
    <t xml:space="preserve">Gràfic I-1.40. </t>
  </si>
  <si>
    <t xml:space="preserve">Previsió del percentatge de variació anual 2020 del PIB per capita a preus constants per comunitats autònomes
</t>
  </si>
  <si>
    <t xml:space="preserve">Gràfic I-1.41. </t>
  </si>
  <si>
    <t xml:space="preserve">Previsió del percentatge de variació anual 2021 del PIB per capita a preus constants per comunitats autònomes
</t>
  </si>
  <si>
    <t xml:space="preserve">Quadre I-1.19. </t>
  </si>
  <si>
    <t>Productivitat per ocupat a preus constants per comunitats autònomes (percentatge de variació anual) (2001-2021)</t>
  </si>
  <si>
    <t xml:space="preserve">Gràfic I-1.42.  </t>
  </si>
  <si>
    <t xml:space="preserve">Gràfic I-1.43. </t>
  </si>
  <si>
    <t xml:space="preserve">Gràfic I-1.44. </t>
  </si>
  <si>
    <t>Gràfic I-1.45.</t>
  </si>
  <si>
    <t xml:space="preserve">Previsió del percentatge de variació anual 2020 de la Productivitat per ocupat a preus constants per comunitats autònomes
</t>
  </si>
  <si>
    <t>Gràfic I-1.46.</t>
  </si>
  <si>
    <t xml:space="preserve">Quadre I-1.20. </t>
  </si>
  <si>
    <t xml:space="preserve">Gràfic I-1.47.  </t>
  </si>
  <si>
    <t xml:space="preserve">Gràfic I-1.48. </t>
  </si>
  <si>
    <t xml:space="preserve">Gràfic I-1.49. </t>
  </si>
  <si>
    <t xml:space="preserve">Gràfic I-1.50. </t>
  </si>
  <si>
    <t xml:space="preserve">Previsió del percentatge de variació anual 2020 de la taxa d'ocupació de la població resident per comunitats autònomes
</t>
  </si>
  <si>
    <t xml:space="preserve">Gràfic I-1.51. </t>
  </si>
  <si>
    <t xml:space="preserve">Previsió del percentatge de variació anual 2021 de la taxa d'ocupació de la població resident per comunitats autònomes
</t>
  </si>
  <si>
    <t>Gràfic I-1.52.</t>
  </si>
  <si>
    <t xml:space="preserve">Previsions de creixement del PIB per comunitats autònomes (% de variació anual) (2001-2007) </t>
  </si>
  <si>
    <t xml:space="preserve">Gràfic I-1.53. </t>
  </si>
  <si>
    <t xml:space="preserve">Previsions de creixement del PIB per comunitats autònomes (% de variació anual) (2008-2013) </t>
  </si>
  <si>
    <t xml:space="preserve">Gràfic I-1.54. </t>
  </si>
  <si>
    <t>Previsions de creixement del PIB per comunitats autònomes (% de variació anual) (2014-2019)</t>
  </si>
  <si>
    <t xml:space="preserve">Gràfic I-1.55. </t>
  </si>
  <si>
    <t>Previsions de creixement del PIB per comunitats autònomes (% de variació anual) (2020)</t>
  </si>
  <si>
    <t xml:space="preserve">Gràfic I-1.56. </t>
  </si>
  <si>
    <t xml:space="preserve">Previsions de creixement del PIB per comunitats autònomes (% de variació anual) (2021) </t>
  </si>
  <si>
    <t xml:space="preserve">Gràfic I-1.57. </t>
  </si>
  <si>
    <t xml:space="preserve">PPA per comunitats autònomes (Espanya=100) (2017)
</t>
  </si>
  <si>
    <t xml:space="preserve">Quadre I-1.21. </t>
  </si>
  <si>
    <t>Renda familiar disponible per capita (en euros) i PPA per comunitats autònomes (Espanya=100) (2017)</t>
  </si>
  <si>
    <t xml:space="preserve">Quadre I-1.22. </t>
  </si>
  <si>
    <t>Taxa de risc de pobresa per comunitats autònomes (2017)</t>
  </si>
  <si>
    <t xml:space="preserve">Quadre I-1.23. </t>
  </si>
  <si>
    <t>Renda familiar disponible per capita (en euros) i PPA de les capitals de les CA d'Espanya (Espanya=100) (2017)</t>
  </si>
  <si>
    <t xml:space="preserve">Quadre I-1.24. </t>
  </si>
  <si>
    <t>Factor de creixement de la participació dels salaris en la renda regional per CA (2009-2019)</t>
  </si>
  <si>
    <t xml:space="preserve">Quadre IA-1.1. </t>
  </si>
  <si>
    <t xml:space="preserve">Quadre IA-1.2. </t>
  </si>
  <si>
    <t>Exportacions per seccions aranzelàries i capítols a les Illes Balears (2019-2020)</t>
  </si>
  <si>
    <t xml:space="preserve">Quadre IA-1.3. </t>
  </si>
  <si>
    <t>Importacions per seccions aranzelàries i capítols a les Illes Balears (2019-2020)</t>
  </si>
  <si>
    <t xml:space="preserve">Quadre A I-4. </t>
  </si>
  <si>
    <t>Exportacions de les Illes Balears per continents (2020)</t>
  </si>
  <si>
    <t xml:space="preserve">Gràfic IA-1.1. </t>
  </si>
  <si>
    <t xml:space="preserve">Valor de les exportacions de les Illes Balears per continents (2020)
</t>
  </si>
  <si>
    <t xml:space="preserve">Gràfic IA-1.2. </t>
  </si>
  <si>
    <t xml:space="preserve">Quadre IA-1.5. </t>
  </si>
  <si>
    <t>Variables explicatives de la participació dels salaris en la renda regional per CA (2009-2019)</t>
  </si>
  <si>
    <t>Quadre I-1.1. Evolució del VAB a preus corrents en milers d'euros a les Illes Balears per sectors econòmics (2014-2020) (base 2014)</t>
  </si>
  <si>
    <t>Agricultura</t>
  </si>
  <si>
    <t>Energia i indústria</t>
  </si>
  <si>
    <t>Construcció</t>
  </si>
  <si>
    <t>Serveis</t>
  </si>
  <si>
    <t>Total</t>
  </si>
  <si>
    <t>%  VAB</t>
  </si>
  <si>
    <t>% variació</t>
  </si>
  <si>
    <t>-</t>
  </si>
  <si>
    <t>Font: elaboració pròpia a partir de dades de la Direcció General de Model Econòmic i Ocupació
Valors del 2020 calculats emprant el deflactor d'Espanya.</t>
  </si>
  <si>
    <t>Quadre I-1.2. Evolució del VAB a preus constants en milers d'euros a les Illes Balears per sectors econòmics (2014-2020) (base 2014)</t>
  </si>
  <si>
    <t>Taxes anual acumulativa (%)</t>
  </si>
  <si>
    <t>2014-2020</t>
  </si>
  <si>
    <t>Font: elaboració pròpia a partir de dades de la Direcció General de Model Econòmic i Ocupació</t>
  </si>
  <si>
    <t xml:space="preserve"> </t>
  </si>
  <si>
    <t>2004-2009</t>
  </si>
  <si>
    <t>2009-2018</t>
  </si>
  <si>
    <t>2018-2020</t>
  </si>
  <si>
    <t>Quadre I-1.3. Evolució de les taxes de variació del PIB. Volum encadenat (2014-2020) (base 2010, en %)</t>
  </si>
  <si>
    <t>2019 (p)</t>
  </si>
  <si>
    <t>2020 (p)</t>
  </si>
  <si>
    <t>Zona euro</t>
  </si>
  <si>
    <t>Espanya</t>
  </si>
  <si>
    <t>Illes Balears</t>
  </si>
  <si>
    <t>Mallorca</t>
  </si>
  <si>
    <t>Menorca</t>
  </si>
  <si>
    <t>Pitiüses</t>
  </si>
  <si>
    <t>Font: Direcció General de Model Econòmic i Ocupació</t>
  </si>
  <si>
    <t>Nota: (p) provisional</t>
  </si>
  <si>
    <t>Quadre I-1.4. Evolució del VAB a preus corrents en milers d'euros a les Illes Balears per illa. Anys 2014-2020 (base 2014)</t>
  </si>
  <si>
    <t>Quadre I-1.5. Evolució del VAB a preus constants en milers d'euros a les Illes Balears per illa (2004-2020) (base 2014)</t>
  </si>
  <si>
    <t>2014-2019</t>
  </si>
  <si>
    <t>% sobre el total 2019</t>
  </si>
  <si>
    <t>Mitjanes anuals</t>
  </si>
  <si>
    <t>2001-2007</t>
  </si>
  <si>
    <t>2008-2013</t>
  </si>
  <si>
    <t>Andalusia</t>
  </si>
  <si>
    <t>Castella-la Manxa</t>
  </si>
  <si>
    <t>Madrid</t>
  </si>
  <si>
    <t>Aragó</t>
  </si>
  <si>
    <t>Múrcia</t>
  </si>
  <si>
    <t>Extremadura</t>
  </si>
  <si>
    <t>Navarra</t>
  </si>
  <si>
    <t>Astúries</t>
  </si>
  <si>
    <t>Catalunya</t>
  </si>
  <si>
    <t>Canàries</t>
  </si>
  <si>
    <t>País Basc</t>
  </si>
  <si>
    <t>Com. Valenciana</t>
  </si>
  <si>
    <t>Cantàbria</t>
  </si>
  <si>
    <t>Castella i Lleó</t>
  </si>
  <si>
    <t>Galícia</t>
  </si>
  <si>
    <t>La Rioja</t>
  </si>
  <si>
    <t>Font: Funcas</t>
  </si>
  <si>
    <t>% sobre VAB agrari Espanya</t>
  </si>
  <si>
    <t>% sobre VAB total regional</t>
  </si>
  <si>
    <t>% sobre VAB industrial Espanya</t>
  </si>
  <si>
    <t>% sobre VAB construcció Espanya</t>
  </si>
  <si>
    <t>% sobre VAB serveis Espanya</t>
  </si>
  <si>
    <t xml:space="preserve">
</t>
  </si>
  <si>
    <t>Quadre I-1.12. VAB sector serveis predominantment de no mercat a preus constants per comunitats autònomes (percentatge de variació anual) (2001-2019)</t>
  </si>
  <si>
    <t>(1) Administració Pública i Defensa, Seguretat Social obligatòria, educació, activitats sanitàries i de serveis socials.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</si>
  <si>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</si>
  <si>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</si>
  <si>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</si>
  <si>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</si>
  <si>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</si>
  <si>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</si>
  <si>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</si>
  <si>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</si>
  <si>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</si>
  <si>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</si>
  <si>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% var. 2020/2019</t>
  </si>
  <si>
    <t>% var. 2020/2008</t>
  </si>
  <si>
    <t>Indústria</t>
  </si>
  <si>
    <t>Indústries extractives</t>
  </si>
  <si>
    <t>Indústria manufacturera</t>
  </si>
  <si>
    <t>Electricitat, gas, aigua i reciclatge</t>
  </si>
  <si>
    <t>Construcció d'edificis</t>
  </si>
  <si>
    <t>Enginyeria civil</t>
  </si>
  <si>
    <t>Activitats de construcció especialitzada</t>
  </si>
  <si>
    <t>Comerç i reparacions</t>
  </si>
  <si>
    <t>Transport i emmagatzematge</t>
  </si>
  <si>
    <t>Hoteleria</t>
  </si>
  <si>
    <t>Informació i comunicacions</t>
  </si>
  <si>
    <t>Activitats financeres i assegurances</t>
  </si>
  <si>
    <t>Activitats immobiliàries</t>
  </si>
  <si>
    <t>Activitats professionals, científiques i tècniques</t>
  </si>
  <si>
    <t>Activitats administratives i serveis auxiliars</t>
  </si>
  <si>
    <t>Educació</t>
  </si>
  <si>
    <t>Activitats sanitàries i serveis socials</t>
  </si>
  <si>
    <t>Activitats artístiques, recreatives i d'entreteniment</t>
  </si>
  <si>
    <t>Altres serveis</t>
  </si>
  <si>
    <t>Font: elaboració pròpia a partir de dades de l'INE</t>
  </si>
  <si>
    <t>Quadre I-1.14. Inversió bruta estrangera en milions d'euros a les Illes Balears i Espanya (sense ETVE) (2010-2020)</t>
  </si>
  <si>
    <t>% IB / Espanya</t>
  </si>
  <si>
    <t xml:space="preserve">Total </t>
  </si>
  <si>
    <t>Font: Elaboració pròpia a partir de les dades del Ministeri d'Indústria, Comerç i Turisme, Secretaria d'Estat de Comerç</t>
  </si>
  <si>
    <t>Quadre I-1.15. Inversió bruta estrangera en milions d'euros per comunitats autònomes (sense ETVE) (2019-2020)</t>
  </si>
  <si>
    <t>% sobre total</t>
  </si>
  <si>
    <t>% variació 20/19</t>
  </si>
  <si>
    <t>Ceuta i Melilla</t>
  </si>
  <si>
    <t>Madrid (Com. de)</t>
  </si>
  <si>
    <t>Navarra (Com. Foral de)</t>
  </si>
  <si>
    <t>Múrcia (Regió de)</t>
  </si>
  <si>
    <t>Sense assignar</t>
  </si>
  <si>
    <t>Font: Elaboració pròpia a partir de les dades del Ministeri d'Indústria, Comerç i Turisme, Secretaria d'Estat de Comerç.</t>
  </si>
  <si>
    <t>Índex de preus de consum. Base 2016. Mitjanes anuals</t>
  </si>
  <si>
    <t>Cod</t>
  </si>
  <si>
    <t>CA</t>
  </si>
  <si>
    <t>2018</t>
  </si>
  <si>
    <t>2019</t>
  </si>
  <si>
    <t>2020</t>
  </si>
  <si>
    <t>Diferència</t>
  </si>
  <si>
    <t>05 Canarias</t>
  </si>
  <si>
    <t>19 Melilla</t>
  </si>
  <si>
    <t>Ceuta</t>
  </si>
  <si>
    <t>16 País Vasco</t>
  </si>
  <si>
    <t>11 Extremadura</t>
  </si>
  <si>
    <t>01 Andalucía</t>
  </si>
  <si>
    <t>14 Murcia, Región de</t>
  </si>
  <si>
    <t>04 Balears, Illes</t>
  </si>
  <si>
    <t>Nacional</t>
  </si>
  <si>
    <t>12 Galicia</t>
  </si>
  <si>
    <t>06 Cantabria</t>
  </si>
  <si>
    <t>13 Madrid, Comunidad de</t>
  </si>
  <si>
    <t>10 Comunitat Valenciana</t>
  </si>
  <si>
    <t>18 Ceuta</t>
  </si>
  <si>
    <t>Melilla</t>
  </si>
  <si>
    <t>09 Cataluña</t>
  </si>
  <si>
    <t>02 Aragón</t>
  </si>
  <si>
    <t>03 Asturias, Principado de</t>
  </si>
  <si>
    <t>07 Castilla y León</t>
  </si>
  <si>
    <t>08 Castilla - La Mancha</t>
  </si>
  <si>
    <t>17 Rioja, La</t>
  </si>
  <si>
    <t>15 Navarra, Comunidad Foral de</t>
  </si>
  <si>
    <t>Quadre I-1.16. Índex de preus de consum (IPC) d'Espanya i Balears per grups (2019-2020) (base 2016)</t>
  </si>
  <si>
    <t>Diferència 2020 (Balears - Espanya)</t>
  </si>
  <si>
    <t>Taxa de creixement anual</t>
  </si>
  <si>
    <t>Índex general</t>
  </si>
  <si>
    <t>Aliments i begudes no alcohòliques</t>
  </si>
  <si>
    <t>Begudes alcohòliques i tabac</t>
  </si>
  <si>
    <t>Vestit i calçat</t>
  </si>
  <si>
    <t>Habitatge, aigua, electricitat, gas i altres combustibles</t>
  </si>
  <si>
    <t>Mobles, articles de la llar i articles per al manteniment corrent de la llar</t>
  </si>
  <si>
    <t>Sanitat</t>
  </si>
  <si>
    <t>Transport</t>
  </si>
  <si>
    <t>Comunicacions</t>
  </si>
  <si>
    <t>Oci i cultura</t>
  </si>
  <si>
    <t>Ensenyament</t>
  </si>
  <si>
    <t>Restaurants i hotels</t>
  </si>
  <si>
    <t>Altres béns i serveis</t>
  </si>
  <si>
    <t>Previsió 2020</t>
  </si>
  <si>
    <t>Previsió 2021</t>
  </si>
  <si>
    <t>PIB</t>
  </si>
  <si>
    <t xml:space="preserve">Navarra </t>
  </si>
  <si>
    <t xml:space="preserve">Múrcia </t>
  </si>
  <si>
    <t>2019: Estimació avançament</t>
  </si>
  <si>
    <t>Previsions</t>
  </si>
  <si>
    <t>Font: Estimació pròpia a partir de les dades de Funcas</t>
  </si>
  <si>
    <t>Any 2001-2007</t>
  </si>
  <si>
    <t>Any 2008-2013</t>
  </si>
  <si>
    <t>Any 2014-2019</t>
  </si>
  <si>
    <t>Any 2020</t>
  </si>
  <si>
    <t>Any 2021</t>
  </si>
  <si>
    <t>Productivitat al treball</t>
  </si>
  <si>
    <t>Taxa d'ocupació</t>
  </si>
  <si>
    <t>PIB per capita</t>
  </si>
  <si>
    <t>Font:</t>
  </si>
  <si>
    <t xml:space="preserve">
</t>
  </si>
  <si>
    <t>PPA per comunitats autònomes (Espanya=100) (2017)</t>
  </si>
  <si>
    <r>
      <rPr>
        <sz val="8"/>
        <rFont val="Arial"/>
        <family val="2"/>
      </rPr>
      <t xml:space="preserve">Font: </t>
    </r>
    <r>
      <rPr>
        <i/>
        <sz val="8"/>
        <rFont val="Arial"/>
        <family val="2"/>
      </rPr>
      <t>IERMB Working Paper in Economics</t>
    </r>
    <r>
      <rPr>
        <sz val="8"/>
        <rFont val="Arial"/>
        <family val="2"/>
      </rPr>
      <t>, núm. 20.01. Nova versió, febrer de 2021</t>
    </r>
  </si>
  <si>
    <t>Quadre I-1.21. Renda familiar disponible per capita (en euros) i PPA per comunitats autònomes (Espanya=100) (2017)</t>
  </si>
  <si>
    <t>RFDpc</t>
  </si>
  <si>
    <t>RFDpc PPA</t>
  </si>
  <si>
    <t>Euros</t>
  </si>
  <si>
    <t>Índex</t>
  </si>
  <si>
    <t>Ordre</t>
  </si>
  <si>
    <t>Quadre I-1.22. Taxa de risc de pobresa per comunitats autònomes (2017)</t>
  </si>
  <si>
    <t>% TRP (llindar nacional)</t>
  </si>
  <si>
    <t>% TRP (llindar de CA)</t>
  </si>
  <si>
    <t>% TRP (llindar nacional en PPA)</t>
  </si>
  <si>
    <t>MRDHuc (euros)</t>
  </si>
  <si>
    <t>MRDHuc (corregida per PPA) (euros)</t>
  </si>
  <si>
    <t>PPA (Espanya =100)</t>
  </si>
  <si>
    <t>Nota: les taxes de risc de pobresa per a Espanya estan calculades sense incloure Ceuta ni Melilla.</t>
  </si>
  <si>
    <t>Quadre I-1.23. Renda familiar disponible per capita (en euros) i PPA de les capitals de les CA d'Espanya (Espanya=100) (2017)</t>
  </si>
  <si>
    <t>Sevilla (Andalusia)</t>
  </si>
  <si>
    <t>Saragossa (Aragó)</t>
  </si>
  <si>
    <t>Oviedo (Astúries)</t>
  </si>
  <si>
    <t>Palma (Illes Balears)</t>
  </si>
  <si>
    <t>Las Palmas de G. Canarias (Canàries)</t>
  </si>
  <si>
    <t>Santander (Cantàbria)</t>
  </si>
  <si>
    <t>Valladolid (Castella i Lleó)</t>
  </si>
  <si>
    <t>Toledo (Castella-la Manxa)</t>
  </si>
  <si>
    <t>Barcelona (Catalunya)</t>
  </si>
  <si>
    <t>Mèrida (Extremadura)</t>
  </si>
  <si>
    <t>Santiago de Compostel·la (Galícia)</t>
  </si>
  <si>
    <t>Logronyo (La Rioja)</t>
  </si>
  <si>
    <t>Madrid (Com. de Madrid)</t>
  </si>
  <si>
    <t>Múrcia (Múrcia)</t>
  </si>
  <si>
    <t>Pamplona (Navarra)</t>
  </si>
  <si>
    <t>Vitòria (País Basc)</t>
  </si>
  <si>
    <t>València (Com. Valenciana)</t>
  </si>
  <si>
    <t>Quadre I-1.24. Factor de creixement de la participació dels salaris en la renda regional per CA (2009-2019)</t>
  </si>
  <si>
    <t>2009-2019</t>
  </si>
  <si>
    <t>Variable explicativa (*)</t>
  </si>
  <si>
    <t>(*) Diferència de creixement entre els salaris, els horaris i la productivitat.</t>
  </si>
  <si>
    <t>Quadre IA-1.1. Comerç exterior per seccions aranzelàries amb origen i destí a les Illes Balears (euros) (2019-2020)</t>
  </si>
  <si>
    <t>Exportacions</t>
  </si>
  <si>
    <t xml:space="preserve">Importacions </t>
  </si>
  <si>
    <t>Saldo exterior</t>
  </si>
  <si>
    <t>%</t>
  </si>
  <si>
    <t>Partides distorsionadores</t>
  </si>
  <si>
    <t>Combustibles minerals: combustibles</t>
  </si>
  <si>
    <t>Plàstic i les seves manufactures: polímers d'etilè</t>
  </si>
  <si>
    <t>Productes químics orgànics: hidrocarburs acíclics</t>
  </si>
  <si>
    <t>Aeronaus, vaixells i les seves parts</t>
  </si>
  <si>
    <t>No classificats: avituallament a tercers</t>
  </si>
  <si>
    <t>Total sense partides distorsionadores</t>
  </si>
  <si>
    <t>Aliments</t>
  </si>
  <si>
    <t>Preparacions d'aliments i begudes</t>
  </si>
  <si>
    <t>Minerals (sal, sofre, terres i pedres, guix, calç i ciments)</t>
  </si>
  <si>
    <t>Productes d'indústries químiques i derivats (olis, sabons, etc.)</t>
  </si>
  <si>
    <t>Productes plàstics (cautxú)</t>
  </si>
  <si>
    <t>Pells, cuirs, pelleteria i les seves manufactures</t>
  </si>
  <si>
    <t>Fusta, carbó vegetal, suro i les seves manufactures</t>
  </si>
  <si>
    <t>Paper i manufactures, arts gràfiques</t>
  </si>
  <si>
    <t>Materials tèxtils i les seves manufactures</t>
  </si>
  <si>
    <t>Calçat i complements (capells, paraigües, etc.)</t>
  </si>
  <si>
    <t>Manufactures de pedra, ciment, ceràmica i vidre</t>
  </si>
  <si>
    <t>Perles fines, pedres, metalls preciosos i bijuteria</t>
  </si>
  <si>
    <t>Metalls comuns i les seves manufactures</t>
  </si>
  <si>
    <t>Màquines, aparells i material elèctric</t>
  </si>
  <si>
    <t>Material de transport</t>
  </si>
  <si>
    <t>Òptica, fotografia i cinema, aparells de precisió</t>
  </si>
  <si>
    <t>Armes i munició, les seves parts i accessoris</t>
  </si>
  <si>
    <t>Mercaderies i productes diversos</t>
  </si>
  <si>
    <t>Objectes d'art, de col·lecció o d'antiguitat</t>
  </si>
  <si>
    <t>Font: Elaboració pròpia amb dades del CSC-Agència Tributària.</t>
  </si>
  <si>
    <t>Quadre IA-1.2. Exportacions per seccions aranzelàries i capítols a les Illes Balears (2019-2020)</t>
  </si>
  <si>
    <t>Secció / Capítol</t>
  </si>
  <si>
    <t>Pes</t>
  </si>
  <si>
    <t>Valor (euros)</t>
  </si>
  <si>
    <t>Nombre d'operacions</t>
  </si>
  <si>
    <t>Animals vius</t>
  </si>
  <si>
    <t>Carn i despulles comestibles</t>
  </si>
  <si>
    <t>Peixos i crustacis, mol·luscs i altres invertebrats aquàtics</t>
  </si>
  <si>
    <t>Llet i productes lactis, ous d'au, mel natural, productes comestibles d'origen animal no expressats ni compresos en una altra part</t>
  </si>
  <si>
    <t>Els altres productes d'origen animal no expressats ni compresos en una altra part</t>
  </si>
  <si>
    <t>Plantes vives i productes de la floricultura</t>
  </si>
  <si>
    <t>Hortalisses, plantes, arrels i tubercles alimentaris</t>
  </si>
  <si>
    <t>Fruites i fruits comestibles, escorces d'agres (cítrics), melons o síndries</t>
  </si>
  <si>
    <t>Cafè, te, mate i espècies</t>
  </si>
  <si>
    <t>Cereals</t>
  </si>
  <si>
    <t>Productes de molineria, malt, midó i fècula, inulina, gluten de blat</t>
  </si>
  <si>
    <t>Llavors i fruits oleaginosos, llavors i fruits diversos, plantes industrials o medicinals, palla i farratge</t>
  </si>
  <si>
    <t>Gomes, resines i altres sucs i extractes vegetals</t>
  </si>
  <si>
    <t>Matèries mal·leables i altres productes d'origen vegetal, no esmentats ni inclosos en altres partides</t>
  </si>
  <si>
    <t>Greixos i olis animals o vegetals, productes del seu desdoblament, greixos alimentaris elaborades, ceres d'origen animal o vegetal</t>
  </si>
  <si>
    <t>Preparats</t>
  </si>
  <si>
    <t>Preparacions de carn, peix o de crustacis, mol·luscs o altres invertebrats aquàtics</t>
  </si>
  <si>
    <t>Sucres i articles de confiteria</t>
  </si>
  <si>
    <t>Cacau i les seves preparacions</t>
  </si>
  <si>
    <t>Preparacions a base de cereals, farina, midó, fècula o llet, productes de pastisseria</t>
  </si>
  <si>
    <t>Preparacions d'hortalisses, de fruites o altres fruits o altres parts de plantes</t>
  </si>
  <si>
    <t>Preparacions alimentàries diverses</t>
  </si>
  <si>
    <t>Begudes, líquids alcohòlics i vinagre</t>
  </si>
  <si>
    <t>Residus i deixalles de les indústries alimentàries, aliments preparats per a animals</t>
  </si>
  <si>
    <t>Tabac i succedanis del tabac elaborats</t>
  </si>
  <si>
    <t>Minerals</t>
  </si>
  <si>
    <t>Sal, sofre, terres i pedres, guix, calç i ciments</t>
  </si>
  <si>
    <t>Combustibles minerals, olis minerals i productes de la seva destil·lació, matèries bituminoses, ceres minerals</t>
  </si>
  <si>
    <t>Químics</t>
  </si>
  <si>
    <t>Productes químics inorgànics, compostos inorgànics o orgànics de metall preciós, d'elements radioactius, de metalls de les terres rares o d'isòtops</t>
  </si>
  <si>
    <t>Productes químics orgànics</t>
  </si>
  <si>
    <t>Productes farmacèutics</t>
  </si>
  <si>
    <t>Abonaments</t>
  </si>
  <si>
    <t>Extractes adobadors o tintoris, tanins amb els derivats, pigments i altres matèries colorants, pintures i vernissos, màstics, tintes</t>
  </si>
  <si>
    <t>Olis essencials i resinoides, i preparats de perfumeria, tocador o cosmètica</t>
  </si>
  <si>
    <t>Sabons, agents de superfície orgànics, preparats per rentar, preparats lubrificants, ceres artificials, ceres preparades, productes de neteja, espelmes i articles similars, pastes per modelar, «ceres per a odontologia» i per a dentistes a base de guix</t>
  </si>
  <si>
    <t>Matèries albuminoides, productes a base de midó o de fècula modificats, coles, enzims</t>
  </si>
  <si>
    <t>Pólvora i explosius, articles de pirotècnia, llumins (llumins), aliatges pirofòrics, matèries inflamables</t>
  </si>
  <si>
    <t>Productes fotogràfics o cinematogràfics</t>
  </si>
  <si>
    <t>Productes diversos de les indústries químiques</t>
  </si>
  <si>
    <t>Plàstics</t>
  </si>
  <si>
    <t>Plàstic i les seves manufactures</t>
  </si>
  <si>
    <t>Cautxú amb les manufactures</t>
  </si>
  <si>
    <t>Pells</t>
  </si>
  <si>
    <t>Pells (excepte la pelleteria) i cuirs</t>
  </si>
  <si>
    <t>Manufactures de cuir, articles de talabarder o albarderia, articles de viatge, bosses de mà (carteres) i continents similars, i manufactures de tripa</t>
  </si>
  <si>
    <t>Pelleteria i confeccions de pelleteria, pelleteria factícia o artificial</t>
  </si>
  <si>
    <t>Fusta</t>
  </si>
  <si>
    <t>Fusta, carbó vegetal i manufactures de fusta</t>
  </si>
  <si>
    <t>Suro i les seves manufactures</t>
  </si>
  <si>
    <t>Manufactures d'esparteria o de cistelleria</t>
  </si>
  <si>
    <t>Pasta de fusta</t>
  </si>
  <si>
    <t>Paper</t>
  </si>
  <si>
    <t>Paper i cartó, manufactures de pasta de cel·lulosa, de paper o cartró</t>
  </si>
  <si>
    <t>Productes editorials, de la premsa i de les altres indústries gràfiques, texts manuscrits o mecanografiats i plànols</t>
  </si>
  <si>
    <t>Seda</t>
  </si>
  <si>
    <t>Cotó</t>
  </si>
  <si>
    <t>Les altres fibres tèxtils vegetals, filats de paper i teixits de filats de paper</t>
  </si>
  <si>
    <t>Tèxtil</t>
  </si>
  <si>
    <t>Filaments sintètics o artificials</t>
  </si>
  <si>
    <t>Fibres sintètiques o artificials discontínues</t>
  </si>
  <si>
    <t>Buata, feltre i tela sense teixir, filats especials, cordills, cordes i cordams, articles de corderia</t>
  </si>
  <si>
    <t>Catifes i altres revestiments per al terra, de matèries tèxtils</t>
  </si>
  <si>
    <t>Teixits especials, superfícies tèxtils amb floc inserit, puntes, tapisseria, passamaneria, brodats</t>
  </si>
  <si>
    <t>Teles impregnades, recobertes, revestides o estratificades, articles tècnics de matèries tèxtils</t>
  </si>
  <si>
    <t>Teixits de punt</t>
  </si>
  <si>
    <t>Peces i complements (accessoris), de vestir, de punt</t>
  </si>
  <si>
    <t>Peces i complements (accessoris), de vestir, excepte de punt</t>
  </si>
  <si>
    <t>Altres articles tèxtils confeccionats, jocs, robavellaire i draps</t>
  </si>
  <si>
    <t>Calçat</t>
  </si>
  <si>
    <t>Calçat, polaines i articles similars, parts d'aquests articles</t>
  </si>
  <si>
    <t>Barrets, altres tocats, i les seves parts</t>
  </si>
  <si>
    <t>Paraigües, para-sols, ombrel·les, bastons, seient, fuets, xurriaques i els seus components</t>
  </si>
  <si>
    <t>Plomes i plomissol preparats i articles de plomes o plomissol, flors artificials, manufactures de cabell</t>
  </si>
  <si>
    <t>Pedra</t>
  </si>
  <si>
    <t>Manufactures de pedra, guix, ciment, amiant (asbest), mica o matèries anàlogues</t>
  </si>
  <si>
    <t>Productes ceràmics</t>
  </si>
  <si>
    <t>Vidre i les seves manufactures</t>
  </si>
  <si>
    <t>Perles</t>
  </si>
  <si>
    <t>Perles fines (naturals) o cultivades, pedres precioses o semiprecioses, metalls preciosos, xapats de metalls preciosos (plaqué) i manufactures, bijuteria, monedes</t>
  </si>
  <si>
    <t>Metalls</t>
  </si>
  <si>
    <t>Fosa de ferro i acer</t>
  </si>
  <si>
    <t>Manufactures de fosa de ferro o acer</t>
  </si>
  <si>
    <t>Coure i les seves manufactures</t>
  </si>
  <si>
    <t>Niquel i les seves manufactures</t>
  </si>
  <si>
    <t>Alumini i les seves manufactures</t>
  </si>
  <si>
    <t>Plom i les seves manufactures</t>
  </si>
  <si>
    <t>Estany i les seves manufactures</t>
  </si>
  <si>
    <t>Altres metalls comuns, cermets, manufactures</t>
  </si>
  <si>
    <t>Eines i útils, articles de ganiveteria i coberts de taula, de metalls comuns, parts d'aquests articles, de metalls comuns</t>
  </si>
  <si>
    <t>Manufactures diverses de metalls comuns</t>
  </si>
  <si>
    <t>Màquines</t>
  </si>
  <si>
    <t>Reactors nuclears, calderes, màquines, aparells i artefactes mecànics, parts d'aquestes màquines o aparells</t>
  </si>
  <si>
    <t>Màquines, aparells i material elèctric, i els components, aparells d'enregistrament o reproducció de so, aparells d'enregistrament o reproducció d'imatge i so en televisió, i els components i accessoris d'aquests aparells</t>
  </si>
  <si>
    <t>Vehicles i material per a vies fèrries o similars, i els components, aparells mecànics, fins i tot electromecànics, de senyalització per a vies de comunicació</t>
  </si>
  <si>
    <t>Vehicles automòbils, tractors, velocípedes i altres vehicles terrestres, amb els components i accessoris</t>
  </si>
  <si>
    <t>Transport distorsionant</t>
  </si>
  <si>
    <t>Aeronaus, vehicles espacials, i les seves parts</t>
  </si>
  <si>
    <t>Vaixells i altres artefactes flotants</t>
  </si>
  <si>
    <t>Òptica</t>
  </si>
  <si>
    <t>Instruments i aparells d'òptica, fotografia o cinematografia, de mesura, control o precisió, instruments i aparells medicoquirúrgics, components i accessoris d'aquests instruments o aparells</t>
  </si>
  <si>
    <t>Aparells de rellotgeria i les seves parts</t>
  </si>
  <si>
    <t>Instruments musicals, les seves parts i accessoris</t>
  </si>
  <si>
    <t>Armes</t>
  </si>
  <si>
    <t>Armes, municions, amb els components i accessoris</t>
  </si>
  <si>
    <t>Mercaderies</t>
  </si>
  <si>
    <t>Mobles, mobiliari medicoquirúrgic, articles de llit i similars, aparells d'enllumenat no expressats ni compresos en una altra part, anuncis, rètols i plaques indicadores, lluminosos i articles similars, construccions prefabricades</t>
  </si>
  <si>
    <t>Joguines, jocs i articles per a esbarjo o esport, amb els components i accessoris</t>
  </si>
  <si>
    <t>Manufactures diverses</t>
  </si>
  <si>
    <t>Art</t>
  </si>
  <si>
    <t>Objectes d'art o col·lecció i antiguitats</t>
  </si>
  <si>
    <t>Reservada per a certs usos específics determinats per les autoritats comunitàries competents</t>
  </si>
  <si>
    <t>Quadre IA-1.3. Importacions per seccions aranzelàries i capítols a les Illes Balears (2019-2020)</t>
  </si>
  <si>
    <t>Nombre d’operacions</t>
  </si>
  <si>
    <t>Minerals metal·lífers, escòries i cendres</t>
  </si>
  <si>
    <t>Pasta de fusta o d'altres matèries fibroses cel·lulòsiques, paper o cartró per reciclar (deixalles i rebutjos)</t>
  </si>
  <si>
    <t>Llana i pèl fi o ordinari, filats i teixits de crin</t>
  </si>
  <si>
    <t>Manufactures de fosa, de ferro o acer</t>
  </si>
  <si>
    <t>Níquel i les manufactures</t>
  </si>
  <si>
    <t>Zinc i les seves manufactures</t>
  </si>
  <si>
    <t>Distorsionadors</t>
  </si>
  <si>
    <t>Font: Elaboració pròpia amb dades del CSC-Agència Tributària</t>
  </si>
  <si>
    <t>Quadre A I-4. Exportacions de les Illes Balears per continents (2020)</t>
  </si>
  <si>
    <t>Valor (milers)</t>
  </si>
  <si>
    <t>Unió Europea</t>
  </si>
  <si>
    <t>Amèrica</t>
  </si>
  <si>
    <t>Àsia</t>
  </si>
  <si>
    <t>Àfrica</t>
  </si>
  <si>
    <t>Altres països</t>
  </si>
  <si>
    <t>Altres</t>
  </si>
  <si>
    <t>Importacions</t>
  </si>
  <si>
    <t>gen-92</t>
  </si>
  <si>
    <t>mar-92</t>
  </si>
  <si>
    <t>abr-92</t>
  </si>
  <si>
    <t>mai-92</t>
  </si>
  <si>
    <t>jun-92</t>
  </si>
  <si>
    <t>jul-92</t>
  </si>
  <si>
    <t>ago-92</t>
  </si>
  <si>
    <t>set-92</t>
  </si>
  <si>
    <t>oct-92</t>
  </si>
  <si>
    <t>nov-92</t>
  </si>
  <si>
    <t>des-92</t>
  </si>
  <si>
    <t>gen-93</t>
  </si>
  <si>
    <t>mai-93</t>
  </si>
  <si>
    <t>set-93</t>
  </si>
  <si>
    <t>des-93</t>
  </si>
  <si>
    <t>gen-94</t>
  </si>
  <si>
    <t>Font: Duanes</t>
  </si>
  <si>
    <t>mai-94</t>
  </si>
  <si>
    <t>set-94</t>
  </si>
  <si>
    <t>des-94</t>
  </si>
  <si>
    <t>gen-95</t>
  </si>
  <si>
    <t>mai-95</t>
  </si>
  <si>
    <t>set-95</t>
  </si>
  <si>
    <t>des-95</t>
  </si>
  <si>
    <t>gen-96</t>
  </si>
  <si>
    <t>mai-96</t>
  </si>
  <si>
    <t>set-96</t>
  </si>
  <si>
    <t>des-96</t>
  </si>
  <si>
    <t>gen-97</t>
  </si>
  <si>
    <t>mai-97</t>
  </si>
  <si>
    <t>set-97</t>
  </si>
  <si>
    <t>des-97</t>
  </si>
  <si>
    <t>gen-98</t>
  </si>
  <si>
    <t>mai-98</t>
  </si>
  <si>
    <t>set-98</t>
  </si>
  <si>
    <t>des-98</t>
  </si>
  <si>
    <t>gen-99</t>
  </si>
  <si>
    <t>mai-99</t>
  </si>
  <si>
    <t>set-99</t>
  </si>
  <si>
    <t>des-99</t>
  </si>
  <si>
    <t>gen-00</t>
  </si>
  <si>
    <t>mai-00</t>
  </si>
  <si>
    <t>set-00</t>
  </si>
  <si>
    <t>des-00</t>
  </si>
  <si>
    <t>gen-01</t>
  </si>
  <si>
    <t>mai-01</t>
  </si>
  <si>
    <t>set-01</t>
  </si>
  <si>
    <t>des-01</t>
  </si>
  <si>
    <t>gen-02</t>
  </si>
  <si>
    <t>feb-02</t>
  </si>
  <si>
    <t>mar-02</t>
  </si>
  <si>
    <t>abr-02</t>
  </si>
  <si>
    <t>mai-02</t>
  </si>
  <si>
    <t>jun-02</t>
  </si>
  <si>
    <t>jul-02</t>
  </si>
  <si>
    <t>ago-02</t>
  </si>
  <si>
    <t>set-02</t>
  </si>
  <si>
    <t>oct-02</t>
  </si>
  <si>
    <t>nov-02</t>
  </si>
  <si>
    <t>des-02</t>
  </si>
  <si>
    <t>gen-03</t>
  </si>
  <si>
    <t>mai-03</t>
  </si>
  <si>
    <t>set-03</t>
  </si>
  <si>
    <t>des-03</t>
  </si>
  <si>
    <t>gen-04</t>
  </si>
  <si>
    <t>mai-04</t>
  </si>
  <si>
    <t>set-04</t>
  </si>
  <si>
    <t>des-04</t>
  </si>
  <si>
    <t>gen-05</t>
  </si>
  <si>
    <t>mai-05</t>
  </si>
  <si>
    <t>set-05</t>
  </si>
  <si>
    <t>des-05</t>
  </si>
  <si>
    <t>gen-06</t>
  </si>
  <si>
    <t>mai-06</t>
  </si>
  <si>
    <t>set-06</t>
  </si>
  <si>
    <t>des-06</t>
  </si>
  <si>
    <t>gen-07</t>
  </si>
  <si>
    <t>mai-07</t>
  </si>
  <si>
    <t>set-07</t>
  </si>
  <si>
    <t>des-07</t>
  </si>
  <si>
    <t>gen-08</t>
  </si>
  <si>
    <t>mai-08</t>
  </si>
  <si>
    <t>set-08</t>
  </si>
  <si>
    <t>des-08</t>
  </si>
  <si>
    <t>gen-09</t>
  </si>
  <si>
    <t>mai-09</t>
  </si>
  <si>
    <t>set-09</t>
  </si>
  <si>
    <t>des-09</t>
  </si>
  <si>
    <t>gen-10</t>
  </si>
  <si>
    <t>mai-10</t>
  </si>
  <si>
    <t>set-10</t>
  </si>
  <si>
    <t>des-10</t>
  </si>
  <si>
    <t>gen-11</t>
  </si>
  <si>
    <t>mai-11</t>
  </si>
  <si>
    <t>set-11</t>
  </si>
  <si>
    <t>des-11</t>
  </si>
  <si>
    <t>gen-12</t>
  </si>
  <si>
    <t>mai-12</t>
  </si>
  <si>
    <t>set-12</t>
  </si>
  <si>
    <t>des-12</t>
  </si>
  <si>
    <t>gen-13</t>
  </si>
  <si>
    <t>mai-13</t>
  </si>
  <si>
    <t>set-13</t>
  </si>
  <si>
    <t>des-13</t>
  </si>
  <si>
    <t>gen-14</t>
  </si>
  <si>
    <t>mai-14</t>
  </si>
  <si>
    <t>set-14</t>
  </si>
  <si>
    <t>des-14</t>
  </si>
  <si>
    <t>gen-15</t>
  </si>
  <si>
    <t>mai-15</t>
  </si>
  <si>
    <t>set-15</t>
  </si>
  <si>
    <t>des-15</t>
  </si>
  <si>
    <t>gen-16</t>
  </si>
  <si>
    <t>mai-16</t>
  </si>
  <si>
    <t>set-16</t>
  </si>
  <si>
    <t>des-16</t>
  </si>
  <si>
    <t>gen-17</t>
  </si>
  <si>
    <t>mai-17</t>
  </si>
  <si>
    <t>set-17</t>
  </si>
  <si>
    <t>des-17</t>
  </si>
  <si>
    <t>gen-18</t>
  </si>
  <si>
    <t>mai-18</t>
  </si>
  <si>
    <t>set-18</t>
  </si>
  <si>
    <t>des-18</t>
  </si>
  <si>
    <t>gen-19</t>
  </si>
  <si>
    <t>mai-19</t>
  </si>
  <si>
    <t>set-19</t>
  </si>
  <si>
    <t>des-19</t>
  </si>
  <si>
    <t>gen-20</t>
  </si>
  <si>
    <t>mai-20</t>
  </si>
  <si>
    <t>set-20</t>
  </si>
  <si>
    <t>des-20</t>
  </si>
  <si>
    <t>4=1/3</t>
  </si>
  <si>
    <t>6=5/3</t>
  </si>
  <si>
    <t>7=5/1</t>
  </si>
  <si>
    <t>8=6/4</t>
  </si>
  <si>
    <t>VAB preus de mercat
(milions d'euros)</t>
  </si>
  <si>
    <t>Ocupació assalariada (persones)</t>
  </si>
  <si>
    <t>Hores assalariats (mils)</t>
  </si>
  <si>
    <t>Productivitat per hora</t>
  </si>
  <si>
    <t>Remuneració assalariat</t>
  </si>
  <si>
    <t>Salari per hora</t>
  </si>
  <si>
    <t>W/VAB</t>
  </si>
  <si>
    <t>Comprovació</t>
  </si>
  <si>
    <t>Factor de creixement</t>
  </si>
  <si>
    <t>Font: Elaboració pròpia a partir de l'INE</t>
  </si>
  <si>
    <t>% sobre VAB serveis no mercat</t>
  </si>
  <si>
    <t>% sobre VAB serveis serv. mercat</t>
  </si>
  <si>
    <t>Evolució de la tendència de les exportacions i les importacions</t>
  </si>
  <si>
    <t xml:space="preserve">Percentatge de variació anual 2001-2007 del  VAB a preus constants per comunitats autònomes
</t>
  </si>
  <si>
    <t xml:space="preserve">Percentatge de variació anual 2008-2013 del  VAB a preus constants per comunitats autònomes
</t>
  </si>
  <si>
    <t>Percentatge de variació anual 2014-2019 del VAB a preus constants per comunitats autònomes</t>
  </si>
  <si>
    <t xml:space="preserve">Percentatge de variació anual 2019 del  VAB a preus constants per comunitats autònomes
</t>
  </si>
  <si>
    <t xml:space="preserve">Percentatge de variació anual 2001-2007 del VAB sector agrari a preus constants per comunitats autònomes
</t>
  </si>
  <si>
    <t xml:space="preserve">Percentatge de variació anual 2008-2013 del VAB sector agrari a preus constants per comunitats autònomes
</t>
  </si>
  <si>
    <t xml:space="preserve">Percentatge de variació anual 2014-2019 del VAB sector agrari a preus constants per comunitats autònomes
</t>
  </si>
  <si>
    <t xml:space="preserve">Percentatge de variació anual 2019 del VAB sector agrari a preus constants per comunitats autònomes
</t>
  </si>
  <si>
    <t xml:space="preserve">Percentatge de variació anual 2001-2007 del VAB sector indústria a preus constants per comunitats autònomes
</t>
  </si>
  <si>
    <t xml:space="preserve">Percentatge de variació anual 2008-2013 del VAB sector indústria a preus constants per comunitats autònomes
</t>
  </si>
  <si>
    <t xml:space="preserve">Percentatge de variació anual 2014-2019 del VAB sector indústria a preus constants per comunitats autònomes
</t>
  </si>
  <si>
    <t xml:space="preserve">Percentatge de variació anual 2019 del VAB sector indústria a preus constants per comunitats autònomes
</t>
  </si>
  <si>
    <t xml:space="preserve">Percentatge de variació anual 2001-2007 del VAB sector construcció a preus constants per comunitats autònomes
</t>
  </si>
  <si>
    <t xml:space="preserve">Percentatge de variació anual 2008-2013 del VAB sector construcció a preus constants per comunitats autònomes
</t>
  </si>
  <si>
    <t xml:space="preserve">Percentatge de variació anual 2014-2019 del VAB sector construcció a preus constants per comunitats autònomes
</t>
  </si>
  <si>
    <t xml:space="preserve">Percentatge de variació anual 2019 del VAB sector construcció a preus constants per comunitats autònomes
</t>
  </si>
  <si>
    <t xml:space="preserve">Percentatge de variació anual 2001-2007 del VAB sector serveis a preus constants per comunitats autònomes
</t>
  </si>
  <si>
    <t xml:space="preserve">Percentatge de variació anual 2008-2013 del VAB sector serveis a preus constants per comunitats autònomes
</t>
  </si>
  <si>
    <t xml:space="preserve">Percentatge de variació anual 2014-2019 del VAB sector serveis a preus constants per comunitats autònomes
</t>
  </si>
  <si>
    <t xml:space="preserve">Percentatge de variació anual 2019 del VAB sector serveis a preus constants per comunitats autònomes
</t>
  </si>
  <si>
    <t xml:space="preserve">Percentatge de variació anual 2001-2007 del VAB sector serveis predominantment de mercat a preus constants per comunitats autònomes
</t>
  </si>
  <si>
    <t xml:space="preserve">Percentatge de variació anual 2008-2013 del VAB sector serveis predominantment de mercat a preus constants per comunitats autònomes
</t>
  </si>
  <si>
    <t>Percentatge de variació anual 2014-2019 del VAB sector serveis predominantment de mercat a preus constants per comunitats autònomes</t>
  </si>
  <si>
    <t>Percentatge de variació anual 2019 del VAB sector serveis predominantment de mercat a preus constants per comunitats autònomes</t>
  </si>
  <si>
    <t xml:space="preserve">Percentatge de variació anual 2001-2007 del VAB sector serveis predominantment de no mercat a preus constants per comunitats autònomes
</t>
  </si>
  <si>
    <t xml:space="preserve">Percentatge de variació anual 2008-2013 del VAB sector serveis predominantment de no mercat a preus constants per comunitats autònomes
</t>
  </si>
  <si>
    <t xml:space="preserve">Percentatge de variació anual 2014-2019 del VAB sector serveis predominantment de no mercat a preus constants per comunitats autònomes
</t>
  </si>
  <si>
    <t xml:space="preserve">Percentatge de variació anual 2019 del VAB sector serveis predominantment de no mercat a preus constants per comunitats autònomes
</t>
  </si>
  <si>
    <t xml:space="preserve">Percentatge de variació anual 2001-2007 del PIB per capita a preus constants per comunitats autònomes
</t>
  </si>
  <si>
    <t xml:space="preserve">Percentatge de variació anual 2008-2013 del PIB per capita a preus constants per comunitats autònomes
</t>
  </si>
  <si>
    <t xml:space="preserve">Percentatge de variació anual 2014-2019 del PIB per capita a preus constants per comunitats autònomes
</t>
  </si>
  <si>
    <t xml:space="preserve"> Percentatge de variació anual 2008-2013 de la taxa d'ocupació de la població resident per comunitats autònomes
</t>
  </si>
  <si>
    <t xml:space="preserve">Percentatge de variació anual 2014-2019 de la taxa d'ocupació de la població resident per comunitats autònomes
</t>
  </si>
  <si>
    <t xml:space="preserve">Evolució de la tendència de les exportacions i les importacions (1992-2020). Tendència corregida d'estacionalitat i calendari
</t>
  </si>
  <si>
    <t>Comerç exterior per seccions aranzelàries amb origen i destinació a les Illes Balears (euros) (2019-2020)</t>
  </si>
  <si>
    <t xml:space="preserve">Percentatge de variació anual 2001-2007 de la taxa d'ocupació de la població resident per comunitats autònomes
</t>
  </si>
  <si>
    <t xml:space="preserve">Previsió del percentatge de variació anual 2021 de la productivitat per ocupat a preus constants per comunitats autònomes
</t>
  </si>
  <si>
    <t xml:space="preserve">Previsió del percentatge de variació anual 2020 de la productivitat per ocupat a preus constants per comunitats autònomes
</t>
  </si>
  <si>
    <t xml:space="preserve">Percentatge de variació anual 2014-2019 de la productivitat per ocupat a preus constants per comunitats autònomes
</t>
  </si>
  <si>
    <t xml:space="preserve">Percentatge de variació anual 2008-2013 de la productivitat per ocupat a preus constants 
per comunitats autònomes
</t>
  </si>
  <si>
    <t xml:space="preserve">Percentatge de variació anual 2001-2007 de la productivitat per ocupat a preus constants 
per comunitats autònomes
</t>
  </si>
  <si>
    <t>Diferència de la taxa de creixement del IPC d'Espanya i Balears per grups (2020) (base 2016)</t>
  </si>
  <si>
    <t>Taxa d'ocupació de la població resident per comunitats autònomes (percentatge de variació anual) (2001-2021)</t>
  </si>
  <si>
    <t xml:space="preserve">% de variació valor 2020/2019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</si>
</sst>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[$€]_-;\-* #,##0.00\ [$€]_-;_-* \-??\ [$€]_-;_-@_-"/>
    <numFmt numFmtId="165" formatCode="0.0%"/>
    <numFmt numFmtId="166" formatCode="0.0"/>
    <numFmt numFmtId="167" formatCode="#,##0.0"/>
    <numFmt numFmtId="168" formatCode="#,##0.000"/>
    <numFmt numFmtId="169" formatCode="#,##0.0000"/>
    <numFmt numFmtId="170" formatCode="mm/yy"/>
    <numFmt numFmtId="171" formatCode="0.000"/>
  </numFmts>
  <fonts count="14" x14ac:knownFonts="1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color indexed="8"/>
      <name val="Calibri"/>
      <family val="2"/>
    </font>
    <font>
      <b/>
      <sz val="10"/>
      <color indexed="9"/>
      <name val="Arial"/>
      <family val="2"/>
    </font>
    <font>
      <b/>
      <sz val="8"/>
      <color indexed="9"/>
      <name val="Arial"/>
      <family val="2"/>
    </font>
    <font>
      <sz val="8"/>
      <color indexed="10"/>
      <name val="Arial"/>
      <family val="2"/>
    </font>
    <font>
      <i/>
      <sz val="8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24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34"/>
      </patternFill>
    </fill>
    <fill>
      <patternFill patternType="solid">
        <fgColor indexed="22"/>
        <bgColor indexed="46"/>
      </patternFill>
    </fill>
    <fill>
      <patternFill patternType="solid">
        <fgColor indexed="9"/>
        <bgColor indexed="27"/>
      </patternFill>
    </fill>
    <fill>
      <patternFill patternType="solid">
        <fgColor indexed="13"/>
        <bgColor indexed="51"/>
      </patternFill>
    </fill>
    <fill>
      <patternFill patternType="solid">
        <fgColor indexed="23"/>
        <bgColor indexed="55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7">
    <xf numFmtId="0" fontId="0" fillId="0" borderId="0"/>
    <xf numFmtId="164" fontId="13" fillId="0" borderId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2" fillId="0" borderId="0"/>
    <xf numFmtId="0" fontId="5" fillId="0" borderId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9" fontId="13" fillId="0" borderId="0" applyFill="0" applyBorder="0" applyAlignment="0" applyProtection="0"/>
  </cellStyleXfs>
  <cellXfs count="162">
    <xf numFmtId="0" fontId="0" fillId="0" borderId="0" xfId="0"/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/>
    <xf numFmtId="0" fontId="7" fillId="2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0" xfId="0" applyFont="1" applyFill="1" applyBorder="1" applyAlignment="1"/>
    <xf numFmtId="0" fontId="2" fillId="0" borderId="0" xfId="0" applyFont="1"/>
    <xf numFmtId="0" fontId="6" fillId="0" borderId="0" xfId="0" applyFont="1"/>
    <xf numFmtId="0" fontId="6" fillId="0" borderId="2" xfId="0" applyFont="1" applyBorder="1" applyAlignment="1">
      <alignment horizontal="center"/>
    </xf>
    <xf numFmtId="0" fontId="6" fillId="0" borderId="1" xfId="0" applyFont="1" applyBorder="1"/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3" fontId="6" fillId="0" borderId="1" xfId="0" applyNumberFormat="1" applyFont="1" applyBorder="1"/>
    <xf numFmtId="165" fontId="6" fillId="0" borderId="1" xfId="14" applyNumberFormat="1" applyFont="1" applyFill="1" applyBorder="1" applyAlignment="1" applyProtection="1"/>
    <xf numFmtId="165" fontId="6" fillId="0" borderId="1" xfId="14" applyNumberFormat="1" applyFont="1" applyFill="1" applyBorder="1" applyAlignment="1" applyProtection="1">
      <alignment horizontal="right"/>
    </xf>
    <xf numFmtId="3" fontId="6" fillId="0" borderId="0" xfId="0" applyNumberFormat="1" applyFont="1"/>
    <xf numFmtId="0" fontId="6" fillId="0" borderId="0" xfId="0" applyFont="1" applyBorder="1" applyAlignment="1">
      <alignment horizontal="center"/>
    </xf>
    <xf numFmtId="166" fontId="6" fillId="0" borderId="1" xfId="14" applyNumberFormat="1" applyFont="1" applyFill="1" applyBorder="1" applyAlignment="1" applyProtection="1"/>
    <xf numFmtId="0" fontId="6" fillId="0" borderId="0" xfId="0" applyFont="1" applyFill="1"/>
    <xf numFmtId="3" fontId="6" fillId="0" borderId="0" xfId="0" applyNumberFormat="1" applyFont="1" applyFill="1"/>
    <xf numFmtId="165" fontId="6" fillId="0" borderId="0" xfId="12" applyNumberFormat="1" applyFont="1" applyFill="1" applyBorder="1" applyAlignment="1" applyProtection="1"/>
    <xf numFmtId="0" fontId="6" fillId="0" borderId="0" xfId="0" applyFont="1" applyFill="1" applyBorder="1" applyAlignment="1">
      <alignment horizontal="left" vertical="center"/>
    </xf>
    <xf numFmtId="166" fontId="6" fillId="0" borderId="0" xfId="12" applyNumberFormat="1" applyFont="1" applyFill="1" applyBorder="1" applyAlignment="1" applyProtection="1"/>
    <xf numFmtId="0" fontId="6" fillId="5" borderId="1" xfId="0" applyFont="1" applyFill="1" applyBorder="1" applyAlignment="1">
      <alignment horizontal="left"/>
    </xf>
    <xf numFmtId="0" fontId="6" fillId="0" borderId="0" xfId="0" applyFont="1" applyBorder="1"/>
    <xf numFmtId="0" fontId="6" fillId="0" borderId="0" xfId="0" applyFont="1" applyBorder="1" applyAlignment="1">
      <alignment horizontal="left" vertical="center"/>
    </xf>
    <xf numFmtId="0" fontId="11" fillId="0" borderId="0" xfId="0" applyFont="1"/>
    <xf numFmtId="0" fontId="6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wrapText="1"/>
    </xf>
    <xf numFmtId="0" fontId="6" fillId="0" borderId="1" xfId="0" applyFont="1" applyFill="1" applyBorder="1"/>
    <xf numFmtId="3" fontId="6" fillId="0" borderId="1" xfId="0" applyNumberFormat="1" applyFont="1" applyFill="1" applyBorder="1" applyAlignment="1">
      <alignment horizontal="right" vertical="center"/>
    </xf>
    <xf numFmtId="166" fontId="6" fillId="0" borderId="1" xfId="0" applyNumberFormat="1" applyFont="1" applyFill="1" applyBorder="1" applyAlignment="1">
      <alignment horizontal="right"/>
    </xf>
    <xf numFmtId="166" fontId="6" fillId="0" borderId="1" xfId="0" applyNumberFormat="1" applyFont="1" applyBorder="1"/>
    <xf numFmtId="0" fontId="7" fillId="5" borderId="1" xfId="0" applyFont="1" applyFill="1" applyBorder="1"/>
    <xf numFmtId="166" fontId="7" fillId="5" borderId="1" xfId="0" applyNumberFormat="1" applyFont="1" applyFill="1" applyBorder="1"/>
    <xf numFmtId="0" fontId="7" fillId="0" borderId="4" xfId="0" applyFont="1" applyBorder="1" applyAlignment="1">
      <alignment horizontal="left"/>
    </xf>
    <xf numFmtId="3" fontId="6" fillId="0" borderId="2" xfId="0" applyNumberFormat="1" applyFont="1" applyBorder="1"/>
    <xf numFmtId="165" fontId="6" fillId="0" borderId="2" xfId="12" applyNumberFormat="1" applyFont="1" applyFill="1" applyBorder="1" applyAlignment="1" applyProtection="1"/>
    <xf numFmtId="165" fontId="6" fillId="0" borderId="5" xfId="12" applyNumberFormat="1" applyFont="1" applyFill="1" applyBorder="1" applyAlignment="1" applyProtection="1"/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wrapText="1"/>
    </xf>
    <xf numFmtId="3" fontId="6" fillId="0" borderId="0" xfId="0" applyNumberFormat="1" applyFont="1" applyFill="1" applyBorder="1" applyAlignment="1">
      <alignment horizontal="right" vertical="center"/>
    </xf>
    <xf numFmtId="166" fontId="6" fillId="0" borderId="0" xfId="0" applyNumberFormat="1" applyFont="1" applyFill="1" applyBorder="1" applyAlignment="1">
      <alignment horizontal="right"/>
    </xf>
    <xf numFmtId="166" fontId="6" fillId="0" borderId="0" xfId="0" applyNumberFormat="1" applyFont="1"/>
    <xf numFmtId="0" fontId="6" fillId="4" borderId="1" xfId="0" applyFont="1" applyFill="1" applyBorder="1" applyAlignment="1">
      <alignment horizontal="center" vertical="center"/>
    </xf>
    <xf numFmtId="166" fontId="6" fillId="0" borderId="1" xfId="0" applyNumberFormat="1" applyFont="1" applyBorder="1" applyAlignment="1">
      <alignment horizontal="right"/>
    </xf>
    <xf numFmtId="2" fontId="6" fillId="0" borderId="0" xfId="0" applyNumberFormat="1" applyFont="1"/>
    <xf numFmtId="166" fontId="6" fillId="0" borderId="0" xfId="0" applyNumberFormat="1" applyFont="1" applyAlignment="1">
      <alignment horizontal="right"/>
    </xf>
    <xf numFmtId="166" fontId="7" fillId="5" borderId="1" xfId="0" applyNumberFormat="1" applyFont="1" applyFill="1" applyBorder="1" applyAlignment="1">
      <alignment horizontal="right"/>
    </xf>
    <xf numFmtId="166" fontId="11" fillId="0" borderId="0" xfId="0" applyNumberFormat="1" applyFont="1"/>
    <xf numFmtId="166" fontId="6" fillId="0" borderId="0" xfId="0" applyNumberFormat="1" applyFont="1" applyBorder="1"/>
    <xf numFmtId="166" fontId="6" fillId="0" borderId="0" xfId="0" applyNumberFormat="1" applyFont="1" applyAlignment="1">
      <alignment horizontal="left"/>
    </xf>
    <xf numFmtId="0" fontId="11" fillId="0" borderId="0" xfId="0" applyFont="1" applyBorder="1" applyAlignment="1">
      <alignment horizontal="left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5" borderId="1" xfId="0" applyFont="1" applyFill="1" applyBorder="1"/>
    <xf numFmtId="3" fontId="7" fillId="5" borderId="1" xfId="0" applyNumberFormat="1" applyFont="1" applyFill="1" applyBorder="1"/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left" indent="1"/>
    </xf>
    <xf numFmtId="0" fontId="7" fillId="5" borderId="1" xfId="0" applyFont="1" applyFill="1" applyBorder="1" applyAlignment="1">
      <alignment horizontal="left"/>
    </xf>
    <xf numFmtId="167" fontId="7" fillId="5" borderId="1" xfId="0" applyNumberFormat="1" applyFont="1" applyFill="1" applyBorder="1" applyAlignment="1">
      <alignment horizontal="right"/>
    </xf>
    <xf numFmtId="0" fontId="7" fillId="5" borderId="1" xfId="0" applyFont="1" applyFill="1" applyBorder="1" applyAlignment="1">
      <alignment horizontal="right"/>
    </xf>
    <xf numFmtId="165" fontId="7" fillId="5" borderId="1" xfId="0" applyNumberFormat="1" applyFont="1" applyFill="1" applyBorder="1" applyAlignment="1">
      <alignment horizontal="right"/>
    </xf>
    <xf numFmtId="167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165" fontId="6" fillId="0" borderId="2" xfId="0" applyNumberFormat="1" applyFont="1" applyBorder="1" applyAlignment="1">
      <alignment horizontal="right"/>
    </xf>
    <xf numFmtId="0" fontId="6" fillId="4" borderId="0" xfId="0" applyFont="1" applyFill="1" applyBorder="1"/>
    <xf numFmtId="0" fontId="7" fillId="5" borderId="0" xfId="0" applyFont="1" applyFill="1" applyBorder="1"/>
    <xf numFmtId="0" fontId="6" fillId="0" borderId="0" xfId="0" applyFont="1" applyBorder="1" applyAlignment="1"/>
    <xf numFmtId="0" fontId="7" fillId="0" borderId="0" xfId="0" applyFont="1"/>
    <xf numFmtId="0" fontId="7" fillId="0" borderId="0" xfId="0" applyFont="1" applyFill="1" applyBorder="1" applyAlignment="1"/>
    <xf numFmtId="3" fontId="6" fillId="0" borderId="0" xfId="12" applyNumberFormat="1" applyFont="1" applyFill="1" applyBorder="1" applyAlignment="1" applyProtection="1"/>
    <xf numFmtId="1" fontId="6" fillId="0" borderId="0" xfId="0" applyNumberFormat="1" applyFont="1"/>
    <xf numFmtId="0" fontId="7" fillId="0" borderId="4" xfId="0" applyFont="1" applyFill="1" applyBorder="1" applyAlignment="1"/>
    <xf numFmtId="0" fontId="7" fillId="0" borderId="5" xfId="0" applyFont="1" applyFill="1" applyBorder="1" applyAlignment="1"/>
    <xf numFmtId="0" fontId="6" fillId="0" borderId="1" xfId="0" applyFont="1" applyFill="1" applyBorder="1" applyAlignment="1">
      <alignment horizontal="center" vertical="center" wrapText="1"/>
    </xf>
    <xf numFmtId="166" fontId="6" fillId="0" borderId="1" xfId="0" applyNumberFormat="1" applyFont="1" applyFill="1" applyBorder="1"/>
    <xf numFmtId="0" fontId="7" fillId="0" borderId="1" xfId="0" applyFont="1" applyFill="1" applyBorder="1"/>
    <xf numFmtId="166" fontId="7" fillId="0" borderId="1" xfId="0" applyNumberFormat="1" applyFont="1" applyFill="1" applyBorder="1"/>
    <xf numFmtId="0" fontId="6" fillId="0" borderId="2" xfId="0" applyFont="1" applyBorder="1" applyAlignment="1"/>
    <xf numFmtId="3" fontId="7" fillId="5" borderId="1" xfId="0" applyNumberFormat="1" applyFont="1" applyFill="1" applyBorder="1" applyAlignment="1">
      <alignment horizontal="right"/>
    </xf>
    <xf numFmtId="0" fontId="6" fillId="0" borderId="6" xfId="0" applyFont="1" applyBorder="1" applyAlignment="1">
      <alignment horizontal="center"/>
    </xf>
    <xf numFmtId="167" fontId="7" fillId="5" borderId="1" xfId="0" applyNumberFormat="1" applyFont="1" applyFill="1" applyBorder="1"/>
    <xf numFmtId="167" fontId="6" fillId="0" borderId="1" xfId="0" applyNumberFormat="1" applyFont="1" applyBorder="1"/>
    <xf numFmtId="0" fontId="6" fillId="0" borderId="3" xfId="0" applyFont="1" applyBorder="1" applyAlignment="1">
      <alignment vertical="center" wrapText="1"/>
    </xf>
    <xf numFmtId="168" fontId="6" fillId="0" borderId="1" xfId="0" applyNumberFormat="1" applyFont="1" applyBorder="1"/>
    <xf numFmtId="169" fontId="6" fillId="0" borderId="1" xfId="0" applyNumberFormat="1" applyFont="1" applyBorder="1"/>
    <xf numFmtId="0" fontId="6" fillId="0" borderId="3" xfId="0" applyFont="1" applyBorder="1" applyAlignment="1">
      <alignment vertical="center"/>
    </xf>
    <xf numFmtId="0" fontId="7" fillId="5" borderId="3" xfId="0" applyFont="1" applyFill="1" applyBorder="1" applyAlignment="1">
      <alignment vertical="center"/>
    </xf>
    <xf numFmtId="168" fontId="6" fillId="5" borderId="1" xfId="0" applyNumberFormat="1" applyFont="1" applyFill="1" applyBorder="1"/>
    <xf numFmtId="169" fontId="6" fillId="5" borderId="1" xfId="0" applyNumberFormat="1" applyFont="1" applyFill="1" applyBorder="1"/>
    <xf numFmtId="0" fontId="6" fillId="0" borderId="1" xfId="0" applyFont="1" applyBorder="1" applyAlignment="1">
      <alignment vertical="center" wrapText="1"/>
    </xf>
    <xf numFmtId="165" fontId="7" fillId="5" borderId="1" xfId="12" applyNumberFormat="1" applyFont="1" applyFill="1" applyBorder="1" applyAlignment="1" applyProtection="1"/>
    <xf numFmtId="0" fontId="7" fillId="0" borderId="1" xfId="0" applyFont="1" applyBorder="1"/>
    <xf numFmtId="3" fontId="7" fillId="0" borderId="1" xfId="0" applyNumberFormat="1" applyFont="1" applyBorder="1"/>
    <xf numFmtId="165" fontId="7" fillId="0" borderId="1" xfId="12" applyNumberFormat="1" applyFont="1" applyFill="1" applyBorder="1" applyAlignment="1" applyProtection="1"/>
    <xf numFmtId="0" fontId="6" fillId="0" borderId="1" xfId="0" applyFont="1" applyBorder="1" applyAlignment="1">
      <alignment horizontal="left" indent="1"/>
    </xf>
    <xf numFmtId="165" fontId="6" fillId="0" borderId="1" xfId="12" applyNumberFormat="1" applyFont="1" applyFill="1" applyBorder="1" applyAlignment="1" applyProtection="1"/>
    <xf numFmtId="0" fontId="6" fillId="0" borderId="0" xfId="0" applyFont="1" applyAlignment="1">
      <alignment horizontal="left" indent="1"/>
    </xf>
    <xf numFmtId="165" fontId="7" fillId="6" borderId="1" xfId="12" applyNumberFormat="1" applyFont="1" applyFill="1" applyBorder="1" applyAlignment="1" applyProtection="1"/>
    <xf numFmtId="165" fontId="6" fillId="6" borderId="1" xfId="12" applyNumberFormat="1" applyFont="1" applyFill="1" applyBorder="1" applyAlignment="1" applyProtection="1"/>
    <xf numFmtId="165" fontId="6" fillId="6" borderId="1" xfId="12" applyNumberFormat="1" applyFont="1" applyFill="1" applyBorder="1" applyAlignment="1" applyProtection="1">
      <alignment horizontal="right"/>
    </xf>
    <xf numFmtId="3" fontId="6" fillId="4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/>
    <xf numFmtId="4" fontId="7" fillId="0" borderId="1" xfId="0" applyNumberFormat="1" applyFont="1" applyBorder="1"/>
    <xf numFmtId="165" fontId="6" fillId="0" borderId="0" xfId="0" applyNumberFormat="1" applyFont="1"/>
    <xf numFmtId="165" fontId="6" fillId="0" borderId="0" xfId="0" applyNumberFormat="1" applyFont="1" applyFill="1" applyBorder="1"/>
    <xf numFmtId="170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Border="1" applyAlignment="1">
      <alignment horizontal="left"/>
    </xf>
    <xf numFmtId="170" fontId="6" fillId="0" borderId="0" xfId="0" applyNumberFormat="1" applyFont="1" applyBorder="1" applyAlignment="1">
      <alignment horizontal="left"/>
    </xf>
    <xf numFmtId="3" fontId="6" fillId="7" borderId="0" xfId="0" applyNumberFormat="1" applyFont="1" applyFill="1"/>
    <xf numFmtId="171" fontId="6" fillId="0" borderId="1" xfId="0" applyNumberFormat="1" applyFont="1" applyBorder="1"/>
    <xf numFmtId="3" fontId="6" fillId="5" borderId="1" xfId="0" applyNumberFormat="1" applyFont="1" applyFill="1" applyBorder="1"/>
    <xf numFmtId="171" fontId="6" fillId="5" borderId="1" xfId="0" applyNumberFormat="1" applyFont="1" applyFill="1" applyBorder="1"/>
    <xf numFmtId="167" fontId="6" fillId="0" borderId="0" xfId="0" applyNumberFormat="1" applyFont="1"/>
    <xf numFmtId="0" fontId="7" fillId="0" borderId="7" xfId="0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0" fontId="1" fillId="0" borderId="1" xfId="2" applyNumberFormat="1" applyFont="1" applyFill="1" applyBorder="1" applyAlignment="1" applyProtection="1"/>
    <xf numFmtId="0" fontId="4" fillId="6" borderId="1" xfId="0" applyFont="1" applyFill="1" applyBorder="1" applyAlignment="1">
      <alignment horizontal="left"/>
    </xf>
    <xf numFmtId="0" fontId="1" fillId="0" borderId="1" xfId="2" applyNumberFormat="1" applyFill="1" applyBorder="1" applyAlignment="1" applyProtection="1"/>
    <xf numFmtId="0" fontId="8" fillId="0" borderId="0" xfId="0" applyFont="1" applyBorder="1" applyAlignment="1">
      <alignment horizontal="center"/>
    </xf>
    <xf numFmtId="0" fontId="4" fillId="6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/>
    <xf numFmtId="0" fontId="1" fillId="0" borderId="1" xfId="2" applyNumberFormat="1" applyFill="1" applyBorder="1" applyAlignment="1" applyProtection="1">
      <alignment wrapText="1"/>
    </xf>
    <xf numFmtId="0" fontId="2" fillId="0" borderId="1" xfId="0" applyFont="1" applyBorder="1" applyAlignment="1">
      <alignment horizontal="left"/>
    </xf>
    <xf numFmtId="0" fontId="0" fillId="0" borderId="1" xfId="0" applyFont="1" applyBorder="1" applyAlignment="1"/>
    <xf numFmtId="0" fontId="0" fillId="0" borderId="1" xfId="0" applyFont="1" applyBorder="1"/>
    <xf numFmtId="0" fontId="6" fillId="0" borderId="2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6" fillId="0" borderId="1" xfId="0" applyFont="1" applyBorder="1"/>
    <xf numFmtId="0" fontId="6" fillId="4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166" fontId="6" fillId="5" borderId="1" xfId="0" applyNumberFormat="1" applyFont="1" applyFill="1" applyBorder="1" applyAlignment="1">
      <alignment horizontal="right"/>
    </xf>
    <xf numFmtId="0" fontId="10" fillId="8" borderId="1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left"/>
    </xf>
    <xf numFmtId="0" fontId="6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0" fontId="6" fillId="0" borderId="1" xfId="0" applyFont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</cellXfs>
  <cellStyles count="17">
    <cellStyle name="Euro" xfId="1" xr:uid="{00000000-0005-0000-0000-000000000000}"/>
    <cellStyle name="Hipervínculo" xfId="2" builtinId="8"/>
    <cellStyle name="Hipervínculo 2" xfId="3" xr:uid="{00000000-0005-0000-0000-000002000000}"/>
    <cellStyle name="Normal" xfId="0" builtinId="0"/>
    <cellStyle name="Normal 2" xfId="4" xr:uid="{00000000-0005-0000-0000-000004000000}"/>
    <cellStyle name="Normal 2 2" xfId="5" xr:uid="{00000000-0005-0000-0000-000005000000}"/>
    <cellStyle name="Normal 2 3" xfId="6" xr:uid="{00000000-0005-0000-0000-000006000000}"/>
    <cellStyle name="Normal 2 4" xfId="7" xr:uid="{00000000-0005-0000-0000-000007000000}"/>
    <cellStyle name="Normal 2 5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Porcentaje" xfId="12" builtinId="5"/>
    <cellStyle name="Porcentaje 2" xfId="13" xr:uid="{00000000-0005-0000-0000-00000D000000}"/>
    <cellStyle name="Porcentual 2" xfId="14" xr:uid="{00000000-0005-0000-0000-00000E000000}"/>
    <cellStyle name="Porcentual 3" xfId="15" xr:uid="{00000000-0005-0000-0000-00000F000000}"/>
    <cellStyle name="Porcentual 4" xfId="16" xr:uid="{00000000-0005-0000-0000-00001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A6A6A6"/>
      <rgbColor rgb="00993366"/>
      <rgbColor rgb="00FCD5B5"/>
      <rgbColor rgb="00CCFFFF"/>
      <rgbColor rgb="00660066"/>
      <rgbColor rgb="00FF8080"/>
      <rgbColor rgb="000066CC"/>
      <rgbColor rgb="00B9CDE5"/>
      <rgbColor rgb="00000080"/>
      <rgbColor rgb="00FF00FF"/>
      <rgbColor rgb="00FFC000"/>
      <rgbColor rgb="0000FFFF"/>
      <rgbColor rgb="00800080"/>
      <rgbColor rgb="00800000"/>
      <rgbColor rgb="00008080"/>
      <rgbColor rgb="000000FF"/>
      <rgbColor rgb="0000CCFF"/>
      <rgbColor rgb="00CCFFFF"/>
      <rgbColor rgb="00D9D9D9"/>
      <rgbColor rgb="00FFFF99"/>
      <rgbColor rgb="0099CCFF"/>
      <rgbColor rgb="00FF99CC"/>
      <rgbColor rgb="00BFBFB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I-1.1. Evolució de la variació del VAB a preus constants en milers d'euros a les Illes Balears per sectors econòmics (2015-2020) (base 2004)</a:t>
            </a:r>
          </a:p>
        </c:rich>
      </c:tx>
      <c:layout>
        <c:manualLayout>
          <c:xMode val="edge"/>
          <c:yMode val="edge"/>
          <c:x val="0.12526096033402923"/>
          <c:y val="4.76190476190476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56576200417533E-2"/>
          <c:y val="0.40659486104503295"/>
          <c:w val="0.86430062630480164"/>
          <c:h val="0.45787709577143348"/>
        </c:manualLayout>
      </c:layout>
      <c:lineChart>
        <c:grouping val="standard"/>
        <c:varyColors val="0"/>
        <c:ser>
          <c:idx val="0"/>
          <c:order val="0"/>
          <c:tx>
            <c:strRef>
              <c:f>'Q2-G1-G2'!$B$16</c:f>
              <c:strCache>
                <c:ptCount val="1"/>
                <c:pt idx="0">
                  <c:v>Total</c:v>
                </c:pt>
              </c:strCache>
            </c:strRef>
          </c:tx>
          <c:spPr>
            <a:ln w="25400">
              <a:solidFill>
                <a:srgbClr val="333333"/>
              </a:solidFill>
              <a:prstDash val="solid"/>
            </a:ln>
          </c:spPr>
          <c:marker>
            <c:symbol val="none"/>
          </c:marker>
          <c:cat>
            <c:numRef>
              <c:f>'Q2-G1-G2'!$A$17:$A$22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'Q2-G1-G2'!$B$17:$B$22</c:f>
              <c:numCache>
                <c:formatCode>0.0</c:formatCode>
                <c:ptCount val="6"/>
                <c:pt idx="0">
                  <c:v>2.9739908588053865</c:v>
                </c:pt>
                <c:pt idx="1">
                  <c:v>4.0721325729660807</c:v>
                </c:pt>
                <c:pt idx="2">
                  <c:v>3.7507147128429619</c:v>
                </c:pt>
                <c:pt idx="3">
                  <c:v>2.6708455253244612</c:v>
                </c:pt>
                <c:pt idx="4">
                  <c:v>1.9649760148598538</c:v>
                </c:pt>
                <c:pt idx="5">
                  <c:v>-23.673073176971005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57-41C9-9291-EBB5E93FE9BF}"/>
            </c:ext>
          </c:extLst>
        </c:ser>
        <c:ser>
          <c:idx val="1"/>
          <c:order val="1"/>
          <c:tx>
            <c:strRef>
              <c:f>'Q2-G1-G2'!$C$16</c:f>
              <c:strCache>
                <c:ptCount val="1"/>
                <c:pt idx="0">
                  <c:v>Agricultura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'Q2-G1-G2'!$A$17:$A$22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'Q2-G1-G2'!$C$17:$C$22</c:f>
              <c:numCache>
                <c:formatCode>0.0</c:formatCode>
                <c:ptCount val="6"/>
                <c:pt idx="0">
                  <c:v>-3.357961773929885E-2</c:v>
                </c:pt>
                <c:pt idx="1">
                  <c:v>2.287627478620835</c:v>
                </c:pt>
                <c:pt idx="2">
                  <c:v>1.6982133912720299</c:v>
                </c:pt>
                <c:pt idx="3">
                  <c:v>0.89010907917042026</c:v>
                </c:pt>
                <c:pt idx="4">
                  <c:v>-0.2703028205063962</c:v>
                </c:pt>
                <c:pt idx="5">
                  <c:v>-8.1592920237813829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57-41C9-9291-EBB5E93FE9BF}"/>
            </c:ext>
          </c:extLst>
        </c:ser>
        <c:ser>
          <c:idx val="2"/>
          <c:order val="2"/>
          <c:tx>
            <c:strRef>
              <c:f>'Q2-G1-G2'!$D$16</c:f>
              <c:strCache>
                <c:ptCount val="1"/>
                <c:pt idx="0">
                  <c:v>Energia i indústria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numRef>
              <c:f>'Q2-G1-G2'!$A$17:$A$22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'Q2-G1-G2'!$D$17:$D$22</c:f>
              <c:numCache>
                <c:formatCode>0.0</c:formatCode>
                <c:ptCount val="6"/>
                <c:pt idx="0">
                  <c:v>1.9349999999999978</c:v>
                </c:pt>
                <c:pt idx="1">
                  <c:v>2.5746981498425026</c:v>
                </c:pt>
                <c:pt idx="2">
                  <c:v>2.065513960598242</c:v>
                </c:pt>
                <c:pt idx="3">
                  <c:v>1.365638722000817</c:v>
                </c:pt>
                <c:pt idx="4">
                  <c:v>0.41497796490970185</c:v>
                </c:pt>
                <c:pt idx="5">
                  <c:v>-19.350003810953599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57-41C9-9291-EBB5E93FE9BF}"/>
            </c:ext>
          </c:extLst>
        </c:ser>
        <c:ser>
          <c:idx val="3"/>
          <c:order val="3"/>
          <c:tx>
            <c:strRef>
              <c:f>'Q2-G1-G2'!$E$16</c:f>
              <c:strCache>
                <c:ptCount val="1"/>
                <c:pt idx="0">
                  <c:v>Construcció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'Q2-G1-G2'!$A$17:$A$22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'Q2-G1-G2'!$E$17:$E$22</c:f>
              <c:numCache>
                <c:formatCode>0.0</c:formatCode>
                <c:ptCount val="6"/>
                <c:pt idx="0">
                  <c:v>2.8950000000000031</c:v>
                </c:pt>
                <c:pt idx="1">
                  <c:v>3.5096745798579354</c:v>
                </c:pt>
                <c:pt idx="2">
                  <c:v>3.6082021261513608</c:v>
                </c:pt>
                <c:pt idx="3">
                  <c:v>3.5344048390970384</c:v>
                </c:pt>
                <c:pt idx="4">
                  <c:v>3.1520442873306465</c:v>
                </c:pt>
                <c:pt idx="5">
                  <c:v>-12.250003166198697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57-41C9-9291-EBB5E93FE9BF}"/>
            </c:ext>
          </c:extLst>
        </c:ser>
        <c:ser>
          <c:idx val="4"/>
          <c:order val="4"/>
          <c:tx>
            <c:strRef>
              <c:f>'Q2-G1-G2'!$F$16</c:f>
              <c:strCache>
                <c:ptCount val="1"/>
                <c:pt idx="0">
                  <c:v>Serveis</c:v>
                </c:pt>
              </c:strCache>
            </c:strRef>
          </c:tx>
          <c:spPr>
            <a:ln w="25400">
              <a:solidFill>
                <a:srgbClr val="969696"/>
              </a:solidFill>
              <a:prstDash val="solid"/>
            </a:ln>
          </c:spPr>
          <c:marker>
            <c:symbol val="none"/>
          </c:marker>
          <c:cat>
            <c:numRef>
              <c:f>'Q2-G1-G2'!$A$17:$A$22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'Q2-G1-G2'!$F$17:$F$22</c:f>
              <c:numCache>
                <c:formatCode>0.0</c:formatCode>
                <c:ptCount val="6"/>
                <c:pt idx="0">
                  <c:v>3.0899999999999928</c:v>
                </c:pt>
                <c:pt idx="1">
                  <c:v>4.2599338111630303</c:v>
                </c:pt>
                <c:pt idx="2">
                  <c:v>3.9195409905963263</c:v>
                </c:pt>
                <c:pt idx="3">
                  <c:v>2.7216187368992451</c:v>
                </c:pt>
                <c:pt idx="4">
                  <c:v>2.0101239862457598</c:v>
                </c:pt>
                <c:pt idx="5">
                  <c:v>-25.050007420420407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57-41C9-9291-EBB5E93FE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0003792"/>
        <c:axId val="1"/>
      </c:lineChart>
      <c:catAx>
        <c:axId val="31000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Frutiger LT Std 57 Condensed"/>
                <a:ea typeface="Frutiger LT Std 57 Condensed"/>
                <a:cs typeface="Frutiger LT Std 57 Condensed"/>
              </a:defRPr>
            </a:pPr>
            <a:endParaRPr lang="ca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Frutiger LT Std 57 Condensed"/>
                <a:ea typeface="Frutiger LT Std 57 Condensed"/>
                <a:cs typeface="Frutiger LT Std 57 Condensed"/>
              </a:defRPr>
            </a:pPr>
            <a:endParaRPr lang="ca-ES"/>
          </a:p>
        </c:txPr>
        <c:crossAx val="310003792"/>
        <c:crossesAt val="1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6.889352818371608E-2"/>
          <c:y val="0.22710699624085451"/>
          <c:w val="0.90187891440501045"/>
          <c:h val="0.2783890475229057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Frutiger LT Std 57 Condensed"/>
              <a:ea typeface="Frutiger LT Std 57 Condensed"/>
              <a:cs typeface="Frutiger LT Std 57 Condensed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I-1.10. Percentatge de variació anual 2001-2007 del VAB sector agrari a preus constants per comunitats autònomes</a:t>
            </a:r>
          </a:p>
        </c:rich>
      </c:tx>
      <c:layout>
        <c:manualLayout>
          <c:xMode val="edge"/>
          <c:yMode val="edge"/>
          <c:x val="0.11680671035001744"/>
          <c:y val="3.20366132723112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736961132679317"/>
          <c:y val="0.21967963386727687"/>
          <c:w val="0.55789664849454668"/>
          <c:h val="0.697940503432494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'Q7-G10-G13'!$K$3</c:f>
              <c:strCache>
                <c:ptCount val="1"/>
                <c:pt idx="0">
                  <c:v>2001-2007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6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F623-47C2-BBD7-54FE2FFEBBDF}"/>
              </c:ext>
            </c:extLst>
          </c:dPt>
          <c:dPt>
            <c:idx val="17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623-47C2-BBD7-54FE2FFEBBDF}"/>
              </c:ext>
            </c:extLst>
          </c:dPt>
          <c:dLbls>
            <c:dLbl>
              <c:idx val="0"/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623-47C2-BBD7-54FE2FFEBBDF}"/>
                </c:ext>
              </c:extLst>
            </c:dLbl>
            <c:dLbl>
              <c:idx val="1"/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623-47C2-BBD7-54FE2FFEBBDF}"/>
                </c:ext>
              </c:extLst>
            </c:dLbl>
            <c:dLbl>
              <c:idx val="2"/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F623-47C2-BBD7-54FE2FFEBBDF}"/>
                </c:ext>
              </c:extLst>
            </c:dLbl>
            <c:dLbl>
              <c:idx val="3"/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F623-47C2-BBD7-54FE2FFEBBDF}"/>
                </c:ext>
              </c:extLst>
            </c:dLbl>
            <c:dLbl>
              <c:idx val="6"/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623-47C2-BBD7-54FE2FFEBBDF}"/>
                </c:ext>
              </c:extLst>
            </c:dLbl>
            <c:dLbl>
              <c:idx val="17"/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623-47C2-BBD7-54FE2FFEBBDF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'Q7-G10-G13'!$J$4:$J$21</c:f>
              <c:strCache>
                <c:ptCount val="18"/>
                <c:pt idx="0">
                  <c:v>Navarra</c:v>
                </c:pt>
                <c:pt idx="1">
                  <c:v>Andalusia</c:v>
                </c:pt>
                <c:pt idx="2">
                  <c:v>Canàries</c:v>
                </c:pt>
                <c:pt idx="3">
                  <c:v>Aragó</c:v>
                </c:pt>
                <c:pt idx="4">
                  <c:v>Galícia</c:v>
                </c:pt>
                <c:pt idx="5">
                  <c:v>Com. Valenciana</c:v>
                </c:pt>
                <c:pt idx="6">
                  <c:v>Espanya</c:v>
                </c:pt>
                <c:pt idx="7">
                  <c:v>Catalunya</c:v>
                </c:pt>
                <c:pt idx="8">
                  <c:v>Castella-la Manxa</c:v>
                </c:pt>
                <c:pt idx="9">
                  <c:v>Castella i Lleó</c:v>
                </c:pt>
                <c:pt idx="10">
                  <c:v>La Rioja</c:v>
                </c:pt>
                <c:pt idx="11">
                  <c:v>Extremadura</c:v>
                </c:pt>
                <c:pt idx="12">
                  <c:v>Múrcia</c:v>
                </c:pt>
                <c:pt idx="13">
                  <c:v>Astúries</c:v>
                </c:pt>
                <c:pt idx="14">
                  <c:v>País Basc</c:v>
                </c:pt>
                <c:pt idx="15">
                  <c:v>Cantàbria</c:v>
                </c:pt>
                <c:pt idx="16">
                  <c:v>Madrid</c:v>
                </c:pt>
                <c:pt idx="17">
                  <c:v>Illes Balears</c:v>
                </c:pt>
              </c:strCache>
            </c:strRef>
          </c:cat>
          <c:val>
            <c:numRef>
              <c:f>'Q7-G10-G13'!$K$4:$K$21</c:f>
              <c:numCache>
                <c:formatCode>0.0</c:formatCode>
                <c:ptCount val="18"/>
                <c:pt idx="0">
                  <c:v>3.5</c:v>
                </c:pt>
                <c:pt idx="1">
                  <c:v>2.8</c:v>
                </c:pt>
                <c:pt idx="2">
                  <c:v>2.7</c:v>
                </c:pt>
                <c:pt idx="3">
                  <c:v>2.6</c:v>
                </c:pt>
                <c:pt idx="4">
                  <c:v>1.7</c:v>
                </c:pt>
                <c:pt idx="5">
                  <c:v>1.1000000000000001</c:v>
                </c:pt>
                <c:pt idx="6">
                  <c:v>0.5</c:v>
                </c:pt>
                <c:pt idx="7">
                  <c:v>-0.1</c:v>
                </c:pt>
                <c:pt idx="8">
                  <c:v>-0.2</c:v>
                </c:pt>
                <c:pt idx="9">
                  <c:v>-0.3</c:v>
                </c:pt>
                <c:pt idx="10">
                  <c:v>-0.9</c:v>
                </c:pt>
                <c:pt idx="11">
                  <c:v>-1.5</c:v>
                </c:pt>
                <c:pt idx="12">
                  <c:v>-2.4</c:v>
                </c:pt>
                <c:pt idx="13">
                  <c:v>-2.7</c:v>
                </c:pt>
                <c:pt idx="14">
                  <c:v>-5.9</c:v>
                </c:pt>
                <c:pt idx="15">
                  <c:v>-7.7</c:v>
                </c:pt>
                <c:pt idx="16">
                  <c:v>-9.5</c:v>
                </c:pt>
                <c:pt idx="17">
                  <c:v>-10.5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623-47C2-BBD7-54FE2FFEB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09997792"/>
        <c:axId val="1"/>
      </c:barChart>
      <c:catAx>
        <c:axId val="3099977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  <c:min val="-15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09997792"/>
        <c:crosses val="max"/>
        <c:crossBetween val="between"/>
        <c:majorUnit val="5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I-1.11. Percentatge de variació anual 2008-2013 del VAB sector agrari a preus constants per comunitats autònomes</a:t>
            </a:r>
          </a:p>
        </c:rich>
      </c:tx>
      <c:layout>
        <c:manualLayout>
          <c:xMode val="edge"/>
          <c:yMode val="edge"/>
          <c:x val="0.22807100331970701"/>
          <c:y val="3.19634703196347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54387179232385"/>
          <c:y val="0.21689546075793012"/>
          <c:w val="0.57544056825852608"/>
          <c:h val="0.7009148047651004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'Q7-G10-G13'!$M$3</c:f>
              <c:strCache>
                <c:ptCount val="1"/>
                <c:pt idx="0">
                  <c:v>2008-2013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5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0C86-4B85-B49E-421D0748F458}"/>
              </c:ext>
            </c:extLst>
          </c:dPt>
          <c:dPt>
            <c:idx val="12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C86-4B85-B49E-421D0748F458}"/>
              </c:ext>
            </c:extLst>
          </c:dPt>
          <c:dLbls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C86-4B85-B49E-421D0748F458}"/>
                </c:ext>
              </c:extLst>
            </c:dLbl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0C86-4B85-B49E-421D0748F45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'Q7-G10-G13'!$L$4:$L$21</c:f>
              <c:strCache>
                <c:ptCount val="18"/>
                <c:pt idx="0">
                  <c:v>Aragó</c:v>
                </c:pt>
                <c:pt idx="1">
                  <c:v>Múrcia</c:v>
                </c:pt>
                <c:pt idx="2">
                  <c:v>Castella-la Manxa</c:v>
                </c:pt>
                <c:pt idx="3">
                  <c:v>Andalusia</c:v>
                </c:pt>
                <c:pt idx="4">
                  <c:v>Navarra</c:v>
                </c:pt>
                <c:pt idx="5">
                  <c:v>Espanya</c:v>
                </c:pt>
                <c:pt idx="6">
                  <c:v>Catalunya</c:v>
                </c:pt>
                <c:pt idx="7">
                  <c:v>Extremadura</c:v>
                </c:pt>
                <c:pt idx="8">
                  <c:v>Castella i Lleó</c:v>
                </c:pt>
                <c:pt idx="9">
                  <c:v>Galícia</c:v>
                </c:pt>
                <c:pt idx="10">
                  <c:v>Com. Valenciana</c:v>
                </c:pt>
                <c:pt idx="11">
                  <c:v>Madrid</c:v>
                </c:pt>
                <c:pt idx="12">
                  <c:v>Illes Balears</c:v>
                </c:pt>
                <c:pt idx="13">
                  <c:v>La Rioja</c:v>
                </c:pt>
                <c:pt idx="14">
                  <c:v>País Basc</c:v>
                </c:pt>
                <c:pt idx="15">
                  <c:v>Canàries</c:v>
                </c:pt>
                <c:pt idx="16">
                  <c:v>Astúries</c:v>
                </c:pt>
                <c:pt idx="17">
                  <c:v>Cantàbria</c:v>
                </c:pt>
              </c:strCache>
            </c:strRef>
          </c:cat>
          <c:val>
            <c:numRef>
              <c:f>'Q7-G10-G13'!$M$4:$M$21</c:f>
              <c:numCache>
                <c:formatCode>0.0</c:formatCode>
                <c:ptCount val="18"/>
                <c:pt idx="0">
                  <c:v>3</c:v>
                </c:pt>
                <c:pt idx="1">
                  <c:v>2.4</c:v>
                </c:pt>
                <c:pt idx="2">
                  <c:v>1.4</c:v>
                </c:pt>
                <c:pt idx="3">
                  <c:v>1.2</c:v>
                </c:pt>
                <c:pt idx="4">
                  <c:v>1.2</c:v>
                </c:pt>
                <c:pt idx="5">
                  <c:v>0.9</c:v>
                </c:pt>
                <c:pt idx="6">
                  <c:v>0.4</c:v>
                </c:pt>
                <c:pt idx="7">
                  <c:v>0.3</c:v>
                </c:pt>
                <c:pt idx="8">
                  <c:v>0</c:v>
                </c:pt>
                <c:pt idx="9">
                  <c:v>-0.1</c:v>
                </c:pt>
                <c:pt idx="10">
                  <c:v>-0.4</c:v>
                </c:pt>
                <c:pt idx="11">
                  <c:v>-0.6</c:v>
                </c:pt>
                <c:pt idx="12">
                  <c:v>-1.2</c:v>
                </c:pt>
                <c:pt idx="13">
                  <c:v>-1.9</c:v>
                </c:pt>
                <c:pt idx="14">
                  <c:v>-2.5</c:v>
                </c:pt>
                <c:pt idx="15">
                  <c:v>-2.6</c:v>
                </c:pt>
                <c:pt idx="16">
                  <c:v>-5.2</c:v>
                </c:pt>
                <c:pt idx="17">
                  <c:v>-6.6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86-4B85-B49E-421D0748F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0010992"/>
        <c:axId val="1"/>
      </c:barChart>
      <c:catAx>
        <c:axId val="3100109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10992"/>
        <c:crosses val="max"/>
        <c:crossBetween val="between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I-1.12. Percentatge de variació anual 2014-2019 del VAB sector agrari a preus constants per comunitats autònomes</a:t>
            </a:r>
          </a:p>
        </c:rich>
      </c:tx>
      <c:layout>
        <c:manualLayout>
          <c:xMode val="edge"/>
          <c:yMode val="edge"/>
          <c:x val="0.22807077436998696"/>
          <c:y val="2.97482837528604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736961132679317"/>
          <c:y val="0.21739130434782608"/>
          <c:w val="0.52982637687217948"/>
          <c:h val="0.7002288329519450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'Q7-G10-G13'!$O$3</c:f>
              <c:strCache>
                <c:ptCount val="1"/>
                <c:pt idx="0">
                  <c:v>2014-2019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9962-4037-B550-A6B2B3A4508B}"/>
              </c:ext>
            </c:extLst>
          </c:dPt>
          <c:dPt>
            <c:idx val="4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962-4037-B550-A6B2B3A4508B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9962-4037-B550-A6B2B3A4508B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962-4037-B550-A6B2B3A4508B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9962-4037-B550-A6B2B3A4508B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9962-4037-B550-A6B2B3A4508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'Q7-G10-G13'!$N$4:$N$21</c:f>
              <c:strCache>
                <c:ptCount val="18"/>
                <c:pt idx="0">
                  <c:v>Extremadura</c:v>
                </c:pt>
                <c:pt idx="1">
                  <c:v>Andalusia</c:v>
                </c:pt>
                <c:pt idx="2">
                  <c:v>Múrcia</c:v>
                </c:pt>
                <c:pt idx="3">
                  <c:v>Illes Balears</c:v>
                </c:pt>
                <c:pt idx="4">
                  <c:v>Espanya</c:v>
                </c:pt>
                <c:pt idx="5">
                  <c:v>Aragó</c:v>
                </c:pt>
                <c:pt idx="6">
                  <c:v>La Rioja</c:v>
                </c:pt>
                <c:pt idx="7">
                  <c:v>Castella-la Manxa</c:v>
                </c:pt>
                <c:pt idx="8">
                  <c:v>Navarra</c:v>
                </c:pt>
                <c:pt idx="9">
                  <c:v>Com. Valenciana</c:v>
                </c:pt>
                <c:pt idx="10">
                  <c:v>Cantàbria</c:v>
                </c:pt>
                <c:pt idx="11">
                  <c:v>Castella i Lleó</c:v>
                </c:pt>
                <c:pt idx="12">
                  <c:v>Madrid</c:v>
                </c:pt>
                <c:pt idx="13">
                  <c:v>País Basc</c:v>
                </c:pt>
                <c:pt idx="14">
                  <c:v>Astúries</c:v>
                </c:pt>
                <c:pt idx="15">
                  <c:v>Catalunya</c:v>
                </c:pt>
                <c:pt idx="16">
                  <c:v>Galícia</c:v>
                </c:pt>
                <c:pt idx="17">
                  <c:v>Canàries</c:v>
                </c:pt>
              </c:strCache>
            </c:strRef>
          </c:cat>
          <c:val>
            <c:numRef>
              <c:f>'Q7-G10-G13'!$O$4:$O$21</c:f>
              <c:numCache>
                <c:formatCode>0.0</c:formatCode>
                <c:ptCount val="18"/>
                <c:pt idx="0">
                  <c:v>3.8</c:v>
                </c:pt>
                <c:pt idx="1">
                  <c:v>3.2</c:v>
                </c:pt>
                <c:pt idx="2">
                  <c:v>2.2999999999999998</c:v>
                </c:pt>
                <c:pt idx="3">
                  <c:v>2.1</c:v>
                </c:pt>
                <c:pt idx="4">
                  <c:v>1.5</c:v>
                </c:pt>
                <c:pt idx="5">
                  <c:v>1.4</c:v>
                </c:pt>
                <c:pt idx="6">
                  <c:v>1.4</c:v>
                </c:pt>
                <c:pt idx="7">
                  <c:v>1.2</c:v>
                </c:pt>
                <c:pt idx="8">
                  <c:v>1</c:v>
                </c:pt>
                <c:pt idx="9">
                  <c:v>0.8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-0.1</c:v>
                </c:pt>
                <c:pt idx="14">
                  <c:v>-0.3</c:v>
                </c:pt>
                <c:pt idx="15">
                  <c:v>-0.5</c:v>
                </c:pt>
                <c:pt idx="16">
                  <c:v>-0.7</c:v>
                </c:pt>
                <c:pt idx="17">
                  <c:v>-0.9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62-4037-B550-A6B2B3A45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09996192"/>
        <c:axId val="1"/>
      </c:barChart>
      <c:catAx>
        <c:axId val="3099961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"/>
          <c:min val="-4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09996192"/>
        <c:crosses val="max"/>
        <c:crossBetween val="between"/>
        <c:majorUnit val="2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I-1.13. Percentatge de variació anual 2019 del VAB sector agrari a preus constants per comunitats autònomes</a:t>
            </a:r>
          </a:p>
        </c:rich>
      </c:tx>
      <c:layout>
        <c:manualLayout>
          <c:xMode val="edge"/>
          <c:yMode val="edge"/>
          <c:x val="0.14335702828813066"/>
          <c:y val="3.18906605922551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615443713538901"/>
          <c:y val="0.19362208323925476"/>
          <c:w val="0.53146943883413267"/>
          <c:h val="0.7243743820009765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'Q7-G10-G13'!$Q$3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1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788D-4F70-8376-294D43AB778D}"/>
              </c:ext>
            </c:extLst>
          </c:dPt>
          <c:dPt>
            <c:idx val="16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88D-4F70-8376-294D43AB778D}"/>
              </c:ext>
            </c:extLst>
          </c:dPt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788D-4F70-8376-294D43AB778D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788D-4F70-8376-294D43AB778D}"/>
                </c:ext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88D-4F70-8376-294D43AB778D}"/>
                </c:ext>
              </c:extLst>
            </c:dLbl>
            <c:dLbl>
              <c:idx val="1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788D-4F70-8376-294D43AB778D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788D-4F70-8376-294D43AB778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'Q7-G10-G13'!$P$4:$P$21</c:f>
              <c:strCache>
                <c:ptCount val="18"/>
                <c:pt idx="0">
                  <c:v>Astúries</c:v>
                </c:pt>
                <c:pt idx="1">
                  <c:v>Múrcia</c:v>
                </c:pt>
                <c:pt idx="2">
                  <c:v>Navarra</c:v>
                </c:pt>
                <c:pt idx="3">
                  <c:v>Madrid</c:v>
                </c:pt>
                <c:pt idx="4">
                  <c:v>Com. Valenciana</c:v>
                </c:pt>
                <c:pt idx="5">
                  <c:v>Catalunya</c:v>
                </c:pt>
                <c:pt idx="6">
                  <c:v>La Rioja</c:v>
                </c:pt>
                <c:pt idx="7">
                  <c:v>Cantàbria</c:v>
                </c:pt>
                <c:pt idx="8">
                  <c:v>Aragó</c:v>
                </c:pt>
                <c:pt idx="9">
                  <c:v>Canàries</c:v>
                </c:pt>
                <c:pt idx="10">
                  <c:v>Extremadura</c:v>
                </c:pt>
                <c:pt idx="11">
                  <c:v>Espanya</c:v>
                </c:pt>
                <c:pt idx="12">
                  <c:v>Andalusia</c:v>
                </c:pt>
                <c:pt idx="13">
                  <c:v>País Basc</c:v>
                </c:pt>
                <c:pt idx="14">
                  <c:v>Castella i Lleó</c:v>
                </c:pt>
                <c:pt idx="15">
                  <c:v>Galícia</c:v>
                </c:pt>
                <c:pt idx="16">
                  <c:v>Illes Balears</c:v>
                </c:pt>
                <c:pt idx="17">
                  <c:v>Castella-la Manxa</c:v>
                </c:pt>
              </c:strCache>
            </c:strRef>
          </c:cat>
          <c:val>
            <c:numRef>
              <c:f>'Q7-G10-G13'!$Q$4:$Q$21</c:f>
              <c:numCache>
                <c:formatCode>0.0</c:formatCode>
                <c:ptCount val="18"/>
                <c:pt idx="0">
                  <c:v>1.7</c:v>
                </c:pt>
                <c:pt idx="1">
                  <c:v>1.1000000000000001</c:v>
                </c:pt>
                <c:pt idx="2">
                  <c:v>0.6</c:v>
                </c:pt>
                <c:pt idx="3">
                  <c:v>0.1</c:v>
                </c:pt>
                <c:pt idx="4">
                  <c:v>-1.2</c:v>
                </c:pt>
                <c:pt idx="5">
                  <c:v>-1.4</c:v>
                </c:pt>
                <c:pt idx="6">
                  <c:v>-1.4</c:v>
                </c:pt>
                <c:pt idx="7">
                  <c:v>-1.6</c:v>
                </c:pt>
                <c:pt idx="8">
                  <c:v>-1.8</c:v>
                </c:pt>
                <c:pt idx="9">
                  <c:v>-1.8</c:v>
                </c:pt>
                <c:pt idx="10">
                  <c:v>-1.9</c:v>
                </c:pt>
                <c:pt idx="11">
                  <c:v>-2.2999999999999998</c:v>
                </c:pt>
                <c:pt idx="12">
                  <c:v>-2.4</c:v>
                </c:pt>
                <c:pt idx="13">
                  <c:v>-2.8</c:v>
                </c:pt>
                <c:pt idx="14">
                  <c:v>-2.9</c:v>
                </c:pt>
                <c:pt idx="15">
                  <c:v>-3</c:v>
                </c:pt>
                <c:pt idx="16">
                  <c:v>-3.5</c:v>
                </c:pt>
                <c:pt idx="17">
                  <c:v>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8D-4F70-8376-294D43AB7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0011392"/>
        <c:axId val="1"/>
      </c:barChart>
      <c:catAx>
        <c:axId val="3100113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"/>
          <c:min val="-6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11392"/>
        <c:crosses val="max"/>
        <c:crossBetween val="between"/>
        <c:majorUnit val="2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I-1.14. Percentatge de variació anual 2001-2007 del VAB sector indústria a preus constants 
per comunitats autònomes</a:t>
            </a:r>
          </a:p>
        </c:rich>
      </c:tx>
      <c:layout>
        <c:manualLayout>
          <c:xMode val="edge"/>
          <c:yMode val="edge"/>
          <c:x val="0.1964917497200962"/>
          <c:y val="3.20366132723112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736961132679317"/>
          <c:y val="0.21967963386727687"/>
          <c:w val="0.55438786454175071"/>
          <c:h val="0.697940503432494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'Q8-G14-G17'!$K$3</c:f>
              <c:strCache>
                <c:ptCount val="1"/>
                <c:pt idx="0">
                  <c:v>2001-2007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8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5955-4401-BE47-70D3408D909A}"/>
              </c:ext>
            </c:extLst>
          </c:dPt>
          <c:dPt>
            <c:idx val="13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955-4401-BE47-70D3408D909A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5955-4401-BE47-70D3408D909A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955-4401-BE47-70D3408D909A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955-4401-BE47-70D3408D909A}"/>
                </c:ext>
              </c:extLst>
            </c:dLbl>
            <c:dLbl>
              <c:idx val="1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955-4401-BE47-70D3408D909A}"/>
                </c:ext>
              </c:extLst>
            </c:dLbl>
            <c:dLbl>
              <c:idx val="1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5955-4401-BE47-70D3408D909A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5955-4401-BE47-70D3408D909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'Q8-G14-G17'!$J$4:$J$21</c:f>
              <c:strCache>
                <c:ptCount val="18"/>
                <c:pt idx="0">
                  <c:v>Extremadura</c:v>
                </c:pt>
                <c:pt idx="1">
                  <c:v>Canàries</c:v>
                </c:pt>
                <c:pt idx="2">
                  <c:v>Castella-la Manxa</c:v>
                </c:pt>
                <c:pt idx="3">
                  <c:v>Galícia</c:v>
                </c:pt>
                <c:pt idx="4">
                  <c:v>Navarra</c:v>
                </c:pt>
                <c:pt idx="5">
                  <c:v>La Rioja</c:v>
                </c:pt>
                <c:pt idx="6">
                  <c:v>Múrcia</c:v>
                </c:pt>
                <c:pt idx="7">
                  <c:v>Andalusia</c:v>
                </c:pt>
                <c:pt idx="8">
                  <c:v>Illes Balears</c:v>
                </c:pt>
                <c:pt idx="9">
                  <c:v>Aragó</c:v>
                </c:pt>
                <c:pt idx="10">
                  <c:v>Castella i Lleó</c:v>
                </c:pt>
                <c:pt idx="11">
                  <c:v>Astúries</c:v>
                </c:pt>
                <c:pt idx="12">
                  <c:v>Cantàbria</c:v>
                </c:pt>
                <c:pt idx="13">
                  <c:v>Espanya</c:v>
                </c:pt>
                <c:pt idx="14">
                  <c:v>País Basc</c:v>
                </c:pt>
                <c:pt idx="15">
                  <c:v>Catalunya</c:v>
                </c:pt>
                <c:pt idx="16">
                  <c:v>Com. Valenciana</c:v>
                </c:pt>
                <c:pt idx="17">
                  <c:v>Madrid</c:v>
                </c:pt>
              </c:strCache>
            </c:strRef>
          </c:cat>
          <c:val>
            <c:numRef>
              <c:f>'Q8-G14-G17'!$K$4:$K$21</c:f>
              <c:numCache>
                <c:formatCode>0.0</c:formatCode>
                <c:ptCount val="18"/>
                <c:pt idx="0">
                  <c:v>5.0999999999999996</c:v>
                </c:pt>
                <c:pt idx="1">
                  <c:v>4.8</c:v>
                </c:pt>
                <c:pt idx="2">
                  <c:v>4.0999999999999996</c:v>
                </c:pt>
                <c:pt idx="3">
                  <c:v>3.6</c:v>
                </c:pt>
                <c:pt idx="4">
                  <c:v>3.4</c:v>
                </c:pt>
                <c:pt idx="5">
                  <c:v>3.2</c:v>
                </c:pt>
                <c:pt idx="6">
                  <c:v>3</c:v>
                </c:pt>
                <c:pt idx="7">
                  <c:v>2.9</c:v>
                </c:pt>
                <c:pt idx="8">
                  <c:v>2.9</c:v>
                </c:pt>
                <c:pt idx="9">
                  <c:v>2.8</c:v>
                </c:pt>
                <c:pt idx="10">
                  <c:v>2.4</c:v>
                </c:pt>
                <c:pt idx="11">
                  <c:v>2.2999999999999998</c:v>
                </c:pt>
                <c:pt idx="12">
                  <c:v>2.1</c:v>
                </c:pt>
                <c:pt idx="13">
                  <c:v>1.9</c:v>
                </c:pt>
                <c:pt idx="14">
                  <c:v>1.4</c:v>
                </c:pt>
                <c:pt idx="15">
                  <c:v>1.2</c:v>
                </c:pt>
                <c:pt idx="16">
                  <c:v>1.1000000000000001</c:v>
                </c:pt>
                <c:pt idx="17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55-4401-BE47-70D3408D9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09998192"/>
        <c:axId val="1"/>
      </c:barChart>
      <c:catAx>
        <c:axId val="3099981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-2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09998192"/>
        <c:crosses val="max"/>
        <c:crossBetween val="between"/>
        <c:majorUnit val="2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I-1.15. Percentatge de variació anual 2008-2013 del VAB sector indústria a preus constants 
per comunitats autònomes</a:t>
            </a:r>
          </a:p>
        </c:rich>
      </c:tx>
      <c:layout>
        <c:manualLayout>
          <c:xMode val="edge"/>
          <c:yMode val="edge"/>
          <c:x val="0.19649190192689328"/>
          <c:y val="3.19634703196347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702030914305486E-2"/>
          <c:y val="0.21917857087117149"/>
          <c:w val="0.57544056825852608"/>
          <c:h val="0.6986316946518591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'Q8-G14-G17'!$M$3</c:f>
              <c:strCache>
                <c:ptCount val="1"/>
                <c:pt idx="0">
                  <c:v>2008-2013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0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9D9B-4C45-8D42-F60E1825786F}"/>
              </c:ext>
            </c:extLst>
          </c:dPt>
          <c:dPt>
            <c:idx val="16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D9B-4C45-8D42-F60E1825786F}"/>
              </c:ext>
            </c:extLst>
          </c:dPt>
          <c:dLbls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9D9B-4C45-8D42-F60E1825786F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D9B-4C45-8D42-F60E1825786F}"/>
                </c:ext>
              </c:extLst>
            </c:dLbl>
            <c:dLbl>
              <c:idx val="1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9D9B-4C45-8D42-F60E1825786F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9D9B-4C45-8D42-F60E1825786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'Q8-G14-G17'!$L$4:$L$21</c:f>
              <c:strCache>
                <c:ptCount val="18"/>
                <c:pt idx="0">
                  <c:v>Extremadura</c:v>
                </c:pt>
                <c:pt idx="1">
                  <c:v>Navarra</c:v>
                </c:pt>
                <c:pt idx="2">
                  <c:v>Múrcia</c:v>
                </c:pt>
                <c:pt idx="3">
                  <c:v>Madrid</c:v>
                </c:pt>
                <c:pt idx="4">
                  <c:v>La Rioja</c:v>
                </c:pt>
                <c:pt idx="5">
                  <c:v>Castella-la Manxa</c:v>
                </c:pt>
                <c:pt idx="6">
                  <c:v>Com. Valenciana</c:v>
                </c:pt>
                <c:pt idx="7">
                  <c:v>País Basc</c:v>
                </c:pt>
                <c:pt idx="8">
                  <c:v>Castella i Lleó</c:v>
                </c:pt>
                <c:pt idx="9">
                  <c:v>Galícia</c:v>
                </c:pt>
                <c:pt idx="10">
                  <c:v>Espanya</c:v>
                </c:pt>
                <c:pt idx="11">
                  <c:v>Aragó</c:v>
                </c:pt>
                <c:pt idx="12">
                  <c:v>Catalunya</c:v>
                </c:pt>
                <c:pt idx="13">
                  <c:v>Cantàbria</c:v>
                </c:pt>
                <c:pt idx="14">
                  <c:v>Andalusia</c:v>
                </c:pt>
                <c:pt idx="15">
                  <c:v>Astúries</c:v>
                </c:pt>
                <c:pt idx="16">
                  <c:v>Illes Balears</c:v>
                </c:pt>
                <c:pt idx="17">
                  <c:v>Canàries</c:v>
                </c:pt>
              </c:strCache>
            </c:strRef>
          </c:cat>
          <c:val>
            <c:numRef>
              <c:f>'Q8-G14-G17'!$M$4:$M$21</c:f>
              <c:numCache>
                <c:formatCode>0.0</c:formatCode>
                <c:ptCount val="18"/>
                <c:pt idx="0">
                  <c:v>-1</c:v>
                </c:pt>
                <c:pt idx="1">
                  <c:v>-1.2</c:v>
                </c:pt>
                <c:pt idx="2">
                  <c:v>-1.9</c:v>
                </c:pt>
                <c:pt idx="3">
                  <c:v>-2.1</c:v>
                </c:pt>
                <c:pt idx="4">
                  <c:v>-2.2000000000000002</c:v>
                </c:pt>
                <c:pt idx="5">
                  <c:v>-2.5</c:v>
                </c:pt>
                <c:pt idx="6">
                  <c:v>-2.9</c:v>
                </c:pt>
                <c:pt idx="7">
                  <c:v>-2.9</c:v>
                </c:pt>
                <c:pt idx="8">
                  <c:v>-3</c:v>
                </c:pt>
                <c:pt idx="9">
                  <c:v>-3.1</c:v>
                </c:pt>
                <c:pt idx="10">
                  <c:v>-3.1</c:v>
                </c:pt>
                <c:pt idx="11">
                  <c:v>-3.2</c:v>
                </c:pt>
                <c:pt idx="12">
                  <c:v>-3.4</c:v>
                </c:pt>
                <c:pt idx="13">
                  <c:v>-3.7</c:v>
                </c:pt>
                <c:pt idx="14">
                  <c:v>-4.3</c:v>
                </c:pt>
                <c:pt idx="15">
                  <c:v>-4.4000000000000004</c:v>
                </c:pt>
                <c:pt idx="16">
                  <c:v>-5.4</c:v>
                </c:pt>
                <c:pt idx="17">
                  <c:v>-5.4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9B-4C45-8D42-F60E18257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0001792"/>
        <c:axId val="1"/>
      </c:barChart>
      <c:catAx>
        <c:axId val="3100017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01792"/>
        <c:crosses val="max"/>
        <c:crossBetween val="between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I-1.16. Percentatge de variació anual 2014-2019 del VAB  sector indústria a preus constants 
per comunitats autònomes</a:t>
            </a:r>
          </a:p>
        </c:rich>
      </c:tx>
      <c:layout>
        <c:manualLayout>
          <c:xMode val="edge"/>
          <c:yMode val="edge"/>
          <c:x val="0.20701833599471392"/>
          <c:y val="2.97482837528604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736961132679317"/>
          <c:y val="0.21967963386727687"/>
          <c:w val="0.52982637687217948"/>
          <c:h val="0.697940503432494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'Q8-G14-G17'!$O$3</c:f>
              <c:strCache>
                <c:ptCount val="1"/>
                <c:pt idx="0">
                  <c:v>2014-2019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6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D6B9-40B7-9CF1-BAA051F6789F}"/>
              </c:ext>
            </c:extLst>
          </c:dPt>
          <c:dPt>
            <c:idx val="14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6B9-40B7-9CF1-BAA051F6789F}"/>
              </c:ext>
            </c:extLst>
          </c:dPt>
          <c:dLbls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6B9-40B7-9CF1-BAA051F6789F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D6B9-40B7-9CF1-BAA051F6789F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6B9-40B7-9CF1-BAA051F6789F}"/>
                </c:ext>
              </c:extLst>
            </c:dLbl>
            <c:dLbl>
              <c:idx val="1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6B9-40B7-9CF1-BAA051F6789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'Q8-G14-G17'!$N$4:$N$21</c:f>
              <c:strCache>
                <c:ptCount val="18"/>
                <c:pt idx="0">
                  <c:v>Múrcia</c:v>
                </c:pt>
                <c:pt idx="1">
                  <c:v>Andalusia</c:v>
                </c:pt>
                <c:pt idx="2">
                  <c:v>Com. Valenciana</c:v>
                </c:pt>
                <c:pt idx="3">
                  <c:v>Navarra</c:v>
                </c:pt>
                <c:pt idx="4">
                  <c:v>Catalunya</c:v>
                </c:pt>
                <c:pt idx="5">
                  <c:v>Madrid</c:v>
                </c:pt>
                <c:pt idx="6">
                  <c:v>Espanya</c:v>
                </c:pt>
                <c:pt idx="7">
                  <c:v>Cantàbria</c:v>
                </c:pt>
                <c:pt idx="8">
                  <c:v>Castella-la Manxa</c:v>
                </c:pt>
                <c:pt idx="9">
                  <c:v>País Basc</c:v>
                </c:pt>
                <c:pt idx="10">
                  <c:v>Aragó</c:v>
                </c:pt>
                <c:pt idx="11">
                  <c:v>Galícia</c:v>
                </c:pt>
                <c:pt idx="12">
                  <c:v>Castella i Lleó</c:v>
                </c:pt>
                <c:pt idx="13">
                  <c:v>Extremadura</c:v>
                </c:pt>
                <c:pt idx="14">
                  <c:v>Illes Balears</c:v>
                </c:pt>
                <c:pt idx="15">
                  <c:v>Astúries</c:v>
                </c:pt>
                <c:pt idx="16">
                  <c:v>La Rioja</c:v>
                </c:pt>
                <c:pt idx="17">
                  <c:v>Canàries</c:v>
                </c:pt>
              </c:strCache>
            </c:strRef>
          </c:cat>
          <c:val>
            <c:numRef>
              <c:f>'Q8-G14-G17'!$O$4:$O$21</c:f>
              <c:numCache>
                <c:formatCode>0.0</c:formatCode>
                <c:ptCount val="18"/>
                <c:pt idx="0">
                  <c:v>4.8</c:v>
                </c:pt>
                <c:pt idx="1">
                  <c:v>3.3</c:v>
                </c:pt>
                <c:pt idx="2">
                  <c:v>3.1</c:v>
                </c:pt>
                <c:pt idx="3">
                  <c:v>2.9</c:v>
                </c:pt>
                <c:pt idx="4">
                  <c:v>2.6</c:v>
                </c:pt>
                <c:pt idx="5">
                  <c:v>2.5</c:v>
                </c:pt>
                <c:pt idx="6">
                  <c:v>2.4</c:v>
                </c:pt>
                <c:pt idx="7">
                  <c:v>2.2999999999999998</c:v>
                </c:pt>
                <c:pt idx="8">
                  <c:v>2.2999999999999998</c:v>
                </c:pt>
                <c:pt idx="9">
                  <c:v>2.1</c:v>
                </c:pt>
                <c:pt idx="10">
                  <c:v>1.9</c:v>
                </c:pt>
                <c:pt idx="11">
                  <c:v>1.9</c:v>
                </c:pt>
                <c:pt idx="12">
                  <c:v>1.6</c:v>
                </c:pt>
                <c:pt idx="13">
                  <c:v>1.6</c:v>
                </c:pt>
                <c:pt idx="14">
                  <c:v>1</c:v>
                </c:pt>
                <c:pt idx="15">
                  <c:v>0.7</c:v>
                </c:pt>
                <c:pt idx="16">
                  <c:v>0.2</c:v>
                </c:pt>
                <c:pt idx="17">
                  <c:v>-0.7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B9-40B7-9CF1-BAA051F67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09992592"/>
        <c:axId val="1"/>
      </c:barChart>
      <c:catAx>
        <c:axId val="3099925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09992592"/>
        <c:crosses val="max"/>
        <c:crossBetween val="between"/>
        <c:majorUnit val="3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I-1.17. Percentatge de variació anual 2019 del VAB sector indústria a preus constants per comunitats autònomes</a:t>
            </a:r>
          </a:p>
        </c:rich>
      </c:tx>
      <c:layout>
        <c:manualLayout>
          <c:xMode val="edge"/>
          <c:yMode val="edge"/>
          <c:x val="0.21356481481481482"/>
          <c:y val="3.18906605922551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615443713538901"/>
          <c:y val="0.21867905871727594"/>
          <c:w val="0.53146943883413267"/>
          <c:h val="0.6993174065229553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'Q8-G14-G17'!$Q$3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7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3279-4E57-B431-61014FA5E037}"/>
              </c:ext>
            </c:extLst>
          </c:dPt>
          <c:dPt>
            <c:idx val="17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279-4E57-B431-61014FA5E037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279-4E57-B431-61014FA5E037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279-4E57-B431-61014FA5E037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279-4E57-B431-61014FA5E037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3279-4E57-B431-61014FA5E037}"/>
                </c:ext>
              </c:extLst>
            </c:dLbl>
            <c:dLbl>
              <c:idx val="1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279-4E57-B431-61014FA5E037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279-4E57-B431-61014FA5E03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'Q8-G14-G17'!$P$4:$P$21</c:f>
              <c:strCache>
                <c:ptCount val="18"/>
                <c:pt idx="0">
                  <c:v>Navarra</c:v>
                </c:pt>
                <c:pt idx="1">
                  <c:v>Madrid</c:v>
                </c:pt>
                <c:pt idx="2">
                  <c:v>Castella-la Manxa</c:v>
                </c:pt>
                <c:pt idx="3">
                  <c:v>Andalusia</c:v>
                </c:pt>
                <c:pt idx="4">
                  <c:v>Múrcia</c:v>
                </c:pt>
                <c:pt idx="5">
                  <c:v>Extremadura</c:v>
                </c:pt>
                <c:pt idx="6">
                  <c:v>Com. Valenciana</c:v>
                </c:pt>
                <c:pt idx="7">
                  <c:v>Espanya</c:v>
                </c:pt>
                <c:pt idx="8">
                  <c:v>Aragó</c:v>
                </c:pt>
                <c:pt idx="9">
                  <c:v>País Basc</c:v>
                </c:pt>
                <c:pt idx="10">
                  <c:v>Galícia</c:v>
                </c:pt>
                <c:pt idx="11">
                  <c:v>La Rioja</c:v>
                </c:pt>
                <c:pt idx="12">
                  <c:v>Castella i Lleó</c:v>
                </c:pt>
                <c:pt idx="13">
                  <c:v>Canàries</c:v>
                </c:pt>
                <c:pt idx="14">
                  <c:v>Catalunya</c:v>
                </c:pt>
                <c:pt idx="15">
                  <c:v>Astúries</c:v>
                </c:pt>
                <c:pt idx="16">
                  <c:v>Cantàbria</c:v>
                </c:pt>
                <c:pt idx="17">
                  <c:v>Illes Balears</c:v>
                </c:pt>
              </c:strCache>
            </c:strRef>
          </c:cat>
          <c:val>
            <c:numRef>
              <c:f>'Q8-G14-G17'!$Q$4:$Q$21</c:f>
              <c:numCache>
                <c:formatCode>0.0</c:formatCode>
                <c:ptCount val="18"/>
                <c:pt idx="0">
                  <c:v>5.0999999999999996</c:v>
                </c:pt>
                <c:pt idx="1">
                  <c:v>4.5999999999999996</c:v>
                </c:pt>
                <c:pt idx="2">
                  <c:v>4.3</c:v>
                </c:pt>
                <c:pt idx="3">
                  <c:v>2.6</c:v>
                </c:pt>
                <c:pt idx="4">
                  <c:v>2.5</c:v>
                </c:pt>
                <c:pt idx="5">
                  <c:v>1.8</c:v>
                </c:pt>
                <c:pt idx="6">
                  <c:v>1.7</c:v>
                </c:pt>
                <c:pt idx="7">
                  <c:v>1.7</c:v>
                </c:pt>
                <c:pt idx="8">
                  <c:v>1.6</c:v>
                </c:pt>
                <c:pt idx="9">
                  <c:v>1.5</c:v>
                </c:pt>
                <c:pt idx="10">
                  <c:v>1.4</c:v>
                </c:pt>
                <c:pt idx="11">
                  <c:v>1.3</c:v>
                </c:pt>
                <c:pt idx="12">
                  <c:v>1.2</c:v>
                </c:pt>
                <c:pt idx="13">
                  <c:v>-0.1</c:v>
                </c:pt>
                <c:pt idx="14">
                  <c:v>-0.3</c:v>
                </c:pt>
                <c:pt idx="15">
                  <c:v>-0.5</c:v>
                </c:pt>
                <c:pt idx="16">
                  <c:v>-0.9</c:v>
                </c:pt>
                <c:pt idx="17">
                  <c:v>-1.4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79-4E57-B431-61014FA5E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0008992"/>
        <c:axId val="1"/>
      </c:barChart>
      <c:catAx>
        <c:axId val="3100089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"/>
          <c:min val="-4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08992"/>
        <c:crosses val="max"/>
        <c:crossBetween val="between"/>
        <c:majorUnit val="2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I-1.18. Percentatge de variació anual 2001-2007 del VAB sector construcció a preus constants 
per comunitats autònomes</a:t>
            </a:r>
          </a:p>
        </c:rich>
      </c:tx>
      <c:layout>
        <c:manualLayout>
          <c:xMode val="edge"/>
          <c:yMode val="edge"/>
          <c:x val="0.1964917497200962"/>
          <c:y val="3.20366132723112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736961132679317"/>
          <c:y val="0.21967963386727687"/>
          <c:w val="0.56140543244734253"/>
          <c:h val="0.697940503432494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'Q9-G18-G21'!$K$3</c:f>
              <c:strCache>
                <c:ptCount val="1"/>
                <c:pt idx="0">
                  <c:v>2001-2007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8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B924-468A-A2FD-9F30267EA1D5}"/>
              </c:ext>
            </c:extLst>
          </c:dPt>
          <c:dPt>
            <c:idx val="9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924-468A-A2FD-9F30267EA1D5}"/>
              </c:ext>
            </c:extLst>
          </c:dPt>
          <c:dLbls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924-468A-A2FD-9F30267EA1D5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924-468A-A2FD-9F30267EA1D5}"/>
                </c:ext>
              </c:extLst>
            </c:dLbl>
            <c:dLbl>
              <c:idx val="1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B924-468A-A2FD-9F30267EA1D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'Q9-G18-G21'!$J$4:$J$21</c:f>
              <c:strCache>
                <c:ptCount val="18"/>
                <c:pt idx="0">
                  <c:v>Múrcia</c:v>
                </c:pt>
                <c:pt idx="1">
                  <c:v>Castella-la Manxa</c:v>
                </c:pt>
                <c:pt idx="2">
                  <c:v>Aragó</c:v>
                </c:pt>
                <c:pt idx="3">
                  <c:v>Andalusia</c:v>
                </c:pt>
                <c:pt idx="4">
                  <c:v>La Rioja</c:v>
                </c:pt>
                <c:pt idx="5">
                  <c:v>Com. Valenciana</c:v>
                </c:pt>
                <c:pt idx="6">
                  <c:v>País Basc</c:v>
                </c:pt>
                <c:pt idx="7">
                  <c:v>Extremadura</c:v>
                </c:pt>
                <c:pt idx="8">
                  <c:v>Illes Balears</c:v>
                </c:pt>
                <c:pt idx="9">
                  <c:v>Espanya</c:v>
                </c:pt>
                <c:pt idx="10">
                  <c:v>Navarra</c:v>
                </c:pt>
                <c:pt idx="11">
                  <c:v>Castella i Lleó</c:v>
                </c:pt>
                <c:pt idx="12">
                  <c:v>Catalunya</c:v>
                </c:pt>
                <c:pt idx="13">
                  <c:v>Galícia</c:v>
                </c:pt>
                <c:pt idx="14">
                  <c:v>Cantàbria</c:v>
                </c:pt>
                <c:pt idx="15">
                  <c:v>Astúries</c:v>
                </c:pt>
                <c:pt idx="16">
                  <c:v>Canàries</c:v>
                </c:pt>
                <c:pt idx="17">
                  <c:v>Madrid</c:v>
                </c:pt>
              </c:strCache>
            </c:strRef>
          </c:cat>
          <c:val>
            <c:numRef>
              <c:f>'Q9-G18-G21'!$K$4:$K$21</c:f>
              <c:numCache>
                <c:formatCode>0.0</c:formatCode>
                <c:ptCount val="18"/>
                <c:pt idx="0">
                  <c:v>6.2</c:v>
                </c:pt>
                <c:pt idx="1">
                  <c:v>5.9</c:v>
                </c:pt>
                <c:pt idx="2">
                  <c:v>5.2</c:v>
                </c:pt>
                <c:pt idx="3">
                  <c:v>4.5</c:v>
                </c:pt>
                <c:pt idx="4">
                  <c:v>4.3</c:v>
                </c:pt>
                <c:pt idx="5">
                  <c:v>4.0999999999999996</c:v>
                </c:pt>
                <c:pt idx="6">
                  <c:v>4</c:v>
                </c:pt>
                <c:pt idx="7">
                  <c:v>3.9</c:v>
                </c:pt>
                <c:pt idx="8">
                  <c:v>3.3</c:v>
                </c:pt>
                <c:pt idx="9">
                  <c:v>3.1</c:v>
                </c:pt>
                <c:pt idx="10">
                  <c:v>2.9</c:v>
                </c:pt>
                <c:pt idx="11">
                  <c:v>2.5</c:v>
                </c:pt>
                <c:pt idx="12">
                  <c:v>2.5</c:v>
                </c:pt>
                <c:pt idx="13">
                  <c:v>2.2999999999999998</c:v>
                </c:pt>
                <c:pt idx="14">
                  <c:v>1.9</c:v>
                </c:pt>
                <c:pt idx="15">
                  <c:v>1.4</c:v>
                </c:pt>
                <c:pt idx="16">
                  <c:v>1.1000000000000001</c:v>
                </c:pt>
                <c:pt idx="17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24-468A-A2FD-9F30267EA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0000992"/>
        <c:axId val="1"/>
      </c:barChart>
      <c:catAx>
        <c:axId val="3100009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00992"/>
        <c:crosses val="max"/>
        <c:crossBetween val="between"/>
        <c:majorUnit val="2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I-1.19. Percentatge de variació anual 2008-2013 del VAB sector construcció a preus constants 
per comunitats autònomes</a:t>
            </a:r>
          </a:p>
        </c:rich>
      </c:tx>
      <c:layout>
        <c:manualLayout>
          <c:xMode val="edge"/>
          <c:yMode val="edge"/>
          <c:x val="0.19649190192689328"/>
          <c:y val="3.19634703196347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210814867101386E-2"/>
          <c:y val="0.21917857087117149"/>
          <c:w val="0.57193178430573022"/>
          <c:h val="0.6986316946518591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'Q9-G18-G21'!$M$3</c:f>
              <c:strCache>
                <c:ptCount val="1"/>
                <c:pt idx="0">
                  <c:v>2008-2013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932A-4AE7-9640-2055EAC76FCE}"/>
              </c:ext>
            </c:extLst>
          </c:dPt>
          <c:dPt>
            <c:idx val="12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32A-4AE7-9640-2055EAC76FCE}"/>
              </c:ext>
            </c:extLst>
          </c:dPt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32A-4AE7-9640-2055EAC76FCE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932A-4AE7-9640-2055EAC76FCE}"/>
                </c:ext>
              </c:extLst>
            </c:dLbl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932A-4AE7-9640-2055EAC76FC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'Q9-G18-G21'!$L$4:$L$21</c:f>
              <c:strCache>
                <c:ptCount val="18"/>
                <c:pt idx="0">
                  <c:v>País Basc</c:v>
                </c:pt>
                <c:pt idx="1">
                  <c:v>Illes Balears</c:v>
                </c:pt>
                <c:pt idx="2">
                  <c:v>Galícia</c:v>
                </c:pt>
                <c:pt idx="3">
                  <c:v>Navarra</c:v>
                </c:pt>
                <c:pt idx="4">
                  <c:v>Castella i Lleó</c:v>
                </c:pt>
                <c:pt idx="5">
                  <c:v>Madrid</c:v>
                </c:pt>
                <c:pt idx="6">
                  <c:v>Extremadura</c:v>
                </c:pt>
                <c:pt idx="7">
                  <c:v>Aragó</c:v>
                </c:pt>
                <c:pt idx="8">
                  <c:v>Astúries</c:v>
                </c:pt>
                <c:pt idx="9">
                  <c:v>Cantàbria</c:v>
                </c:pt>
                <c:pt idx="10">
                  <c:v>Catalunya</c:v>
                </c:pt>
                <c:pt idx="11">
                  <c:v>La Rioja</c:v>
                </c:pt>
                <c:pt idx="12">
                  <c:v>Espanya</c:v>
                </c:pt>
                <c:pt idx="13">
                  <c:v>Canàries</c:v>
                </c:pt>
                <c:pt idx="14">
                  <c:v>Com. Valenciana</c:v>
                </c:pt>
                <c:pt idx="15">
                  <c:v>Castella-la Manxa</c:v>
                </c:pt>
                <c:pt idx="16">
                  <c:v>Múrcia</c:v>
                </c:pt>
                <c:pt idx="17">
                  <c:v>Andalusia</c:v>
                </c:pt>
              </c:strCache>
            </c:strRef>
          </c:cat>
          <c:val>
            <c:numRef>
              <c:f>'Q9-G18-G21'!$M$4:$M$21</c:f>
              <c:numCache>
                <c:formatCode>0.0</c:formatCode>
                <c:ptCount val="18"/>
                <c:pt idx="0">
                  <c:v>-6.1</c:v>
                </c:pt>
                <c:pt idx="1">
                  <c:v>-7.8</c:v>
                </c:pt>
                <c:pt idx="2">
                  <c:v>-8.1</c:v>
                </c:pt>
                <c:pt idx="3">
                  <c:v>-8.5</c:v>
                </c:pt>
                <c:pt idx="4">
                  <c:v>-8.6999999999999993</c:v>
                </c:pt>
                <c:pt idx="5">
                  <c:v>-9.3000000000000007</c:v>
                </c:pt>
                <c:pt idx="6">
                  <c:v>-9.4</c:v>
                </c:pt>
                <c:pt idx="7">
                  <c:v>-9.5</c:v>
                </c:pt>
                <c:pt idx="8">
                  <c:v>-9.5</c:v>
                </c:pt>
                <c:pt idx="9">
                  <c:v>-9.6</c:v>
                </c:pt>
                <c:pt idx="10">
                  <c:v>-9.6</c:v>
                </c:pt>
                <c:pt idx="11">
                  <c:v>-9.6</c:v>
                </c:pt>
                <c:pt idx="12">
                  <c:v>-9.6999999999999993</c:v>
                </c:pt>
                <c:pt idx="13">
                  <c:v>-10</c:v>
                </c:pt>
                <c:pt idx="14">
                  <c:v>-10.8</c:v>
                </c:pt>
                <c:pt idx="15">
                  <c:v>-11</c:v>
                </c:pt>
                <c:pt idx="16">
                  <c:v>-11.1</c:v>
                </c:pt>
                <c:pt idx="17">
                  <c:v>-11.9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2A-4AE7-9640-2055EAC76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09992192"/>
        <c:axId val="1"/>
      </c:barChart>
      <c:catAx>
        <c:axId val="3099921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09992192"/>
        <c:crosses val="max"/>
        <c:crossBetween val="between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I-1.2. Evolució de la taxa de variació acumulativa  del VAB a preus constants en milers d'euros a les Illes Balears per sectors econòmics (2004-2020) (base 2004=100)</a:t>
            </a:r>
          </a:p>
        </c:rich>
      </c:tx>
      <c:layout>
        <c:manualLayout>
          <c:xMode val="edge"/>
          <c:yMode val="edge"/>
          <c:x val="0.1842610539067232"/>
          <c:y val="3.34572490706319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29174664107485E-2"/>
          <c:y val="0.41635687732342008"/>
          <c:w val="0.8675623800383877"/>
          <c:h val="0.47583643122676578"/>
        </c:manualLayout>
      </c:layout>
      <c:lineChart>
        <c:grouping val="standard"/>
        <c:varyColors val="0"/>
        <c:ser>
          <c:idx val="0"/>
          <c:order val="0"/>
          <c:tx>
            <c:strRef>
              <c:f>'Q2-G1-G2'!$A$44</c:f>
              <c:strCache>
                <c:ptCount val="1"/>
                <c:pt idx="0">
                  <c:v>Total</c:v>
                </c:pt>
              </c:strCache>
            </c:strRef>
          </c:tx>
          <c:spPr>
            <a:ln w="25400">
              <a:solidFill>
                <a:srgbClr val="333333"/>
              </a:solidFill>
              <a:prstDash val="solid"/>
            </a:ln>
          </c:spPr>
          <c:marker>
            <c:symbol val="none"/>
          </c:marker>
          <c:cat>
            <c:numRef>
              <c:f>'Q2-G1-G2'!$B$43:$E$43</c:f>
              <c:numCache>
                <c:formatCode>General</c:formatCode>
                <c:ptCount val="4"/>
                <c:pt idx="0">
                  <c:v>2004</c:v>
                </c:pt>
                <c:pt idx="1">
                  <c:v>2009</c:v>
                </c:pt>
                <c:pt idx="2">
                  <c:v>2018</c:v>
                </c:pt>
                <c:pt idx="3">
                  <c:v>2020</c:v>
                </c:pt>
              </c:numCache>
            </c:numRef>
          </c:cat>
          <c:val>
            <c:numRef>
              <c:f>'Q2-G1-G2'!$B$44:$E$44</c:f>
              <c:numCache>
                <c:formatCode>#,##0</c:formatCode>
                <c:ptCount val="4"/>
                <c:pt idx="0">
                  <c:v>100</c:v>
                </c:pt>
                <c:pt idx="1">
                  <c:v>106.74159381893718</c:v>
                </c:pt>
                <c:pt idx="2">
                  <c:v>122.98735882538067</c:v>
                </c:pt>
                <c:pt idx="3">
                  <c:v>95.671074294818808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91-4155-8155-6DD1818CA2F1}"/>
            </c:ext>
          </c:extLst>
        </c:ser>
        <c:ser>
          <c:idx val="1"/>
          <c:order val="1"/>
          <c:tx>
            <c:strRef>
              <c:f>'Q2-G1-G2'!$A$45</c:f>
              <c:strCache>
                <c:ptCount val="1"/>
                <c:pt idx="0">
                  <c:v>Agricultura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'Q2-G1-G2'!$B$43:$E$43</c:f>
              <c:numCache>
                <c:formatCode>General</c:formatCode>
                <c:ptCount val="4"/>
                <c:pt idx="0">
                  <c:v>2004</c:v>
                </c:pt>
                <c:pt idx="1">
                  <c:v>2009</c:v>
                </c:pt>
                <c:pt idx="2">
                  <c:v>2018</c:v>
                </c:pt>
                <c:pt idx="3">
                  <c:v>2020</c:v>
                </c:pt>
              </c:numCache>
            </c:numRef>
          </c:cat>
          <c:val>
            <c:numRef>
              <c:f>'Q2-G1-G2'!$B$45:$E$45</c:f>
              <c:numCache>
                <c:formatCode>#,##0</c:formatCode>
                <c:ptCount val="4"/>
                <c:pt idx="0">
                  <c:v>100</c:v>
                </c:pt>
                <c:pt idx="1">
                  <c:v>108.24083574397736</c:v>
                </c:pt>
                <c:pt idx="2">
                  <c:v>114.21613066317921</c:v>
                </c:pt>
                <c:pt idx="3">
                  <c:v>104.61336373660869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91-4155-8155-6DD1818CA2F1}"/>
            </c:ext>
          </c:extLst>
        </c:ser>
        <c:ser>
          <c:idx val="2"/>
          <c:order val="2"/>
          <c:tx>
            <c:strRef>
              <c:f>'Q2-G1-G2'!$A$46</c:f>
              <c:strCache>
                <c:ptCount val="1"/>
                <c:pt idx="0">
                  <c:v>Energia i indústria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numRef>
              <c:f>'Q2-G1-G2'!$B$43:$E$43</c:f>
              <c:numCache>
                <c:formatCode>General</c:formatCode>
                <c:ptCount val="4"/>
                <c:pt idx="0">
                  <c:v>2004</c:v>
                </c:pt>
                <c:pt idx="1">
                  <c:v>2009</c:v>
                </c:pt>
                <c:pt idx="2">
                  <c:v>2018</c:v>
                </c:pt>
                <c:pt idx="3">
                  <c:v>2020</c:v>
                </c:pt>
              </c:numCache>
            </c:numRef>
          </c:cat>
          <c:val>
            <c:numRef>
              <c:f>'Q2-G1-G2'!$B$46:$E$46</c:f>
              <c:numCache>
                <c:formatCode>#,##0</c:formatCode>
                <c:ptCount val="4"/>
                <c:pt idx="0">
                  <c:v>100</c:v>
                </c:pt>
                <c:pt idx="1">
                  <c:v>101.2144250723709</c:v>
                </c:pt>
                <c:pt idx="2">
                  <c:v>101.89192817675624</c:v>
                </c:pt>
                <c:pt idx="3">
                  <c:v>82.516847804174816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91-4155-8155-6DD1818CA2F1}"/>
            </c:ext>
          </c:extLst>
        </c:ser>
        <c:ser>
          <c:idx val="3"/>
          <c:order val="3"/>
          <c:tx>
            <c:strRef>
              <c:f>'Q2-G1-G2'!$A$47</c:f>
              <c:strCache>
                <c:ptCount val="1"/>
                <c:pt idx="0">
                  <c:v>Construcció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'Q2-G1-G2'!$B$43:$E$43</c:f>
              <c:numCache>
                <c:formatCode>General</c:formatCode>
                <c:ptCount val="4"/>
                <c:pt idx="0">
                  <c:v>2004</c:v>
                </c:pt>
                <c:pt idx="1">
                  <c:v>2009</c:v>
                </c:pt>
                <c:pt idx="2">
                  <c:v>2018</c:v>
                </c:pt>
                <c:pt idx="3">
                  <c:v>2020</c:v>
                </c:pt>
              </c:numCache>
            </c:numRef>
          </c:cat>
          <c:val>
            <c:numRef>
              <c:f>'Q2-G1-G2'!$B$47:$E$47</c:f>
              <c:numCache>
                <c:formatCode>#,##0</c:formatCode>
                <c:ptCount val="4"/>
                <c:pt idx="0">
                  <c:v>100</c:v>
                </c:pt>
                <c:pt idx="1">
                  <c:v>99.456929165212799</c:v>
                </c:pt>
                <c:pt idx="2">
                  <c:v>88.689501452722283</c:v>
                </c:pt>
                <c:pt idx="3">
                  <c:v>80.278114277578112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491-4155-8155-6DD1818CA2F1}"/>
            </c:ext>
          </c:extLst>
        </c:ser>
        <c:ser>
          <c:idx val="4"/>
          <c:order val="4"/>
          <c:tx>
            <c:strRef>
              <c:f>'Q2-G1-G2'!$A$48</c:f>
              <c:strCache>
                <c:ptCount val="1"/>
                <c:pt idx="0">
                  <c:v>Serveis</c:v>
                </c:pt>
              </c:strCache>
            </c:strRef>
          </c:tx>
          <c:spPr>
            <a:ln w="25400">
              <a:solidFill>
                <a:srgbClr val="969696"/>
              </a:solidFill>
              <a:prstDash val="solid"/>
            </a:ln>
          </c:spPr>
          <c:marker>
            <c:symbol val="none"/>
          </c:marker>
          <c:cat>
            <c:numRef>
              <c:f>'Q2-G1-G2'!$B$43:$E$43</c:f>
              <c:numCache>
                <c:formatCode>General</c:formatCode>
                <c:ptCount val="4"/>
                <c:pt idx="0">
                  <c:v>2004</c:v>
                </c:pt>
                <c:pt idx="1">
                  <c:v>2009</c:v>
                </c:pt>
                <c:pt idx="2">
                  <c:v>2018</c:v>
                </c:pt>
                <c:pt idx="3">
                  <c:v>2020</c:v>
                </c:pt>
              </c:numCache>
            </c:numRef>
          </c:cat>
          <c:val>
            <c:numRef>
              <c:f>'Q2-G1-G2'!$B$48:$E$48</c:f>
              <c:numCache>
                <c:formatCode>#,##0</c:formatCode>
                <c:ptCount val="4"/>
                <c:pt idx="0">
                  <c:v>100</c:v>
                </c:pt>
                <c:pt idx="1">
                  <c:v>108.06255463595949</c:v>
                </c:pt>
                <c:pt idx="2">
                  <c:v>129.23178639072447</c:v>
                </c:pt>
                <c:pt idx="3">
                  <c:v>98.806204610046791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491-4155-8155-6DD1818CA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0005792"/>
        <c:axId val="1"/>
      </c:lineChart>
      <c:catAx>
        <c:axId val="310005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Frutiger LT Std 57 Condensed"/>
                <a:ea typeface="Frutiger LT Std 57 Condensed"/>
                <a:cs typeface="Frutiger LT Std 57 Condensed"/>
              </a:defRPr>
            </a:pPr>
            <a:endParaRPr lang="ca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Frutiger LT Std 57 Condensed"/>
                <a:ea typeface="Frutiger LT Std 57 Condensed"/>
                <a:cs typeface="Frutiger LT Std 57 Condensed"/>
              </a:defRPr>
            </a:pPr>
            <a:endParaRPr lang="ca-ES"/>
          </a:p>
        </c:txPr>
        <c:crossAx val="310005792"/>
        <c:crossesAt val="1"/>
        <c:crossBetween val="midCat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3.6468402988088025E-2"/>
          <c:y val="0.1895910780669145"/>
          <c:w val="0.87907874015748033"/>
          <c:h val="0.2490706319702602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Frutiger LT Std 57 Condensed"/>
              <a:ea typeface="Frutiger LT Std 57 Condensed"/>
              <a:cs typeface="Frutiger LT Std 57 Condensed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I-1.20. Percentatge devariació anual 2014-2019 del VAB sector construcció a preus constants 
per comunitats autònomes</a:t>
            </a:r>
          </a:p>
        </c:rich>
      </c:tx>
      <c:layout>
        <c:manualLayout>
          <c:xMode val="edge"/>
          <c:yMode val="edge"/>
          <c:x val="0.1964917497200962"/>
          <c:y val="2.97482837528604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736961132679317"/>
          <c:y val="0.21967963386727687"/>
          <c:w val="0.53684394477777131"/>
          <c:h val="0.697940503432494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'Q9-G18-G21'!$O$3</c:f>
              <c:strCache>
                <c:ptCount val="1"/>
                <c:pt idx="0">
                  <c:v>2014-2019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4BCE-4F27-99E1-6FFFD953C214}"/>
              </c:ext>
            </c:extLst>
          </c:dPt>
          <c:dPt>
            <c:idx val="7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BCE-4F27-99E1-6FFFD953C214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BCE-4F27-99E1-6FFFD953C214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BCE-4F27-99E1-6FFFD953C214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4BCE-4F27-99E1-6FFFD953C21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'Q9-G18-G21'!$N$4:$N$21</c:f>
              <c:strCache>
                <c:ptCount val="18"/>
                <c:pt idx="0">
                  <c:v>Illes Balears</c:v>
                </c:pt>
                <c:pt idx="1">
                  <c:v>Canàries</c:v>
                </c:pt>
                <c:pt idx="2">
                  <c:v>Com. Valenciana</c:v>
                </c:pt>
                <c:pt idx="3">
                  <c:v>Andalusia</c:v>
                </c:pt>
                <c:pt idx="4">
                  <c:v>Madrid</c:v>
                </c:pt>
                <c:pt idx="5">
                  <c:v>Múrcia</c:v>
                </c:pt>
                <c:pt idx="6">
                  <c:v>Navarra</c:v>
                </c:pt>
                <c:pt idx="7">
                  <c:v>Espanya</c:v>
                </c:pt>
                <c:pt idx="8">
                  <c:v>Astúries</c:v>
                </c:pt>
                <c:pt idx="9">
                  <c:v>Catalunya</c:v>
                </c:pt>
                <c:pt idx="10">
                  <c:v>La Rioja</c:v>
                </c:pt>
                <c:pt idx="11">
                  <c:v>Cantàbria</c:v>
                </c:pt>
                <c:pt idx="12">
                  <c:v>Aragó</c:v>
                </c:pt>
                <c:pt idx="13">
                  <c:v>Castella-la Manxa</c:v>
                </c:pt>
                <c:pt idx="14">
                  <c:v>Galícia</c:v>
                </c:pt>
                <c:pt idx="15">
                  <c:v>País Basc</c:v>
                </c:pt>
                <c:pt idx="16">
                  <c:v>Castella i Lleó</c:v>
                </c:pt>
                <c:pt idx="17">
                  <c:v>Extremadura</c:v>
                </c:pt>
              </c:strCache>
            </c:strRef>
          </c:cat>
          <c:val>
            <c:numRef>
              <c:f>'Q9-G18-G21'!$O$4:$O$21</c:f>
              <c:numCache>
                <c:formatCode>0.0</c:formatCode>
                <c:ptCount val="18"/>
                <c:pt idx="0">
                  <c:v>4.4000000000000004</c:v>
                </c:pt>
                <c:pt idx="1">
                  <c:v>4.3</c:v>
                </c:pt>
                <c:pt idx="2">
                  <c:v>3.8</c:v>
                </c:pt>
                <c:pt idx="3">
                  <c:v>3.6</c:v>
                </c:pt>
                <c:pt idx="4">
                  <c:v>3.4</c:v>
                </c:pt>
                <c:pt idx="5">
                  <c:v>3.4</c:v>
                </c:pt>
                <c:pt idx="6">
                  <c:v>3</c:v>
                </c:pt>
                <c:pt idx="7">
                  <c:v>3</c:v>
                </c:pt>
                <c:pt idx="8">
                  <c:v>2.7</c:v>
                </c:pt>
                <c:pt idx="9">
                  <c:v>2.6</c:v>
                </c:pt>
                <c:pt idx="10">
                  <c:v>2.6</c:v>
                </c:pt>
                <c:pt idx="11">
                  <c:v>2.5</c:v>
                </c:pt>
                <c:pt idx="12">
                  <c:v>2.4</c:v>
                </c:pt>
                <c:pt idx="13">
                  <c:v>2.4</c:v>
                </c:pt>
                <c:pt idx="14">
                  <c:v>2.4</c:v>
                </c:pt>
                <c:pt idx="15">
                  <c:v>2.1</c:v>
                </c:pt>
                <c:pt idx="16">
                  <c:v>2</c:v>
                </c:pt>
                <c:pt idx="1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CE-4F27-99E1-6FFFD953C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0011792"/>
        <c:axId val="1"/>
      </c:barChart>
      <c:catAx>
        <c:axId val="3100117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11792"/>
        <c:crosses val="max"/>
        <c:crossBetween val="between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I-1.21. Percentatge de variació anual 2019 del VAB sector construcció a preus constants 
per comunitats autònomes</a:t>
            </a:r>
          </a:p>
        </c:rich>
      </c:tx>
      <c:layout>
        <c:manualLayout>
          <c:xMode val="edge"/>
          <c:yMode val="edge"/>
          <c:x val="0.21356481481481482"/>
          <c:y val="3.18906605922551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615443713538901"/>
          <c:y val="0.21867905871727594"/>
          <c:w val="0.53846245776616064"/>
          <c:h val="0.6993174065229553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'Q9-G18-G21'!$Q$3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DDB6-422F-831D-673493DA30C3}"/>
              </c:ext>
            </c:extLst>
          </c:dPt>
          <c:dPt>
            <c:idx val="10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DB6-422F-831D-673493DA30C3}"/>
              </c:ext>
            </c:extLst>
          </c:dPt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DB6-422F-831D-673493DA30C3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DDB6-422F-831D-673493DA30C3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DB6-422F-831D-673493DA30C3}"/>
                </c:ext>
              </c:extLst>
            </c:dLbl>
            <c:dLbl>
              <c:idx val="1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DB6-422F-831D-673493DA30C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'Q9-G18-G21'!$P$4:$P$21</c:f>
              <c:strCache>
                <c:ptCount val="18"/>
                <c:pt idx="0">
                  <c:v>Múrcia</c:v>
                </c:pt>
                <c:pt idx="1">
                  <c:v>Cantàbria</c:v>
                </c:pt>
                <c:pt idx="2">
                  <c:v>Illes Balears</c:v>
                </c:pt>
                <c:pt idx="3">
                  <c:v>Extremadura</c:v>
                </c:pt>
                <c:pt idx="4">
                  <c:v>Astúries</c:v>
                </c:pt>
                <c:pt idx="5">
                  <c:v>Andalusia</c:v>
                </c:pt>
                <c:pt idx="6">
                  <c:v>Galícia</c:v>
                </c:pt>
                <c:pt idx="7">
                  <c:v>Com. Valenciana</c:v>
                </c:pt>
                <c:pt idx="8">
                  <c:v>Aragó</c:v>
                </c:pt>
                <c:pt idx="9">
                  <c:v>La Rioja</c:v>
                </c:pt>
                <c:pt idx="10">
                  <c:v>Espanya</c:v>
                </c:pt>
                <c:pt idx="11">
                  <c:v>Madrid</c:v>
                </c:pt>
                <c:pt idx="12">
                  <c:v>Canàries</c:v>
                </c:pt>
                <c:pt idx="13">
                  <c:v>Navarra</c:v>
                </c:pt>
                <c:pt idx="14">
                  <c:v>País Basc</c:v>
                </c:pt>
                <c:pt idx="15">
                  <c:v>Castella-la Manxa</c:v>
                </c:pt>
                <c:pt idx="16">
                  <c:v>Catalunya</c:v>
                </c:pt>
                <c:pt idx="17">
                  <c:v>Castella i Lleó</c:v>
                </c:pt>
              </c:strCache>
            </c:strRef>
          </c:cat>
          <c:val>
            <c:numRef>
              <c:f>'Q9-G18-G21'!$Q$4:$Q$21</c:f>
              <c:numCache>
                <c:formatCode>0.0</c:formatCode>
                <c:ptCount val="18"/>
                <c:pt idx="0">
                  <c:v>6.8</c:v>
                </c:pt>
                <c:pt idx="1">
                  <c:v>6.6</c:v>
                </c:pt>
                <c:pt idx="2">
                  <c:v>6.2</c:v>
                </c:pt>
                <c:pt idx="3">
                  <c:v>5.6</c:v>
                </c:pt>
                <c:pt idx="4">
                  <c:v>5.5</c:v>
                </c:pt>
                <c:pt idx="5">
                  <c:v>5.0999999999999996</c:v>
                </c:pt>
                <c:pt idx="6">
                  <c:v>4.8</c:v>
                </c:pt>
                <c:pt idx="7">
                  <c:v>4.7</c:v>
                </c:pt>
                <c:pt idx="8">
                  <c:v>4.4000000000000004</c:v>
                </c:pt>
                <c:pt idx="9">
                  <c:v>4.4000000000000004</c:v>
                </c:pt>
                <c:pt idx="10">
                  <c:v>4.3</c:v>
                </c:pt>
                <c:pt idx="11">
                  <c:v>4.2</c:v>
                </c:pt>
                <c:pt idx="12">
                  <c:v>4.0999999999999996</c:v>
                </c:pt>
                <c:pt idx="13">
                  <c:v>3.8</c:v>
                </c:pt>
                <c:pt idx="14">
                  <c:v>3.7</c:v>
                </c:pt>
                <c:pt idx="15">
                  <c:v>3.5</c:v>
                </c:pt>
                <c:pt idx="16">
                  <c:v>3.1</c:v>
                </c:pt>
                <c:pt idx="1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B6-422F-831D-673493DA3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0002992"/>
        <c:axId val="1"/>
      </c:barChart>
      <c:catAx>
        <c:axId val="3100029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02992"/>
        <c:crosses val="max"/>
        <c:crossBetween val="between"/>
        <c:majorUnit val="2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I-1.22. Percentatge de variació anual 2001-2007 del VAB sector serveis a preus constants 
per comunitats autònomes</a:t>
            </a:r>
          </a:p>
        </c:rich>
      </c:tx>
      <c:layout>
        <c:manualLayout>
          <c:xMode val="edge"/>
          <c:yMode val="edge"/>
          <c:x val="0.1795774647887324"/>
          <c:y val="3.20366132723112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859154929577463"/>
          <c:y val="0.21967963386727687"/>
          <c:w val="0.5598591549295775"/>
          <c:h val="0.697940503432494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'Q10-G22-G25'!$K$3</c:f>
              <c:strCache>
                <c:ptCount val="1"/>
                <c:pt idx="0">
                  <c:v>2001-2007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6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8C0A-4B7E-899C-EBC4F3405F70}"/>
              </c:ext>
            </c:extLst>
          </c:dPt>
          <c:dPt>
            <c:idx val="17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C0A-4B7E-899C-EBC4F3405F70}"/>
              </c:ext>
            </c:extLst>
          </c:dPt>
          <c:dLbls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8C0A-4B7E-899C-EBC4F3405F70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C0A-4B7E-899C-EBC4F3405F70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8C0A-4B7E-899C-EBC4F3405F7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'Q10-G22-G25'!$J$4:$J$21</c:f>
              <c:strCache>
                <c:ptCount val="18"/>
                <c:pt idx="0">
                  <c:v>Castella-la Manxa</c:v>
                </c:pt>
                <c:pt idx="1">
                  <c:v>Madrid</c:v>
                </c:pt>
                <c:pt idx="2">
                  <c:v>Catalunya</c:v>
                </c:pt>
                <c:pt idx="3">
                  <c:v>Múrcia</c:v>
                </c:pt>
                <c:pt idx="4">
                  <c:v>La Rioja</c:v>
                </c:pt>
                <c:pt idx="5">
                  <c:v>Com. Valenciana</c:v>
                </c:pt>
                <c:pt idx="6">
                  <c:v>Espanya</c:v>
                </c:pt>
                <c:pt idx="7">
                  <c:v>Cantàbria</c:v>
                </c:pt>
                <c:pt idx="8">
                  <c:v>Galícia</c:v>
                </c:pt>
                <c:pt idx="9">
                  <c:v>Astúries</c:v>
                </c:pt>
                <c:pt idx="10">
                  <c:v>Andalusia</c:v>
                </c:pt>
                <c:pt idx="11">
                  <c:v>Extremadura</c:v>
                </c:pt>
                <c:pt idx="12">
                  <c:v>País Basc</c:v>
                </c:pt>
                <c:pt idx="13">
                  <c:v>Aragó</c:v>
                </c:pt>
                <c:pt idx="14">
                  <c:v>Navarra</c:v>
                </c:pt>
                <c:pt idx="15">
                  <c:v>Castella i Lleó</c:v>
                </c:pt>
                <c:pt idx="16">
                  <c:v>Canàries</c:v>
                </c:pt>
                <c:pt idx="17">
                  <c:v>Illes Balears</c:v>
                </c:pt>
              </c:strCache>
            </c:strRef>
          </c:cat>
          <c:val>
            <c:numRef>
              <c:f>'Q10-G22-G25'!$K$4:$K$21</c:f>
              <c:numCache>
                <c:formatCode>0.0</c:formatCode>
                <c:ptCount val="18"/>
                <c:pt idx="0">
                  <c:v>5.5</c:v>
                </c:pt>
                <c:pt idx="1">
                  <c:v>4.9000000000000004</c:v>
                </c:pt>
                <c:pt idx="2">
                  <c:v>4.5999999999999996</c:v>
                </c:pt>
                <c:pt idx="3">
                  <c:v>4.4000000000000004</c:v>
                </c:pt>
                <c:pt idx="4">
                  <c:v>4.3</c:v>
                </c:pt>
                <c:pt idx="5">
                  <c:v>4.2</c:v>
                </c:pt>
                <c:pt idx="6">
                  <c:v>4.0999999999999996</c:v>
                </c:pt>
                <c:pt idx="7">
                  <c:v>3.9</c:v>
                </c:pt>
                <c:pt idx="8">
                  <c:v>3.9</c:v>
                </c:pt>
                <c:pt idx="9">
                  <c:v>3.8</c:v>
                </c:pt>
                <c:pt idx="10">
                  <c:v>3.7</c:v>
                </c:pt>
                <c:pt idx="11">
                  <c:v>3.7</c:v>
                </c:pt>
                <c:pt idx="12">
                  <c:v>3.6</c:v>
                </c:pt>
                <c:pt idx="13">
                  <c:v>3.3</c:v>
                </c:pt>
                <c:pt idx="14">
                  <c:v>3.2</c:v>
                </c:pt>
                <c:pt idx="15">
                  <c:v>3.1</c:v>
                </c:pt>
                <c:pt idx="16">
                  <c:v>2.9</c:v>
                </c:pt>
                <c:pt idx="17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0A-4B7E-899C-EBC4F3405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0049792"/>
        <c:axId val="1"/>
      </c:barChart>
      <c:catAx>
        <c:axId val="3100497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49792"/>
        <c:crosses val="max"/>
        <c:crossBetween val="between"/>
        <c:majorUnit val="2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I-1.23. Percentatge de variació anual 2008-2013 del VAB sector serveis a preus constants 
per comunitats autònomes</a:t>
            </a:r>
          </a:p>
        </c:rich>
      </c:tx>
      <c:layout>
        <c:manualLayout>
          <c:xMode val="edge"/>
          <c:yMode val="edge"/>
          <c:x val="0.18596541285997786"/>
          <c:y val="3.19634703196347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54387179232385"/>
          <c:y val="0.21917857087117149"/>
          <c:w val="0.57544056825852608"/>
          <c:h val="0.6986316946518591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'Q10-G22-G25'!$M$3</c:f>
              <c:strCache>
                <c:ptCount val="1"/>
                <c:pt idx="0">
                  <c:v>2008-2013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4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BF8F-43CB-AA82-C1CD27E7789A}"/>
              </c:ext>
            </c:extLst>
          </c:dPt>
          <c:dPt>
            <c:idx val="9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F8F-43CB-AA82-C1CD27E7789A}"/>
              </c:ext>
            </c:extLst>
          </c:dPt>
          <c:dLbls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BF8F-43CB-AA82-C1CD27E7789A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F8F-43CB-AA82-C1CD27E7789A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F8F-43CB-AA82-C1CD27E7789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'Q10-G22-G25'!$L$4:$L$21</c:f>
              <c:strCache>
                <c:ptCount val="18"/>
                <c:pt idx="0">
                  <c:v>Extremadura</c:v>
                </c:pt>
                <c:pt idx="1">
                  <c:v>Galícia</c:v>
                </c:pt>
                <c:pt idx="2">
                  <c:v>Madrid</c:v>
                </c:pt>
                <c:pt idx="3">
                  <c:v>País Basc</c:v>
                </c:pt>
                <c:pt idx="4">
                  <c:v>Illes Balears</c:v>
                </c:pt>
                <c:pt idx="5">
                  <c:v>Castella-la Manxa</c:v>
                </c:pt>
                <c:pt idx="6">
                  <c:v>Navarra</c:v>
                </c:pt>
                <c:pt idx="7">
                  <c:v>Astúries</c:v>
                </c:pt>
                <c:pt idx="8">
                  <c:v>Cantàbria</c:v>
                </c:pt>
                <c:pt idx="9">
                  <c:v>Espanya</c:v>
                </c:pt>
                <c:pt idx="10">
                  <c:v>Aragó</c:v>
                </c:pt>
                <c:pt idx="11">
                  <c:v>Catalunya</c:v>
                </c:pt>
                <c:pt idx="12">
                  <c:v>La Rioja</c:v>
                </c:pt>
                <c:pt idx="13">
                  <c:v>Múrcia</c:v>
                </c:pt>
                <c:pt idx="14">
                  <c:v>Andalusia</c:v>
                </c:pt>
                <c:pt idx="15">
                  <c:v>Canàries</c:v>
                </c:pt>
                <c:pt idx="16">
                  <c:v>Castella i Lleó</c:v>
                </c:pt>
                <c:pt idx="17">
                  <c:v>Com. Valenciana</c:v>
                </c:pt>
              </c:strCache>
            </c:strRef>
          </c:cat>
          <c:val>
            <c:numRef>
              <c:f>'Q10-G22-G25'!$M$4:$M$21</c:f>
              <c:numCache>
                <c:formatCode>0.0</c:formatCode>
                <c:ptCount val="18"/>
                <c:pt idx="0">
                  <c:v>0.8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0.6</c:v>
                </c:pt>
                <c:pt idx="5">
                  <c:v>0.6</c:v>
                </c:pt>
                <c:pt idx="6">
                  <c:v>0.6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0.2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-0.4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8F-43CB-AA82-C1CD27E77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0051392"/>
        <c:axId val="1"/>
      </c:barChart>
      <c:catAx>
        <c:axId val="3100513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"/>
          <c:min val="-2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51392"/>
        <c:crosses val="max"/>
        <c:crossBetween val="between"/>
        <c:majorUnit val="1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I-1.24. Percentatge de variació anual 2014-2019 del VAB sector serveis a preus constants 
per comunitats autònomes</a:t>
            </a:r>
          </a:p>
        </c:rich>
      </c:tx>
      <c:layout>
        <c:manualLayout>
          <c:xMode val="edge"/>
          <c:yMode val="edge"/>
          <c:x val="0.19014084507042253"/>
          <c:y val="2.97482837528604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859154929577463"/>
          <c:y val="0.21967963386727687"/>
          <c:w val="0.53521126760563376"/>
          <c:h val="0.697940503432494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'Q10-G22-G25'!$O$3</c:f>
              <c:strCache>
                <c:ptCount val="1"/>
                <c:pt idx="0">
                  <c:v>2014-2019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D724-4098-8609-2712AA6BEDB0}"/>
              </c:ext>
            </c:extLst>
          </c:dPt>
          <c:dPt>
            <c:idx val="7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24-4098-8609-2712AA6BEDB0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724-4098-8609-2712AA6BEDB0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D724-4098-8609-2712AA6BEDB0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724-4098-8609-2712AA6BEDB0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724-4098-8609-2712AA6BEDB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'Q10-G22-G25'!$N$4:$N$21</c:f>
              <c:strCache>
                <c:ptCount val="18"/>
                <c:pt idx="0">
                  <c:v>Illes Balears</c:v>
                </c:pt>
                <c:pt idx="1">
                  <c:v>Madrid</c:v>
                </c:pt>
                <c:pt idx="2">
                  <c:v>Catalunya</c:v>
                </c:pt>
                <c:pt idx="3">
                  <c:v>Galícia</c:v>
                </c:pt>
                <c:pt idx="4">
                  <c:v>Canàries</c:v>
                </c:pt>
                <c:pt idx="5">
                  <c:v>Múrcia</c:v>
                </c:pt>
                <c:pt idx="6">
                  <c:v>País Basc</c:v>
                </c:pt>
                <c:pt idx="7">
                  <c:v>Espanya</c:v>
                </c:pt>
                <c:pt idx="8">
                  <c:v>Com. Valenciana</c:v>
                </c:pt>
                <c:pt idx="9">
                  <c:v>Navarra</c:v>
                </c:pt>
                <c:pt idx="10">
                  <c:v>Andalusia</c:v>
                </c:pt>
                <c:pt idx="11">
                  <c:v>La Rioja</c:v>
                </c:pt>
                <c:pt idx="12">
                  <c:v>Aragó</c:v>
                </c:pt>
                <c:pt idx="13">
                  <c:v>Cantàbria</c:v>
                </c:pt>
                <c:pt idx="14">
                  <c:v>Castella-la Manxa</c:v>
                </c:pt>
                <c:pt idx="15">
                  <c:v>Castella i Lleó</c:v>
                </c:pt>
                <c:pt idx="16">
                  <c:v>Extremadura</c:v>
                </c:pt>
                <c:pt idx="17">
                  <c:v>Astúries</c:v>
                </c:pt>
              </c:strCache>
            </c:strRef>
          </c:cat>
          <c:val>
            <c:numRef>
              <c:f>'Q10-G22-G25'!$O$4:$O$21</c:f>
              <c:numCache>
                <c:formatCode>0.0</c:formatCode>
                <c:ptCount val="18"/>
                <c:pt idx="0">
                  <c:v>3.1</c:v>
                </c:pt>
                <c:pt idx="1">
                  <c:v>3</c:v>
                </c:pt>
                <c:pt idx="2">
                  <c:v>2.6</c:v>
                </c:pt>
                <c:pt idx="3">
                  <c:v>2.6</c:v>
                </c:pt>
                <c:pt idx="4">
                  <c:v>2.4</c:v>
                </c:pt>
                <c:pt idx="5">
                  <c:v>2.4</c:v>
                </c:pt>
                <c:pt idx="6">
                  <c:v>2.4</c:v>
                </c:pt>
                <c:pt idx="7">
                  <c:v>2.4</c:v>
                </c:pt>
                <c:pt idx="8">
                  <c:v>2.2999999999999998</c:v>
                </c:pt>
                <c:pt idx="9">
                  <c:v>2.2999999999999998</c:v>
                </c:pt>
                <c:pt idx="10">
                  <c:v>2.1</c:v>
                </c:pt>
                <c:pt idx="11">
                  <c:v>2.1</c:v>
                </c:pt>
                <c:pt idx="12">
                  <c:v>1.9</c:v>
                </c:pt>
                <c:pt idx="13">
                  <c:v>1.9</c:v>
                </c:pt>
                <c:pt idx="14">
                  <c:v>1.8</c:v>
                </c:pt>
                <c:pt idx="15">
                  <c:v>1.7</c:v>
                </c:pt>
                <c:pt idx="16">
                  <c:v>1.6</c:v>
                </c:pt>
                <c:pt idx="17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724-4098-8609-2712AA6BE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0052192"/>
        <c:axId val="1"/>
      </c:barChart>
      <c:catAx>
        <c:axId val="3100521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52192"/>
        <c:crosses val="max"/>
        <c:crossBetween val="between"/>
        <c:majorUnit val="1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I-1.25. Percentatge de variació anual 2019 del VAB sector serveis a preus constants 
per comunitats autònomes</a:t>
            </a:r>
          </a:p>
        </c:rich>
      </c:tx>
      <c:layout>
        <c:manualLayout>
          <c:xMode val="edge"/>
          <c:yMode val="edge"/>
          <c:x val="0.21082462253193962"/>
          <c:y val="3.18906605922551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615443713538901"/>
          <c:y val="0.21867905871727594"/>
          <c:w val="0.53846245776616064"/>
          <c:h val="0.6993174065229553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'Q10-G22-G25'!$Q$3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6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0874-4309-B198-44027115E3B5}"/>
              </c:ext>
            </c:extLst>
          </c:dPt>
          <c:dPt>
            <c:idx val="13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874-4309-B198-44027115E3B5}"/>
              </c:ext>
            </c:extLst>
          </c:dPt>
          <c:dLbls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0874-4309-B198-44027115E3B5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874-4309-B198-44027115E3B5}"/>
                </c:ext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0874-4309-B198-44027115E3B5}"/>
                </c:ext>
              </c:extLst>
            </c:dLbl>
            <c:dLbl>
              <c:idx val="1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0874-4309-B198-44027115E3B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'Q10-G22-G25'!$P$4:$P$21</c:f>
              <c:strCache>
                <c:ptCount val="18"/>
                <c:pt idx="0">
                  <c:v>Andalusia</c:v>
                </c:pt>
                <c:pt idx="1">
                  <c:v>Catalunya</c:v>
                </c:pt>
                <c:pt idx="2">
                  <c:v>Madrid</c:v>
                </c:pt>
                <c:pt idx="3">
                  <c:v>Com. Valenciana</c:v>
                </c:pt>
                <c:pt idx="4">
                  <c:v>Galícia</c:v>
                </c:pt>
                <c:pt idx="5">
                  <c:v>Múrcia</c:v>
                </c:pt>
                <c:pt idx="6">
                  <c:v>Espanya</c:v>
                </c:pt>
                <c:pt idx="7">
                  <c:v>País Basc</c:v>
                </c:pt>
                <c:pt idx="8">
                  <c:v>Cantàbria</c:v>
                </c:pt>
                <c:pt idx="9">
                  <c:v>Canàries</c:v>
                </c:pt>
                <c:pt idx="10">
                  <c:v>La Rioja</c:v>
                </c:pt>
                <c:pt idx="11">
                  <c:v>Castella-la Manxa</c:v>
                </c:pt>
                <c:pt idx="12">
                  <c:v>Aragó</c:v>
                </c:pt>
                <c:pt idx="13">
                  <c:v>Illes Balears</c:v>
                </c:pt>
                <c:pt idx="14">
                  <c:v>Extremadura</c:v>
                </c:pt>
                <c:pt idx="15">
                  <c:v>Navarra</c:v>
                </c:pt>
                <c:pt idx="16">
                  <c:v>Astúries</c:v>
                </c:pt>
                <c:pt idx="17">
                  <c:v>Castella i Lleó</c:v>
                </c:pt>
              </c:strCache>
            </c:strRef>
          </c:cat>
          <c:val>
            <c:numRef>
              <c:f>'Q10-G22-G25'!$Q$4:$Q$21</c:f>
              <c:numCache>
                <c:formatCode>0.0</c:formatCode>
                <c:ptCount val="18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2.2999999999999998</c:v>
                </c:pt>
                <c:pt idx="4">
                  <c:v>2.2999999999999998</c:v>
                </c:pt>
                <c:pt idx="5">
                  <c:v>2.2999999999999998</c:v>
                </c:pt>
                <c:pt idx="6">
                  <c:v>2.2000000000000002</c:v>
                </c:pt>
                <c:pt idx="7">
                  <c:v>2.1</c:v>
                </c:pt>
                <c:pt idx="8">
                  <c:v>2</c:v>
                </c:pt>
                <c:pt idx="9">
                  <c:v>1.9</c:v>
                </c:pt>
                <c:pt idx="10">
                  <c:v>1.9</c:v>
                </c:pt>
                <c:pt idx="11">
                  <c:v>1.8</c:v>
                </c:pt>
                <c:pt idx="12">
                  <c:v>1.7</c:v>
                </c:pt>
                <c:pt idx="13">
                  <c:v>1.7</c:v>
                </c:pt>
                <c:pt idx="14">
                  <c:v>1.6</c:v>
                </c:pt>
                <c:pt idx="15">
                  <c:v>1.6</c:v>
                </c:pt>
                <c:pt idx="16">
                  <c:v>1.5</c:v>
                </c:pt>
                <c:pt idx="17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874-4309-B198-44027115E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0042592"/>
        <c:axId val="1"/>
      </c:barChart>
      <c:catAx>
        <c:axId val="3100425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42592"/>
        <c:crosses val="max"/>
        <c:crossBetween val="between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I-1.26. Percentatge de variació anual 2001-2007 del VAB sector serveis predominantment de mercat a preus constants per comunitats autònomes</a:t>
            </a:r>
          </a:p>
        </c:rich>
      </c:tx>
      <c:layout>
        <c:manualLayout>
          <c:xMode val="edge"/>
          <c:yMode val="edge"/>
          <c:x val="0.15087788851568379"/>
          <c:y val="3.20366132723112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736961132679317"/>
          <c:y val="0.21967963386727687"/>
          <c:w val="0.56140543244734253"/>
          <c:h val="0.697940503432494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'Q11-G26-G29'!$K$3</c:f>
              <c:strCache>
                <c:ptCount val="1"/>
                <c:pt idx="0">
                  <c:v>2001-2007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7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0B9F-4949-9158-DC5962025F67}"/>
              </c:ext>
            </c:extLst>
          </c:dPt>
          <c:dPt>
            <c:idx val="17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B9F-4949-9158-DC5962025F67}"/>
              </c:ext>
            </c:extLst>
          </c:dPt>
          <c:dLbls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0B9F-4949-9158-DC5962025F67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B9F-4949-9158-DC5962025F67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0B9F-4949-9158-DC5962025F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'Q11-G26-G29'!$J$4:$J$21</c:f>
              <c:strCache>
                <c:ptCount val="18"/>
                <c:pt idx="0">
                  <c:v>Castella-la Manxa</c:v>
                </c:pt>
                <c:pt idx="1">
                  <c:v>Madrid</c:v>
                </c:pt>
                <c:pt idx="2">
                  <c:v>Múrcia</c:v>
                </c:pt>
                <c:pt idx="3">
                  <c:v>Extremadura</c:v>
                </c:pt>
                <c:pt idx="4">
                  <c:v>Catalunya</c:v>
                </c:pt>
                <c:pt idx="5">
                  <c:v>Galícia</c:v>
                </c:pt>
                <c:pt idx="6">
                  <c:v>La Rioja</c:v>
                </c:pt>
                <c:pt idx="7">
                  <c:v>Espanya</c:v>
                </c:pt>
                <c:pt idx="8">
                  <c:v>Com. Valenciana</c:v>
                </c:pt>
                <c:pt idx="9">
                  <c:v>Andalusia</c:v>
                </c:pt>
                <c:pt idx="10">
                  <c:v>Aragó</c:v>
                </c:pt>
                <c:pt idx="11">
                  <c:v>País Basc</c:v>
                </c:pt>
                <c:pt idx="12">
                  <c:v>Cantàbria</c:v>
                </c:pt>
                <c:pt idx="13">
                  <c:v>Astúries</c:v>
                </c:pt>
                <c:pt idx="14">
                  <c:v>Castella i Lleó</c:v>
                </c:pt>
                <c:pt idx="15">
                  <c:v>Navarra</c:v>
                </c:pt>
                <c:pt idx="16">
                  <c:v>Canàries</c:v>
                </c:pt>
                <c:pt idx="17">
                  <c:v>Illes Balears</c:v>
                </c:pt>
              </c:strCache>
            </c:strRef>
          </c:cat>
          <c:val>
            <c:numRef>
              <c:f>'Q11-G26-G29'!$K$4:$K$21</c:f>
              <c:numCache>
                <c:formatCode>0.0</c:formatCode>
                <c:ptCount val="18"/>
                <c:pt idx="0">
                  <c:v>5.8</c:v>
                </c:pt>
                <c:pt idx="1">
                  <c:v>5.4</c:v>
                </c:pt>
                <c:pt idx="2">
                  <c:v>5.0999999999999996</c:v>
                </c:pt>
                <c:pt idx="3">
                  <c:v>4.7</c:v>
                </c:pt>
                <c:pt idx="4">
                  <c:v>4.5999999999999996</c:v>
                </c:pt>
                <c:pt idx="5">
                  <c:v>4.5</c:v>
                </c:pt>
                <c:pt idx="6">
                  <c:v>4.5</c:v>
                </c:pt>
                <c:pt idx="7">
                  <c:v>4.5</c:v>
                </c:pt>
                <c:pt idx="8">
                  <c:v>4.3</c:v>
                </c:pt>
                <c:pt idx="9">
                  <c:v>4.2</c:v>
                </c:pt>
                <c:pt idx="10">
                  <c:v>4.2</c:v>
                </c:pt>
                <c:pt idx="11">
                  <c:v>4.0999999999999996</c:v>
                </c:pt>
                <c:pt idx="12">
                  <c:v>3.8</c:v>
                </c:pt>
                <c:pt idx="13">
                  <c:v>3.7</c:v>
                </c:pt>
                <c:pt idx="14">
                  <c:v>3.7</c:v>
                </c:pt>
                <c:pt idx="15">
                  <c:v>3.7</c:v>
                </c:pt>
                <c:pt idx="16">
                  <c:v>3.2</c:v>
                </c:pt>
                <c:pt idx="17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9F-4949-9158-DC5962025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0052592"/>
        <c:axId val="1"/>
      </c:barChart>
      <c:catAx>
        <c:axId val="3100525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52592"/>
        <c:crosses val="max"/>
        <c:crossBetween val="between"/>
        <c:majorUnit val="2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I-1.27. Percentatge de variació anual 2008-2013 del VAB sector serveis predominantment de mercat a preus constants per comunitats autònomes</a:t>
            </a:r>
          </a:p>
        </c:rich>
      </c:tx>
      <c:layout>
        <c:manualLayout>
          <c:xMode val="edge"/>
          <c:yMode val="edge"/>
          <c:x val="0.15087784758612491"/>
          <c:y val="3.19634703196347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54387179232385"/>
          <c:y val="0.21917857087117149"/>
          <c:w val="0.57544056825852608"/>
          <c:h val="0.6986316946518591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'Q11-G26-G29'!$M$3</c:f>
              <c:strCache>
                <c:ptCount val="1"/>
                <c:pt idx="0">
                  <c:v>2008-2013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5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2F97-4E51-8B42-93522AAAB86E}"/>
              </c:ext>
            </c:extLst>
          </c:dPt>
          <c:dPt>
            <c:idx val="8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F97-4E51-8B42-93522AAAB86E}"/>
              </c:ext>
            </c:extLst>
          </c:dPt>
          <c:dLbls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F97-4E51-8B42-93522AAAB86E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F97-4E51-8B42-93522AAAB86E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F97-4E51-8B42-93522AAAB86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'Q11-G26-G29'!$L$4:$L$21</c:f>
              <c:strCache>
                <c:ptCount val="18"/>
                <c:pt idx="0">
                  <c:v>Extremadura</c:v>
                </c:pt>
                <c:pt idx="1">
                  <c:v>Galícia</c:v>
                </c:pt>
                <c:pt idx="2">
                  <c:v>Madrid</c:v>
                </c:pt>
                <c:pt idx="3">
                  <c:v>Castella-la Manxa</c:v>
                </c:pt>
                <c:pt idx="4">
                  <c:v>Navarra</c:v>
                </c:pt>
                <c:pt idx="5">
                  <c:v>Illes Balears</c:v>
                </c:pt>
                <c:pt idx="6">
                  <c:v>País Basc</c:v>
                </c:pt>
                <c:pt idx="7">
                  <c:v>Aragó</c:v>
                </c:pt>
                <c:pt idx="8">
                  <c:v>Espanya</c:v>
                </c:pt>
                <c:pt idx="9">
                  <c:v>Astúries</c:v>
                </c:pt>
                <c:pt idx="10">
                  <c:v>Canàries</c:v>
                </c:pt>
                <c:pt idx="11">
                  <c:v>Cantàbria</c:v>
                </c:pt>
                <c:pt idx="12">
                  <c:v>Castella i Lleó</c:v>
                </c:pt>
                <c:pt idx="13">
                  <c:v>Catalunya</c:v>
                </c:pt>
                <c:pt idx="14">
                  <c:v>Múrcia</c:v>
                </c:pt>
                <c:pt idx="15">
                  <c:v>La Rioja</c:v>
                </c:pt>
                <c:pt idx="16">
                  <c:v>Andalusia</c:v>
                </c:pt>
                <c:pt idx="17">
                  <c:v>Com. Valenciana</c:v>
                </c:pt>
              </c:strCache>
            </c:strRef>
          </c:cat>
          <c:val>
            <c:numRef>
              <c:f>'Q11-G26-G29'!$M$4:$M$21</c:f>
              <c:numCache>
                <c:formatCode>0.0</c:formatCode>
                <c:ptCount val="18"/>
                <c:pt idx="0">
                  <c:v>0.8</c:v>
                </c:pt>
                <c:pt idx="1">
                  <c:v>0.7</c:v>
                </c:pt>
                <c:pt idx="2">
                  <c:v>0.7</c:v>
                </c:pt>
                <c:pt idx="3">
                  <c:v>0.5</c:v>
                </c:pt>
                <c:pt idx="4">
                  <c:v>0.5</c:v>
                </c:pt>
                <c:pt idx="5">
                  <c:v>0.4</c:v>
                </c:pt>
                <c:pt idx="6">
                  <c:v>0.4</c:v>
                </c:pt>
                <c:pt idx="7">
                  <c:v>0.2</c:v>
                </c:pt>
                <c:pt idx="8">
                  <c:v>0.1</c:v>
                </c:pt>
                <c:pt idx="9">
                  <c:v>0</c:v>
                </c:pt>
                <c:pt idx="10">
                  <c:v>-0.1</c:v>
                </c:pt>
                <c:pt idx="11">
                  <c:v>-0.1</c:v>
                </c:pt>
                <c:pt idx="12">
                  <c:v>-0.1</c:v>
                </c:pt>
                <c:pt idx="13">
                  <c:v>-0.1</c:v>
                </c:pt>
                <c:pt idx="14">
                  <c:v>-0.1</c:v>
                </c:pt>
                <c:pt idx="15">
                  <c:v>-0.1</c:v>
                </c:pt>
                <c:pt idx="16">
                  <c:v>-0.3</c:v>
                </c:pt>
                <c:pt idx="17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97-4E51-8B42-93522AAAB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0039792"/>
        <c:axId val="1"/>
      </c:barChart>
      <c:catAx>
        <c:axId val="3100397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"/>
          <c:min val="-2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39792"/>
        <c:crosses val="max"/>
        <c:crossBetween val="between"/>
        <c:majorUnit val="1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I-1.28. Percentatge de variació anual 2014-2019 del VAB sector serveis predominantment de mercat a preus constants per comunitats autònomes</a:t>
            </a:r>
          </a:p>
        </c:rich>
      </c:tx>
      <c:layout>
        <c:manualLayout>
          <c:xMode val="edge"/>
          <c:yMode val="edge"/>
          <c:x val="0.15087788851568379"/>
          <c:y val="2.97482837528604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736961132679317"/>
          <c:y val="0.21967963386727687"/>
          <c:w val="0.53684394477777131"/>
          <c:h val="0.697940503432494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'Q11-G26-G29'!$O$3</c:f>
              <c:strCache>
                <c:ptCount val="1"/>
                <c:pt idx="0">
                  <c:v>2014-2019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20AD-4E42-A0B5-5A6B3C6E3A5E}"/>
              </c:ext>
            </c:extLst>
          </c:dPt>
          <c:dPt>
            <c:idx val="5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0AD-4E42-A0B5-5A6B3C6E3A5E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0AD-4E42-A0B5-5A6B3C6E3A5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0AD-4E42-A0B5-5A6B3C6E3A5E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0AD-4E42-A0B5-5A6B3C6E3A5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'Q11-G26-G29'!$N$4:$N$21</c:f>
              <c:strCache>
                <c:ptCount val="18"/>
                <c:pt idx="0">
                  <c:v>Illes Balears</c:v>
                </c:pt>
                <c:pt idx="1">
                  <c:v>Madrid</c:v>
                </c:pt>
                <c:pt idx="2">
                  <c:v>Galícia</c:v>
                </c:pt>
                <c:pt idx="3">
                  <c:v>Navarra</c:v>
                </c:pt>
                <c:pt idx="4">
                  <c:v>Múrcia</c:v>
                </c:pt>
                <c:pt idx="5">
                  <c:v>Espanya</c:v>
                </c:pt>
                <c:pt idx="6">
                  <c:v>Catalunya</c:v>
                </c:pt>
                <c:pt idx="7">
                  <c:v>País Basc</c:v>
                </c:pt>
                <c:pt idx="8">
                  <c:v>Canàries</c:v>
                </c:pt>
                <c:pt idx="9">
                  <c:v>Com. Valenciana</c:v>
                </c:pt>
                <c:pt idx="10">
                  <c:v>Andalusia</c:v>
                </c:pt>
                <c:pt idx="11">
                  <c:v>Castella-la Manxa</c:v>
                </c:pt>
                <c:pt idx="12">
                  <c:v>La Rioja</c:v>
                </c:pt>
                <c:pt idx="13">
                  <c:v>Aragó</c:v>
                </c:pt>
                <c:pt idx="14">
                  <c:v>Castella i Lleó</c:v>
                </c:pt>
                <c:pt idx="15">
                  <c:v>Extremadura</c:v>
                </c:pt>
                <c:pt idx="16">
                  <c:v>Cantàbria</c:v>
                </c:pt>
                <c:pt idx="17">
                  <c:v>Astúries</c:v>
                </c:pt>
              </c:strCache>
            </c:strRef>
          </c:cat>
          <c:val>
            <c:numRef>
              <c:f>'Q11-G26-G29'!$O$4:$O$21</c:f>
              <c:numCache>
                <c:formatCode>0.0</c:formatCode>
                <c:ptCount val="18"/>
                <c:pt idx="0">
                  <c:v>3.5</c:v>
                </c:pt>
                <c:pt idx="1">
                  <c:v>3.5</c:v>
                </c:pt>
                <c:pt idx="2">
                  <c:v>3.2</c:v>
                </c:pt>
                <c:pt idx="3">
                  <c:v>3</c:v>
                </c:pt>
                <c:pt idx="4">
                  <c:v>2.9</c:v>
                </c:pt>
                <c:pt idx="5">
                  <c:v>2.9</c:v>
                </c:pt>
                <c:pt idx="6">
                  <c:v>2.8</c:v>
                </c:pt>
                <c:pt idx="7">
                  <c:v>2.8</c:v>
                </c:pt>
                <c:pt idx="8">
                  <c:v>2.7</c:v>
                </c:pt>
                <c:pt idx="9">
                  <c:v>2.7</c:v>
                </c:pt>
                <c:pt idx="10">
                  <c:v>2.6</c:v>
                </c:pt>
                <c:pt idx="11">
                  <c:v>2.4</c:v>
                </c:pt>
                <c:pt idx="12">
                  <c:v>2.4</c:v>
                </c:pt>
                <c:pt idx="13">
                  <c:v>2.2999999999999998</c:v>
                </c:pt>
                <c:pt idx="14">
                  <c:v>2.2999999999999998</c:v>
                </c:pt>
                <c:pt idx="15">
                  <c:v>2.2999999999999998</c:v>
                </c:pt>
                <c:pt idx="16">
                  <c:v>2.1</c:v>
                </c:pt>
                <c:pt idx="17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AD-4E42-A0B5-5A6B3C6E3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0040192"/>
        <c:axId val="1"/>
      </c:barChart>
      <c:catAx>
        <c:axId val="3100401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40192"/>
        <c:crosses val="max"/>
        <c:crossBetween val="between"/>
        <c:majorUnit val="1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I-1.29. Percentatge de variació anual 2019 del VAB sector serveis predominantment de mercat a preus constants per comunitats autònomes</a:t>
            </a:r>
          </a:p>
        </c:rich>
      </c:tx>
      <c:layout>
        <c:manualLayout>
          <c:xMode val="edge"/>
          <c:yMode val="edge"/>
          <c:x val="0.19580453484981042"/>
          <c:y val="3.18906605922551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615443713538901"/>
          <c:y val="0.21867905871727594"/>
          <c:w val="0.53846245776616064"/>
          <c:h val="0.6993174065229553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'Q11-G26-G29'!$Q$3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6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CA92-4E1A-9FF4-2B4696C85B89}"/>
              </c:ext>
            </c:extLst>
          </c:dPt>
          <c:dPt>
            <c:idx val="17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A92-4E1A-9FF4-2B4696C85B89}"/>
              </c:ext>
            </c:extLst>
          </c:dPt>
          <c:dLbls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CA92-4E1A-9FF4-2B4696C85B89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A92-4E1A-9FF4-2B4696C85B89}"/>
                </c:ext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A92-4E1A-9FF4-2B4696C85B89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A92-4E1A-9FF4-2B4696C85B8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'Q11-G26-G29'!$P$4:$P$21</c:f>
              <c:strCache>
                <c:ptCount val="18"/>
                <c:pt idx="0">
                  <c:v>Andalusia</c:v>
                </c:pt>
                <c:pt idx="1">
                  <c:v>Madrid</c:v>
                </c:pt>
                <c:pt idx="2">
                  <c:v>Com. Valenciana</c:v>
                </c:pt>
                <c:pt idx="3">
                  <c:v>Múrcia</c:v>
                </c:pt>
                <c:pt idx="4">
                  <c:v>Catalunya</c:v>
                </c:pt>
                <c:pt idx="5">
                  <c:v>Galícia</c:v>
                </c:pt>
                <c:pt idx="6">
                  <c:v>Espanya</c:v>
                </c:pt>
                <c:pt idx="7">
                  <c:v>Castella-la Manxa</c:v>
                </c:pt>
                <c:pt idx="8">
                  <c:v>País Basc</c:v>
                </c:pt>
                <c:pt idx="9">
                  <c:v>Extremadura</c:v>
                </c:pt>
                <c:pt idx="10">
                  <c:v>Aragó</c:v>
                </c:pt>
                <c:pt idx="11">
                  <c:v>Astúries</c:v>
                </c:pt>
                <c:pt idx="12">
                  <c:v>Navarra</c:v>
                </c:pt>
                <c:pt idx="13">
                  <c:v>Cantàbria</c:v>
                </c:pt>
                <c:pt idx="14">
                  <c:v>Castella i Lleó</c:v>
                </c:pt>
                <c:pt idx="15">
                  <c:v>La Rioja</c:v>
                </c:pt>
                <c:pt idx="16">
                  <c:v>Canàries</c:v>
                </c:pt>
                <c:pt idx="17">
                  <c:v>Illes Balears</c:v>
                </c:pt>
              </c:strCache>
            </c:strRef>
          </c:cat>
          <c:val>
            <c:numRef>
              <c:f>'Q11-G26-G29'!$Q$4:$Q$21</c:f>
              <c:numCache>
                <c:formatCode>0.0</c:formatCode>
                <c:ptCount val="18"/>
                <c:pt idx="0">
                  <c:v>3.1</c:v>
                </c:pt>
                <c:pt idx="1">
                  <c:v>2.9</c:v>
                </c:pt>
                <c:pt idx="2">
                  <c:v>2.8</c:v>
                </c:pt>
                <c:pt idx="3">
                  <c:v>2.7</c:v>
                </c:pt>
                <c:pt idx="4">
                  <c:v>2.6</c:v>
                </c:pt>
                <c:pt idx="5">
                  <c:v>2.6</c:v>
                </c:pt>
                <c:pt idx="6">
                  <c:v>2.6</c:v>
                </c:pt>
                <c:pt idx="7">
                  <c:v>2.2999999999999998</c:v>
                </c:pt>
                <c:pt idx="8">
                  <c:v>2.2999999999999998</c:v>
                </c:pt>
                <c:pt idx="9">
                  <c:v>2.2000000000000002</c:v>
                </c:pt>
                <c:pt idx="10">
                  <c:v>2.1</c:v>
                </c:pt>
                <c:pt idx="11">
                  <c:v>2</c:v>
                </c:pt>
                <c:pt idx="12">
                  <c:v>2</c:v>
                </c:pt>
                <c:pt idx="13">
                  <c:v>1.8</c:v>
                </c:pt>
                <c:pt idx="14">
                  <c:v>1.8</c:v>
                </c:pt>
                <c:pt idx="15">
                  <c:v>1.8</c:v>
                </c:pt>
                <c:pt idx="16">
                  <c:v>1.7</c:v>
                </c:pt>
                <c:pt idx="17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A92-4E1A-9FF4-2B4696C85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0040992"/>
        <c:axId val="1"/>
      </c:barChart>
      <c:catAx>
        <c:axId val="3100409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40992"/>
        <c:crosses val="max"/>
        <c:crossBetween val="between"/>
        <c:majorUnit val="1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I-1.3. Evolució de les taxes de variació del PIB. Volum encadenat (2014-2020) (base 2010)</a:t>
            </a:r>
          </a:p>
        </c:rich>
      </c:tx>
      <c:layout>
        <c:manualLayout>
          <c:xMode val="edge"/>
          <c:yMode val="edge"/>
          <c:x val="0.12658228372341029"/>
          <c:y val="3.76712328767123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53164556962025E-2"/>
          <c:y val="0.27397306087639944"/>
          <c:w val="0.86708860759493667"/>
          <c:h val="0.63013804001571871"/>
        </c:manualLayout>
      </c:layout>
      <c:lineChart>
        <c:grouping val="standard"/>
        <c:varyColors val="0"/>
        <c:ser>
          <c:idx val="0"/>
          <c:order val="0"/>
          <c:tx>
            <c:strRef>
              <c:f>'Q3-G3'!$A$3</c:f>
              <c:strCache>
                <c:ptCount val="1"/>
                <c:pt idx="0">
                  <c:v>Zona euro</c:v>
                </c:pt>
              </c:strCache>
            </c:strRef>
          </c:tx>
          <c:spPr>
            <a:ln w="25400">
              <a:solidFill>
                <a:srgbClr val="969696"/>
              </a:solidFill>
              <a:prstDash val="solid"/>
            </a:ln>
          </c:spPr>
          <c:marker>
            <c:symbol val="none"/>
          </c:marker>
          <c:cat>
            <c:strRef>
              <c:f>'Q3-G3'!$B$2:$H$2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 (p)</c:v>
                </c:pt>
                <c:pt idx="6">
                  <c:v>2020 (p)</c:v>
                </c:pt>
              </c:strCache>
            </c:strRef>
          </c:cat>
          <c:val>
            <c:numRef>
              <c:f>'Q3-G3'!$B$3:$H$3</c:f>
              <c:numCache>
                <c:formatCode>0.0</c:formatCode>
                <c:ptCount val="7"/>
                <c:pt idx="0">
                  <c:v>1.4</c:v>
                </c:pt>
                <c:pt idx="1">
                  <c:v>2</c:v>
                </c:pt>
                <c:pt idx="2">
                  <c:v>1.9</c:v>
                </c:pt>
                <c:pt idx="3">
                  <c:v>2.6</c:v>
                </c:pt>
                <c:pt idx="4">
                  <c:v>1.9</c:v>
                </c:pt>
                <c:pt idx="5">
                  <c:v>1.3</c:v>
                </c:pt>
                <c:pt idx="6">
                  <c:v>-6.6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C8-44C1-926B-C1F963FFB01A}"/>
            </c:ext>
          </c:extLst>
        </c:ser>
        <c:ser>
          <c:idx val="1"/>
          <c:order val="1"/>
          <c:tx>
            <c:strRef>
              <c:f>'Q3-G3'!$A$4</c:f>
              <c:strCache>
                <c:ptCount val="1"/>
                <c:pt idx="0">
                  <c:v>Espanya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strRef>
              <c:f>'Q3-G3'!$B$2:$H$2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 (p)</c:v>
                </c:pt>
                <c:pt idx="6">
                  <c:v>2020 (p)</c:v>
                </c:pt>
              </c:strCache>
            </c:strRef>
          </c:cat>
          <c:val>
            <c:numRef>
              <c:f>'Q3-G3'!$B$4:$H$4</c:f>
              <c:numCache>
                <c:formatCode>0.0</c:formatCode>
                <c:ptCount val="7"/>
                <c:pt idx="0">
                  <c:v>1.4</c:v>
                </c:pt>
                <c:pt idx="1">
                  <c:v>3.8</c:v>
                </c:pt>
                <c:pt idx="2">
                  <c:v>3</c:v>
                </c:pt>
                <c:pt idx="3">
                  <c:v>3</c:v>
                </c:pt>
                <c:pt idx="4">
                  <c:v>2.4</c:v>
                </c:pt>
                <c:pt idx="5">
                  <c:v>2</c:v>
                </c:pt>
                <c:pt idx="6">
                  <c:v>-10.8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C8-44C1-926B-C1F963FFB01A}"/>
            </c:ext>
          </c:extLst>
        </c:ser>
        <c:ser>
          <c:idx val="2"/>
          <c:order val="2"/>
          <c:tx>
            <c:strRef>
              <c:f>'Q3-G3'!$A$5</c:f>
              <c:strCache>
                <c:ptCount val="1"/>
                <c:pt idx="0">
                  <c:v>Illes Balears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strRef>
              <c:f>'Q3-G3'!$B$2:$H$2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 (p)</c:v>
                </c:pt>
                <c:pt idx="6">
                  <c:v>2020 (p)</c:v>
                </c:pt>
              </c:strCache>
            </c:strRef>
          </c:cat>
          <c:val>
            <c:numRef>
              <c:f>'Q3-G3'!$B$5:$H$5</c:f>
              <c:numCache>
                <c:formatCode>0.0</c:formatCode>
                <c:ptCount val="7"/>
                <c:pt idx="0">
                  <c:v>1</c:v>
                </c:pt>
                <c:pt idx="1">
                  <c:v>2.9545725989044138</c:v>
                </c:pt>
                <c:pt idx="2">
                  <c:v>4.0758870722025202</c:v>
                </c:pt>
                <c:pt idx="3">
                  <c:v>3.7558375089981499</c:v>
                </c:pt>
                <c:pt idx="4">
                  <c:v>2.6780710526125961</c:v>
                </c:pt>
                <c:pt idx="5">
                  <c:v>1.9727708506412478</c:v>
                </c:pt>
                <c:pt idx="6">
                  <c:v>-23.715561249986706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C8-44C1-926B-C1F963FFB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0004992"/>
        <c:axId val="1"/>
      </c:lineChart>
      <c:catAx>
        <c:axId val="31000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04992"/>
        <c:crossesAt val="1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6772160876340161"/>
          <c:y val="0.17465789379067342"/>
          <c:w val="0.8085443165758126"/>
          <c:h val="0.2568496746125912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I-1.30. Percentatge de variació anual 2001-2007 del VAB sector serveis predominantment de no mercat a preus constants per comunitats autònomes</a:t>
            </a:r>
          </a:p>
        </c:rich>
      </c:tx>
      <c:layout>
        <c:manualLayout>
          <c:xMode val="edge"/>
          <c:yMode val="edge"/>
          <c:x val="0.2081118881118881"/>
          <c:y val="3.20366132723112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736961132679317"/>
          <c:y val="0.21967963386727687"/>
          <c:w val="0.56140543244734253"/>
          <c:h val="0.697940503432494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'Q12-G30-G33'!$K$3</c:f>
              <c:strCache>
                <c:ptCount val="1"/>
                <c:pt idx="0">
                  <c:v>2001-2007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4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949A-46F0-AD46-511A32FAFA64}"/>
              </c:ext>
            </c:extLst>
          </c:dPt>
          <c:dPt>
            <c:idx val="7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49A-46F0-AD46-511A32FAFA64}"/>
              </c:ext>
            </c:extLst>
          </c:dPt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949A-46F0-AD46-511A32FAFA64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49A-46F0-AD46-511A32FAFA64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949A-46F0-AD46-511A32FAFA64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949A-46F0-AD46-511A32FAFA6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'Q12-G30-G33'!$J$4:$J$21</c:f>
              <c:strCache>
                <c:ptCount val="18"/>
                <c:pt idx="0">
                  <c:v>Castella-la Manxa</c:v>
                </c:pt>
                <c:pt idx="1">
                  <c:v>Catalunya</c:v>
                </c:pt>
                <c:pt idx="2">
                  <c:v>Cantàbria</c:v>
                </c:pt>
                <c:pt idx="3">
                  <c:v>Astúries</c:v>
                </c:pt>
                <c:pt idx="4">
                  <c:v>Illes Balears</c:v>
                </c:pt>
                <c:pt idx="5">
                  <c:v>Com. Valenciana</c:v>
                </c:pt>
                <c:pt idx="6">
                  <c:v>La Rioja</c:v>
                </c:pt>
                <c:pt idx="7">
                  <c:v>Espanya</c:v>
                </c:pt>
                <c:pt idx="8">
                  <c:v>Madrid</c:v>
                </c:pt>
                <c:pt idx="9">
                  <c:v>Andalusia</c:v>
                </c:pt>
                <c:pt idx="10">
                  <c:v>Galícia</c:v>
                </c:pt>
                <c:pt idx="11">
                  <c:v>Múrcia</c:v>
                </c:pt>
                <c:pt idx="12">
                  <c:v>Extremadura</c:v>
                </c:pt>
                <c:pt idx="13">
                  <c:v>Navarra</c:v>
                </c:pt>
                <c:pt idx="14">
                  <c:v>País Basc</c:v>
                </c:pt>
                <c:pt idx="15">
                  <c:v>Castella i Lleó</c:v>
                </c:pt>
                <c:pt idx="16">
                  <c:v>Canàries</c:v>
                </c:pt>
                <c:pt idx="17">
                  <c:v>Aragó</c:v>
                </c:pt>
              </c:strCache>
            </c:strRef>
          </c:cat>
          <c:val>
            <c:numRef>
              <c:f>'Q12-G30-G33'!$K$4:$K$21</c:f>
              <c:numCache>
                <c:formatCode>0.0</c:formatCode>
                <c:ptCount val="18"/>
                <c:pt idx="0">
                  <c:v>5</c:v>
                </c:pt>
                <c:pt idx="1">
                  <c:v>4.5</c:v>
                </c:pt>
                <c:pt idx="2">
                  <c:v>4.4000000000000004</c:v>
                </c:pt>
                <c:pt idx="3">
                  <c:v>4</c:v>
                </c:pt>
                <c:pt idx="4">
                  <c:v>4</c:v>
                </c:pt>
                <c:pt idx="5">
                  <c:v>3.9</c:v>
                </c:pt>
                <c:pt idx="6">
                  <c:v>3.8</c:v>
                </c:pt>
                <c:pt idx="7">
                  <c:v>2.9</c:v>
                </c:pt>
                <c:pt idx="8">
                  <c:v>2.7</c:v>
                </c:pt>
                <c:pt idx="9">
                  <c:v>2.4</c:v>
                </c:pt>
                <c:pt idx="10">
                  <c:v>2.4</c:v>
                </c:pt>
                <c:pt idx="11">
                  <c:v>2.4</c:v>
                </c:pt>
                <c:pt idx="12">
                  <c:v>2.2999999999999998</c:v>
                </c:pt>
                <c:pt idx="13">
                  <c:v>2.1</c:v>
                </c:pt>
                <c:pt idx="14">
                  <c:v>2.1</c:v>
                </c:pt>
                <c:pt idx="15">
                  <c:v>1.8</c:v>
                </c:pt>
                <c:pt idx="16">
                  <c:v>1.5</c:v>
                </c:pt>
                <c:pt idx="17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9A-46F0-AD46-511A32FAF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0003392"/>
        <c:axId val="1"/>
      </c:barChart>
      <c:catAx>
        <c:axId val="3100033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03392"/>
        <c:crosses val="max"/>
        <c:crossBetween val="between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I-1.31. Percentatge de variació anual 2008-2013 del VAB sector serveis predominantment de no mercat a preus constants per comunitats autònomes</a:t>
            </a:r>
          </a:p>
        </c:rich>
      </c:tx>
      <c:layout>
        <c:manualLayout>
          <c:xMode val="edge"/>
          <c:yMode val="edge"/>
          <c:x val="0.21087108013937284"/>
          <c:y val="3.19634703196347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54387179232385"/>
          <c:y val="0.21917857087117149"/>
          <c:w val="0.5824581361641179"/>
          <c:h val="0.6986316946518591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'Q12-G30-G33'!$M$3</c:f>
              <c:strCache>
                <c:ptCount val="1"/>
                <c:pt idx="0">
                  <c:v>2008-2013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4041-439C-AC47-4B7E453263E1}"/>
              </c:ext>
            </c:extLst>
          </c:dPt>
          <c:dPt>
            <c:idx val="7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041-439C-AC47-4B7E453263E1}"/>
              </c:ext>
            </c:extLst>
          </c:dPt>
          <c:dLbls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041-439C-AC47-4B7E453263E1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041-439C-AC47-4B7E453263E1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4041-439C-AC47-4B7E453263E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'Q12-G30-G33'!$L$4:$L$21</c:f>
              <c:strCache>
                <c:ptCount val="18"/>
                <c:pt idx="0">
                  <c:v>Catalunya</c:v>
                </c:pt>
                <c:pt idx="1">
                  <c:v>País Basc</c:v>
                </c:pt>
                <c:pt idx="2">
                  <c:v>Cantàbria</c:v>
                </c:pt>
                <c:pt idx="3">
                  <c:v>Illes Balears</c:v>
                </c:pt>
                <c:pt idx="4">
                  <c:v>Com. Valenciana</c:v>
                </c:pt>
                <c:pt idx="5">
                  <c:v>Astúries</c:v>
                </c:pt>
                <c:pt idx="6">
                  <c:v>La Rioja</c:v>
                </c:pt>
                <c:pt idx="7">
                  <c:v>Espanya</c:v>
                </c:pt>
                <c:pt idx="8">
                  <c:v>Andalusia</c:v>
                </c:pt>
                <c:pt idx="9">
                  <c:v>Múrcia</c:v>
                </c:pt>
                <c:pt idx="10">
                  <c:v>Castella-la Manxa</c:v>
                </c:pt>
                <c:pt idx="11">
                  <c:v>Extremadura</c:v>
                </c:pt>
                <c:pt idx="12">
                  <c:v>Madrid</c:v>
                </c:pt>
                <c:pt idx="13">
                  <c:v>Navarra</c:v>
                </c:pt>
                <c:pt idx="14">
                  <c:v>Galícia</c:v>
                </c:pt>
                <c:pt idx="15">
                  <c:v>Canàries</c:v>
                </c:pt>
                <c:pt idx="16">
                  <c:v>Castella i Lleó</c:v>
                </c:pt>
                <c:pt idx="17">
                  <c:v>Aragó</c:v>
                </c:pt>
              </c:strCache>
            </c:strRef>
          </c:cat>
          <c:val>
            <c:numRef>
              <c:f>'Q12-G30-G33'!$M$4:$M$21</c:f>
              <c:numCache>
                <c:formatCode>0.0</c:formatCode>
                <c:ptCount val="18"/>
                <c:pt idx="0">
                  <c:v>1.9</c:v>
                </c:pt>
                <c:pt idx="1">
                  <c:v>1.9</c:v>
                </c:pt>
                <c:pt idx="2">
                  <c:v>1.8</c:v>
                </c:pt>
                <c:pt idx="3">
                  <c:v>1.5</c:v>
                </c:pt>
                <c:pt idx="4">
                  <c:v>1.5</c:v>
                </c:pt>
                <c:pt idx="5">
                  <c:v>1.3</c:v>
                </c:pt>
                <c:pt idx="6">
                  <c:v>1.3</c:v>
                </c:pt>
                <c:pt idx="7">
                  <c:v>1.2</c:v>
                </c:pt>
                <c:pt idx="8">
                  <c:v>1.1000000000000001</c:v>
                </c:pt>
                <c:pt idx="9">
                  <c:v>1.1000000000000001</c:v>
                </c:pt>
                <c:pt idx="10">
                  <c:v>0.9</c:v>
                </c:pt>
                <c:pt idx="11">
                  <c:v>0.9</c:v>
                </c:pt>
                <c:pt idx="12">
                  <c:v>0.9</c:v>
                </c:pt>
                <c:pt idx="13">
                  <c:v>0.9</c:v>
                </c:pt>
                <c:pt idx="14">
                  <c:v>0.8</c:v>
                </c:pt>
                <c:pt idx="15">
                  <c:v>0.7</c:v>
                </c:pt>
                <c:pt idx="16">
                  <c:v>0.6</c:v>
                </c:pt>
                <c:pt idx="17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41-439C-AC47-4B7E45326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09990592"/>
        <c:axId val="1"/>
      </c:barChart>
      <c:catAx>
        <c:axId val="3099905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09990592"/>
        <c:crosses val="max"/>
        <c:crossBetween val="between"/>
        <c:majorUnit val="1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I-1.32.  % variació anual 2014-2019 del VAB sector serveis predominantment de no mercat a preus constants per comunitats autònomes</a:t>
            </a:r>
          </a:p>
        </c:rich>
      </c:tx>
      <c:layout>
        <c:manualLayout>
          <c:xMode val="edge"/>
          <c:yMode val="edge"/>
          <c:x val="0.21754455518235047"/>
          <c:y val="2.97482837528604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736961132679317"/>
          <c:y val="0.21967963386727687"/>
          <c:w val="0.53684394477777131"/>
          <c:h val="0.697940503432494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'Q12-G30-G33'!$O$3</c:f>
              <c:strCache>
                <c:ptCount val="1"/>
                <c:pt idx="0">
                  <c:v>2014-2019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BB87-47EA-AB5D-5830C4BACEB2}"/>
              </c:ext>
            </c:extLst>
          </c:dPt>
          <c:dPt>
            <c:idx val="8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B87-47EA-AB5D-5830C4BACEB2}"/>
              </c:ext>
            </c:extLst>
          </c:dPt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B87-47EA-AB5D-5830C4BACEB2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BB87-47EA-AB5D-5830C4BACEB2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B87-47EA-AB5D-5830C4BACEB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'Q12-G30-G33'!$N$4:$N$21</c:f>
              <c:strCache>
                <c:ptCount val="18"/>
                <c:pt idx="0">
                  <c:v>Catalunya</c:v>
                </c:pt>
                <c:pt idx="1">
                  <c:v>Cantàbria</c:v>
                </c:pt>
                <c:pt idx="2">
                  <c:v>Illes Balears</c:v>
                </c:pt>
                <c:pt idx="3">
                  <c:v>Canàries</c:v>
                </c:pt>
                <c:pt idx="4">
                  <c:v>La Rioja</c:v>
                </c:pt>
                <c:pt idx="5">
                  <c:v>Com. Valenciana</c:v>
                </c:pt>
                <c:pt idx="6">
                  <c:v>Múrcia</c:v>
                </c:pt>
                <c:pt idx="7">
                  <c:v>País Basc</c:v>
                </c:pt>
                <c:pt idx="8">
                  <c:v>Espanya</c:v>
                </c:pt>
                <c:pt idx="9">
                  <c:v>Andalusia</c:v>
                </c:pt>
                <c:pt idx="10">
                  <c:v>Aragó</c:v>
                </c:pt>
                <c:pt idx="11">
                  <c:v>Galícia</c:v>
                </c:pt>
                <c:pt idx="12">
                  <c:v>Madrid</c:v>
                </c:pt>
                <c:pt idx="13">
                  <c:v>Castella-la Manxa</c:v>
                </c:pt>
                <c:pt idx="14">
                  <c:v>Extremadura</c:v>
                </c:pt>
                <c:pt idx="15">
                  <c:v>Navarra</c:v>
                </c:pt>
                <c:pt idx="16">
                  <c:v>Castella i Lleó</c:v>
                </c:pt>
                <c:pt idx="17">
                  <c:v>Astúries</c:v>
                </c:pt>
              </c:strCache>
            </c:strRef>
          </c:cat>
          <c:val>
            <c:numRef>
              <c:f>'Q12-G30-G33'!$O$4:$O$21</c:f>
              <c:numCache>
                <c:formatCode>0.0</c:formatCode>
                <c:ptCount val="18"/>
                <c:pt idx="0">
                  <c:v>2</c:v>
                </c:pt>
                <c:pt idx="1">
                  <c:v>1.5</c:v>
                </c:pt>
                <c:pt idx="2">
                  <c:v>1.4</c:v>
                </c:pt>
                <c:pt idx="3">
                  <c:v>1.3</c:v>
                </c:pt>
                <c:pt idx="4">
                  <c:v>1.3</c:v>
                </c:pt>
                <c:pt idx="5">
                  <c:v>1.2</c:v>
                </c:pt>
                <c:pt idx="6">
                  <c:v>1.2</c:v>
                </c:pt>
                <c:pt idx="7">
                  <c:v>1.1000000000000001</c:v>
                </c:pt>
                <c:pt idx="8">
                  <c:v>1.1000000000000001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  <c:pt idx="12">
                  <c:v>0.9</c:v>
                </c:pt>
                <c:pt idx="13">
                  <c:v>0.6</c:v>
                </c:pt>
                <c:pt idx="14">
                  <c:v>0.5</c:v>
                </c:pt>
                <c:pt idx="15">
                  <c:v>0.5</c:v>
                </c:pt>
                <c:pt idx="16">
                  <c:v>0.4</c:v>
                </c:pt>
                <c:pt idx="17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87-47EA-AB5D-5830C4BAC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0006992"/>
        <c:axId val="1"/>
      </c:barChart>
      <c:catAx>
        <c:axId val="3100069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06992"/>
        <c:crosses val="max"/>
        <c:crossBetween val="between"/>
        <c:majorUnit val="1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I-1.33. % variació anual 2019 del VAB sector serveis predominantment de no mercat a preus constants per comunitats autònomes</a:t>
            </a:r>
          </a:p>
        </c:rich>
      </c:tx>
      <c:layout>
        <c:manualLayout>
          <c:xMode val="edge"/>
          <c:yMode val="edge"/>
          <c:x val="0.19580453484981042"/>
          <c:y val="3.18906605922551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615443713538901"/>
          <c:y val="0.21867905871727594"/>
          <c:w val="0.53496594830014665"/>
          <c:h val="0.6993174065229553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'Q12-G30-G33'!$Q$3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98F4-40F4-B712-180992D18373}"/>
              </c:ext>
            </c:extLst>
          </c:dPt>
          <c:dPt>
            <c:idx val="7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8F4-40F4-B712-180992D18373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98F4-40F4-B712-180992D18373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8F4-40F4-B712-180992D18373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98F4-40F4-B712-180992D18373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98F4-40F4-B712-180992D18373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98F4-40F4-B712-180992D1837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'Q12-G30-G33'!$P$4:$P$21</c:f>
              <c:strCache>
                <c:ptCount val="18"/>
                <c:pt idx="0">
                  <c:v>Canàries</c:v>
                </c:pt>
                <c:pt idx="1">
                  <c:v>Catalunya</c:v>
                </c:pt>
                <c:pt idx="2">
                  <c:v>Illes Balears</c:v>
                </c:pt>
                <c:pt idx="3">
                  <c:v>Cantàbria</c:v>
                </c:pt>
                <c:pt idx="4">
                  <c:v>La Rioja</c:v>
                </c:pt>
                <c:pt idx="5">
                  <c:v>País Basc</c:v>
                </c:pt>
                <c:pt idx="6">
                  <c:v>Galícia</c:v>
                </c:pt>
                <c:pt idx="7">
                  <c:v>Espanya</c:v>
                </c:pt>
                <c:pt idx="8">
                  <c:v>Múrcia</c:v>
                </c:pt>
                <c:pt idx="9">
                  <c:v>Andalusia</c:v>
                </c:pt>
                <c:pt idx="10">
                  <c:v>Com. Valenciana</c:v>
                </c:pt>
                <c:pt idx="11">
                  <c:v>Madrid</c:v>
                </c:pt>
                <c:pt idx="12">
                  <c:v>Aragó</c:v>
                </c:pt>
                <c:pt idx="13">
                  <c:v>Castella-la Manxa</c:v>
                </c:pt>
                <c:pt idx="14">
                  <c:v>Navarra</c:v>
                </c:pt>
                <c:pt idx="15">
                  <c:v>Extremadura</c:v>
                </c:pt>
                <c:pt idx="16">
                  <c:v>Astúries</c:v>
                </c:pt>
                <c:pt idx="17">
                  <c:v>Castella i Lleó</c:v>
                </c:pt>
              </c:strCache>
            </c:strRef>
          </c:cat>
          <c:val>
            <c:numRef>
              <c:f>'Q12-G30-G33'!$Q$4:$Q$21</c:f>
              <c:numCache>
                <c:formatCode>0.0</c:formatCode>
                <c:ptCount val="18"/>
                <c:pt idx="0">
                  <c:v>2.6</c:v>
                </c:pt>
                <c:pt idx="1">
                  <c:v>2.4</c:v>
                </c:pt>
                <c:pt idx="2">
                  <c:v>2.2999999999999998</c:v>
                </c:pt>
                <c:pt idx="3">
                  <c:v>2.2999999999999998</c:v>
                </c:pt>
                <c:pt idx="4">
                  <c:v>2.1</c:v>
                </c:pt>
                <c:pt idx="5">
                  <c:v>1.5</c:v>
                </c:pt>
                <c:pt idx="6">
                  <c:v>1.4</c:v>
                </c:pt>
                <c:pt idx="7">
                  <c:v>1.2</c:v>
                </c:pt>
                <c:pt idx="8">
                  <c:v>1.1000000000000001</c:v>
                </c:pt>
                <c:pt idx="9">
                  <c:v>0.9</c:v>
                </c:pt>
                <c:pt idx="10">
                  <c:v>0.8</c:v>
                </c:pt>
                <c:pt idx="11">
                  <c:v>0.7</c:v>
                </c:pt>
                <c:pt idx="12">
                  <c:v>0.6</c:v>
                </c:pt>
                <c:pt idx="13">
                  <c:v>0.6</c:v>
                </c:pt>
                <c:pt idx="14">
                  <c:v>0.5</c:v>
                </c:pt>
                <c:pt idx="15">
                  <c:v>0.4</c:v>
                </c:pt>
                <c:pt idx="16">
                  <c:v>0.1</c:v>
                </c:pt>
                <c:pt idx="17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8F4-40F4-B712-180992D18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0012192"/>
        <c:axId val="1"/>
      </c:barChart>
      <c:catAx>
        <c:axId val="3100121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12192"/>
        <c:crosses val="max"/>
        <c:crossBetween val="between"/>
        <c:majorUnit val="1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I-1.34. Taxa de creixement 2020/2019 de l'IPC per comunitats autònomes</a:t>
            </a:r>
          </a:p>
        </c:rich>
      </c:tx>
      <c:layout>
        <c:manualLayout>
          <c:xMode val="edge"/>
          <c:yMode val="edge"/>
          <c:x val="0.11520740941865025"/>
          <c:y val="1.76991150442477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4193548387096775"/>
          <c:y val="0.12389380530973451"/>
          <c:w val="0.69585253456221197"/>
          <c:h val="0.8097345132743363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6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FE65-4F99-AAAF-38E6CA664D1B}"/>
              </c:ext>
            </c:extLst>
          </c:dPt>
          <c:dPt>
            <c:idx val="7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E65-4F99-AAAF-38E6CA664D1B}"/>
              </c:ext>
            </c:extLst>
          </c:dPt>
          <c:dLbls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E65-4F99-AAAF-38E6CA664D1B}"/>
                </c:ext>
              </c:extLst>
            </c:dLbl>
            <c:dLbl>
              <c:idx val="6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E65-4F99-AAAF-38E6CA664D1B}"/>
                </c:ext>
              </c:extLst>
            </c:dLbl>
            <c:dLbl>
              <c:idx val="7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E65-4F99-AAAF-38E6CA664D1B}"/>
                </c:ext>
              </c:extLst>
            </c:dLbl>
            <c:dLbl>
              <c:idx val="16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E65-4F99-AAAF-38E6CA664D1B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'G34'!$B$3:$B$22</c:f>
              <c:strCache>
                <c:ptCount val="20"/>
                <c:pt idx="0">
                  <c:v>Canàries</c:v>
                </c:pt>
                <c:pt idx="1">
                  <c:v>Ceuta</c:v>
                </c:pt>
                <c:pt idx="2">
                  <c:v>País Basc</c:v>
                </c:pt>
                <c:pt idx="3">
                  <c:v>Extremadura</c:v>
                </c:pt>
                <c:pt idx="4">
                  <c:v>Andalusia</c:v>
                </c:pt>
                <c:pt idx="5">
                  <c:v>Múrcia</c:v>
                </c:pt>
                <c:pt idx="6">
                  <c:v>Illes Balears</c:v>
                </c:pt>
                <c:pt idx="7">
                  <c:v>Espanya</c:v>
                </c:pt>
                <c:pt idx="8">
                  <c:v>Galícia</c:v>
                </c:pt>
                <c:pt idx="9">
                  <c:v>Cantàbria</c:v>
                </c:pt>
                <c:pt idx="10">
                  <c:v>Madrid</c:v>
                </c:pt>
                <c:pt idx="11">
                  <c:v>Com. Valenciana</c:v>
                </c:pt>
                <c:pt idx="12">
                  <c:v>Melilla</c:v>
                </c:pt>
                <c:pt idx="13">
                  <c:v>Catalunya</c:v>
                </c:pt>
                <c:pt idx="14">
                  <c:v>Aragó</c:v>
                </c:pt>
                <c:pt idx="15">
                  <c:v>Astúries</c:v>
                </c:pt>
                <c:pt idx="16">
                  <c:v>Castella i Lleó</c:v>
                </c:pt>
                <c:pt idx="17">
                  <c:v>Castella-la Manxa</c:v>
                </c:pt>
                <c:pt idx="18">
                  <c:v>La Rioja</c:v>
                </c:pt>
                <c:pt idx="19">
                  <c:v>Navarra</c:v>
                </c:pt>
              </c:strCache>
            </c:strRef>
          </c:cat>
          <c:val>
            <c:numRef>
              <c:f>'G34'!$H$3:$H$22</c:f>
              <c:numCache>
                <c:formatCode>0.0</c:formatCode>
                <c:ptCount val="20"/>
                <c:pt idx="0">
                  <c:v>0.56499999999999773</c:v>
                </c:pt>
                <c:pt idx="1">
                  <c:v>8.7999999999993861E-2</c:v>
                </c:pt>
                <c:pt idx="2">
                  <c:v>-0.14300000000000068</c:v>
                </c:pt>
                <c:pt idx="3">
                  <c:v>-0.1839999999999975</c:v>
                </c:pt>
                <c:pt idx="4">
                  <c:v>-0.21500000000000341</c:v>
                </c:pt>
                <c:pt idx="5">
                  <c:v>-0.26500000000000057</c:v>
                </c:pt>
                <c:pt idx="6">
                  <c:v>-0.31100000000000705</c:v>
                </c:pt>
                <c:pt idx="7">
                  <c:v>-0.33699999999998909</c:v>
                </c:pt>
                <c:pt idx="8">
                  <c:v>-0.3539999999999992</c:v>
                </c:pt>
                <c:pt idx="9">
                  <c:v>-0.36100000000000421</c:v>
                </c:pt>
                <c:pt idx="10">
                  <c:v>-0.36899999999999977</c:v>
                </c:pt>
                <c:pt idx="11">
                  <c:v>-0.41899999999999693</c:v>
                </c:pt>
                <c:pt idx="12">
                  <c:v>-0.42900000000000205</c:v>
                </c:pt>
                <c:pt idx="13">
                  <c:v>-0.43800000000000239</c:v>
                </c:pt>
                <c:pt idx="14">
                  <c:v>-0.507000000000005</c:v>
                </c:pt>
                <c:pt idx="15">
                  <c:v>-0.52700000000000102</c:v>
                </c:pt>
                <c:pt idx="16">
                  <c:v>-0.57900000000000773</c:v>
                </c:pt>
                <c:pt idx="17">
                  <c:v>-0.5940000000000083</c:v>
                </c:pt>
                <c:pt idx="18">
                  <c:v>-0.59499999999999886</c:v>
                </c:pt>
                <c:pt idx="19">
                  <c:v>-0.60899999999999466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65-4F99-AAAF-38E6CA664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0045392"/>
        <c:axId val="1"/>
      </c:barChart>
      <c:catAx>
        <c:axId val="3100453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45392"/>
        <c:crosses val="max"/>
        <c:crossBetween val="between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I-1.35. Diferència de la taxa de creixement de l'IPC d'Espanya i Balears per grups (2020) (base 2016)</a:t>
            </a:r>
          </a:p>
        </c:rich>
      </c:tx>
      <c:layout>
        <c:manualLayout>
          <c:xMode val="edge"/>
          <c:yMode val="edge"/>
          <c:x val="0.15541612416558168"/>
          <c:y val="3.70370370370370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50078531322461339"/>
          <c:y val="0.18518579409259947"/>
          <c:w val="0.4615388153229979"/>
          <c:h val="0.7272751186182088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3E4-4A6E-9A52-28B53F627E29}"/>
                </c:ext>
              </c:extLst>
            </c:dLbl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83E4-4A6E-9A52-28B53F627E2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'Q16-G35'!$A$4:$A$16</c:f>
              <c:strCache>
                <c:ptCount val="13"/>
                <c:pt idx="0">
                  <c:v>Índex general</c:v>
                </c:pt>
                <c:pt idx="1">
                  <c:v>Aliments i begudes no alcohòliques</c:v>
                </c:pt>
                <c:pt idx="2">
                  <c:v>Begudes alcohòliques i tabac</c:v>
                </c:pt>
                <c:pt idx="3">
                  <c:v>Vestit i calçat</c:v>
                </c:pt>
                <c:pt idx="4">
                  <c:v>Habitatge, aigua, electricitat, gas i altres combustibles</c:v>
                </c:pt>
                <c:pt idx="5">
                  <c:v>Mobles, articles de la llar i articles per al manteniment corrent de la llar</c:v>
                </c:pt>
                <c:pt idx="6">
                  <c:v>Sanitat</c:v>
                </c:pt>
                <c:pt idx="7">
                  <c:v>Transport</c:v>
                </c:pt>
                <c:pt idx="8">
                  <c:v>Comunicacions</c:v>
                </c:pt>
                <c:pt idx="9">
                  <c:v>Oci i cultura</c:v>
                </c:pt>
                <c:pt idx="10">
                  <c:v>Ensenyament</c:v>
                </c:pt>
                <c:pt idx="11">
                  <c:v>Restaurants i hotels</c:v>
                </c:pt>
                <c:pt idx="12">
                  <c:v>Altres béns i serveis</c:v>
                </c:pt>
              </c:strCache>
            </c:strRef>
          </c:cat>
          <c:val>
            <c:numRef>
              <c:f>'Q16-G35'!$H$4:$H$16</c:f>
              <c:numCache>
                <c:formatCode>0.0</c:formatCode>
                <c:ptCount val="13"/>
                <c:pt idx="0">
                  <c:v>-0.21600000000000819</c:v>
                </c:pt>
                <c:pt idx="1">
                  <c:v>-0.86499999999999488</c:v>
                </c:pt>
                <c:pt idx="2">
                  <c:v>-1.527000000000001</c:v>
                </c:pt>
                <c:pt idx="3">
                  <c:v>4.0000000000048885E-3</c:v>
                </c:pt>
                <c:pt idx="4">
                  <c:v>1.3760000000000048</c:v>
                </c:pt>
                <c:pt idx="5">
                  <c:v>-0.22399999999998954</c:v>
                </c:pt>
                <c:pt idx="6">
                  <c:v>-1.5310000000000059</c:v>
                </c:pt>
                <c:pt idx="7">
                  <c:v>-1.8619999999999948</c:v>
                </c:pt>
                <c:pt idx="8">
                  <c:v>1.1239999999999952</c:v>
                </c:pt>
                <c:pt idx="9">
                  <c:v>-0.61600000000001387</c:v>
                </c:pt>
                <c:pt idx="10">
                  <c:v>1.9240000000000066</c:v>
                </c:pt>
                <c:pt idx="11">
                  <c:v>1.5450000000000017</c:v>
                </c:pt>
                <c:pt idx="12">
                  <c:v>0.59099999999999397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E4-4A6E-9A52-28B53F627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0006592"/>
        <c:axId val="1"/>
      </c:barChart>
      <c:catAx>
        <c:axId val="3100065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06592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I-1.36. PIB per capita en euros per comunitats autònomes (2019)</a:t>
            </a:r>
          </a:p>
        </c:rich>
      </c:tx>
      <c:layout>
        <c:manualLayout>
          <c:xMode val="edge"/>
          <c:yMode val="edge"/>
          <c:x val="0.14750034750329108"/>
          <c:y val="3.40314136125654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250028381382301"/>
          <c:y val="0.1413614372359667"/>
          <c:w val="0.6775008270273768"/>
          <c:h val="0.7801057091910754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6A6A6"/>
            </a:solidFill>
            <a:ln w="12700">
              <a:solidFill>
                <a:srgbClr val="808080"/>
              </a:solidFill>
              <a:prstDash val="solid"/>
            </a:ln>
          </c:spPr>
          <c:invertIfNegative val="0"/>
          <c:dPt>
            <c:idx val="5"/>
            <c:invertIfNegative val="0"/>
            <c:bubble3D val="0"/>
            <c:spPr>
              <a:solidFill>
                <a:srgbClr val="FFCC99"/>
              </a:solidFill>
              <a:ln w="12700">
                <a:solidFill>
                  <a:srgbClr val="80808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3D88-4834-80DC-C2476A15E09A}"/>
              </c:ext>
            </c:extLst>
          </c:dPt>
          <c:dPt>
            <c:idx val="7"/>
            <c:invertIfNegative val="0"/>
            <c:bubble3D val="0"/>
            <c:spPr>
              <a:solidFill>
                <a:srgbClr val="BFBFBF"/>
              </a:solidFill>
              <a:ln w="12700">
                <a:solidFill>
                  <a:srgbClr val="80808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D88-4834-80DC-C2476A15E09A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D88-4834-80DC-C2476A15E09A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D88-4834-80DC-C2476A15E09A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D88-4834-80DC-C2476A15E09A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D88-4834-80DC-C2476A15E09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'G36'!$A$3:$A$22</c:f>
              <c:strCache>
                <c:ptCount val="20"/>
                <c:pt idx="0">
                  <c:v>Madrid</c:v>
                </c:pt>
                <c:pt idx="1">
                  <c:v>País Basc</c:v>
                </c:pt>
                <c:pt idx="2">
                  <c:v>Navarra </c:v>
                </c:pt>
                <c:pt idx="3">
                  <c:v>Catalunya</c:v>
                </c:pt>
                <c:pt idx="4">
                  <c:v>Aragó</c:v>
                </c:pt>
                <c:pt idx="5">
                  <c:v>Illes Balears</c:v>
                </c:pt>
                <c:pt idx="6">
                  <c:v>La Rioja</c:v>
                </c:pt>
                <c:pt idx="7">
                  <c:v>Espanya</c:v>
                </c:pt>
                <c:pt idx="8">
                  <c:v>Castella i Lleó</c:v>
                </c:pt>
                <c:pt idx="9">
                  <c:v>Cantàbria</c:v>
                </c:pt>
                <c:pt idx="10">
                  <c:v>Galícia</c:v>
                </c:pt>
                <c:pt idx="11">
                  <c:v>Astúries</c:v>
                </c:pt>
                <c:pt idx="12">
                  <c:v>Com. Valenciana</c:v>
                </c:pt>
                <c:pt idx="13">
                  <c:v>Múrcia </c:v>
                </c:pt>
                <c:pt idx="14">
                  <c:v>Canàries</c:v>
                </c:pt>
                <c:pt idx="15">
                  <c:v>Castella-la Manxa</c:v>
                </c:pt>
                <c:pt idx="16">
                  <c:v>Ceuta</c:v>
                </c:pt>
                <c:pt idx="17">
                  <c:v>Andalusia</c:v>
                </c:pt>
                <c:pt idx="18">
                  <c:v>Extremadura</c:v>
                </c:pt>
                <c:pt idx="19">
                  <c:v>Melilla</c:v>
                </c:pt>
              </c:strCache>
            </c:strRef>
          </c:cat>
          <c:val>
            <c:numRef>
              <c:f>'G36'!$B$3:$B$22</c:f>
              <c:numCache>
                <c:formatCode>#,##0</c:formatCode>
                <c:ptCount val="20"/>
                <c:pt idx="0">
                  <c:v>35913</c:v>
                </c:pt>
                <c:pt idx="1">
                  <c:v>34142</c:v>
                </c:pt>
                <c:pt idx="2">
                  <c:v>32141</c:v>
                </c:pt>
                <c:pt idx="3">
                  <c:v>31119</c:v>
                </c:pt>
                <c:pt idx="4">
                  <c:v>28727</c:v>
                </c:pt>
                <c:pt idx="5">
                  <c:v>28213</c:v>
                </c:pt>
                <c:pt idx="6">
                  <c:v>28200</c:v>
                </c:pt>
                <c:pt idx="7">
                  <c:v>26426</c:v>
                </c:pt>
                <c:pt idx="8">
                  <c:v>24886</c:v>
                </c:pt>
                <c:pt idx="9">
                  <c:v>24383</c:v>
                </c:pt>
                <c:pt idx="10">
                  <c:v>23873</c:v>
                </c:pt>
                <c:pt idx="11">
                  <c:v>23299</c:v>
                </c:pt>
                <c:pt idx="12">
                  <c:v>23206</c:v>
                </c:pt>
                <c:pt idx="13">
                  <c:v>21642</c:v>
                </c:pt>
                <c:pt idx="14">
                  <c:v>21244</c:v>
                </c:pt>
                <c:pt idx="15">
                  <c:v>21004</c:v>
                </c:pt>
                <c:pt idx="16">
                  <c:v>20903</c:v>
                </c:pt>
                <c:pt idx="17">
                  <c:v>19633</c:v>
                </c:pt>
                <c:pt idx="18">
                  <c:v>19454</c:v>
                </c:pt>
                <c:pt idx="19">
                  <c:v>19211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88-4834-80DC-C2476A15E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0046192"/>
        <c:axId val="1"/>
      </c:barChart>
      <c:catAx>
        <c:axId val="3100461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46192"/>
        <c:crosses val="max"/>
        <c:crossBetween val="between"/>
        <c:majorUnit val="1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I-1.37. Percentatge de variació anual 2001-2007 del PIB per capita a preus constants per comunitats autònomes</a:t>
            </a:r>
          </a:p>
        </c:rich>
      </c:tx>
      <c:layout>
        <c:manualLayout>
          <c:xMode val="edge"/>
          <c:yMode val="edge"/>
          <c:x val="9.8246058403538714E-2"/>
          <c:y val="3.20366132723112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736961132679317"/>
          <c:y val="0.19450800915331809"/>
          <c:w val="0.55789664849454668"/>
          <c:h val="0.7231121281464530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'Q18-G37-G41'!$K$3</c:f>
              <c:strCache>
                <c:ptCount val="1"/>
                <c:pt idx="0">
                  <c:v>2001-2007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1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9E4C-4F14-B0A1-D05253610DD1}"/>
              </c:ext>
            </c:extLst>
          </c:dPt>
          <c:dPt>
            <c:idx val="17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4C-4F14-B0A1-D05253610DD1}"/>
              </c:ext>
            </c:extLst>
          </c:dPt>
          <c:dLbls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9E4C-4F14-B0A1-D05253610DD1}"/>
                </c:ext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E4C-4F14-B0A1-D05253610DD1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9E4C-4F14-B0A1-D05253610DD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'Q18-G37-G41'!$J$4:$J$21</c:f>
              <c:strCache>
                <c:ptCount val="18"/>
                <c:pt idx="0">
                  <c:v>Galícia</c:v>
                </c:pt>
                <c:pt idx="1">
                  <c:v>Astúries</c:v>
                </c:pt>
                <c:pt idx="2">
                  <c:v>Extremadura</c:v>
                </c:pt>
                <c:pt idx="3">
                  <c:v>Castella-la Manxa</c:v>
                </c:pt>
                <c:pt idx="4">
                  <c:v>País Basc</c:v>
                </c:pt>
                <c:pt idx="5">
                  <c:v>Castella i Lleó</c:v>
                </c:pt>
                <c:pt idx="6">
                  <c:v>Andalusia</c:v>
                </c:pt>
                <c:pt idx="7">
                  <c:v>Aragó</c:v>
                </c:pt>
                <c:pt idx="8">
                  <c:v>Cantàbria</c:v>
                </c:pt>
                <c:pt idx="9">
                  <c:v>Madrid</c:v>
                </c:pt>
                <c:pt idx="10">
                  <c:v>Navarra</c:v>
                </c:pt>
                <c:pt idx="11">
                  <c:v>Espanya</c:v>
                </c:pt>
                <c:pt idx="12">
                  <c:v>La Rioja</c:v>
                </c:pt>
                <c:pt idx="13">
                  <c:v>Catalunya</c:v>
                </c:pt>
                <c:pt idx="14">
                  <c:v>Múrcia</c:v>
                </c:pt>
                <c:pt idx="15">
                  <c:v>Com. Valenciana</c:v>
                </c:pt>
                <c:pt idx="16">
                  <c:v>Canàries</c:v>
                </c:pt>
                <c:pt idx="17">
                  <c:v>Illes Balears</c:v>
                </c:pt>
              </c:strCache>
            </c:strRef>
          </c:cat>
          <c:val>
            <c:numRef>
              <c:f>'Q18-G37-G41'!$K$4:$K$21</c:f>
              <c:numCache>
                <c:formatCode>0.0</c:formatCode>
                <c:ptCount val="18"/>
                <c:pt idx="0">
                  <c:v>3.3</c:v>
                </c:pt>
                <c:pt idx="1">
                  <c:v>3</c:v>
                </c:pt>
                <c:pt idx="2">
                  <c:v>3</c:v>
                </c:pt>
                <c:pt idx="3">
                  <c:v>2.6</c:v>
                </c:pt>
                <c:pt idx="4">
                  <c:v>2.4</c:v>
                </c:pt>
                <c:pt idx="5">
                  <c:v>2.2999999999999998</c:v>
                </c:pt>
                <c:pt idx="6">
                  <c:v>2.2000000000000002</c:v>
                </c:pt>
                <c:pt idx="7">
                  <c:v>2.1</c:v>
                </c:pt>
                <c:pt idx="8">
                  <c:v>1.8</c:v>
                </c:pt>
                <c:pt idx="9">
                  <c:v>1.8</c:v>
                </c:pt>
                <c:pt idx="10">
                  <c:v>1.8</c:v>
                </c:pt>
                <c:pt idx="11">
                  <c:v>1.8</c:v>
                </c:pt>
                <c:pt idx="12">
                  <c:v>1.7</c:v>
                </c:pt>
                <c:pt idx="13">
                  <c:v>1.5</c:v>
                </c:pt>
                <c:pt idx="14">
                  <c:v>1.3</c:v>
                </c:pt>
                <c:pt idx="15">
                  <c:v>1</c:v>
                </c:pt>
                <c:pt idx="16">
                  <c:v>0.4</c:v>
                </c:pt>
                <c:pt idx="17">
                  <c:v>-0.7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4C-4F14-B0A1-D05253610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09993792"/>
        <c:axId val="1"/>
      </c:barChart>
      <c:catAx>
        <c:axId val="3099937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09993792"/>
        <c:crosses val="max"/>
        <c:crossBetween val="between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I-1.38. Percentatge de variació anual 2008-2013 del PIB per capita a preus constants per comunitats autònomes</a:t>
            </a:r>
          </a:p>
        </c:rich>
      </c:tx>
      <c:layout>
        <c:manualLayout>
          <c:xMode val="edge"/>
          <c:yMode val="edge"/>
          <c:x val="9.8245768059480376E-2"/>
          <c:y val="3.19634703196347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702030914305486E-2"/>
          <c:y val="0.19406435962551644"/>
          <c:w val="0.57544056825852608"/>
          <c:h val="0.723745905897514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'Q18-G37-G41'!$M$3</c:f>
              <c:strCache>
                <c:ptCount val="1"/>
                <c:pt idx="0">
                  <c:v>2008-2013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8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CB85-4CB7-9FDC-81C69A30CB98}"/>
              </c:ext>
            </c:extLst>
          </c:dPt>
          <c:dPt>
            <c:idx val="13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B85-4CB7-9FDC-81C69A30CB98}"/>
              </c:ext>
            </c:extLst>
          </c:dPt>
          <c:dLbls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CB85-4CB7-9FDC-81C69A30CB98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B85-4CB7-9FDC-81C69A30CB98}"/>
                </c:ext>
              </c:extLst>
            </c:dLbl>
            <c:dLbl>
              <c:idx val="1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B85-4CB7-9FDC-81C69A30CB98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B85-4CB7-9FDC-81C69A30CB9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'Q18-G37-G41'!$L$4:$L$21</c:f>
              <c:strCache>
                <c:ptCount val="18"/>
                <c:pt idx="0">
                  <c:v>Extremadura</c:v>
                </c:pt>
                <c:pt idx="1">
                  <c:v>Galícia</c:v>
                </c:pt>
                <c:pt idx="2">
                  <c:v>Madrid</c:v>
                </c:pt>
                <c:pt idx="3">
                  <c:v>País Basc</c:v>
                </c:pt>
                <c:pt idx="4">
                  <c:v>Castella i Lleó</c:v>
                </c:pt>
                <c:pt idx="5">
                  <c:v>Navarra</c:v>
                </c:pt>
                <c:pt idx="6">
                  <c:v>Aragó</c:v>
                </c:pt>
                <c:pt idx="7">
                  <c:v>La Rioja</c:v>
                </c:pt>
                <c:pt idx="8">
                  <c:v>Espanya</c:v>
                </c:pt>
                <c:pt idx="9">
                  <c:v>Astúries</c:v>
                </c:pt>
                <c:pt idx="10">
                  <c:v>Castella-la Manxa</c:v>
                </c:pt>
                <c:pt idx="11">
                  <c:v>Catalunya</c:v>
                </c:pt>
                <c:pt idx="12">
                  <c:v>Múrcia</c:v>
                </c:pt>
                <c:pt idx="13">
                  <c:v>Illes Balears</c:v>
                </c:pt>
                <c:pt idx="14">
                  <c:v>Cantàbria</c:v>
                </c:pt>
                <c:pt idx="15">
                  <c:v>Com. Valenciana</c:v>
                </c:pt>
                <c:pt idx="16">
                  <c:v>Andalusia</c:v>
                </c:pt>
                <c:pt idx="17">
                  <c:v>Canàries</c:v>
                </c:pt>
              </c:strCache>
            </c:strRef>
          </c:cat>
          <c:val>
            <c:numRef>
              <c:f>'Q18-G37-G41'!$M$4:$M$21</c:f>
              <c:numCache>
                <c:formatCode>0.0</c:formatCode>
                <c:ptCount val="18"/>
                <c:pt idx="0">
                  <c:v>-1</c:v>
                </c:pt>
                <c:pt idx="1">
                  <c:v>-1.2</c:v>
                </c:pt>
                <c:pt idx="2">
                  <c:v>-1.2</c:v>
                </c:pt>
                <c:pt idx="3">
                  <c:v>-1.2</c:v>
                </c:pt>
                <c:pt idx="4">
                  <c:v>-1.4</c:v>
                </c:pt>
                <c:pt idx="5">
                  <c:v>-1.6</c:v>
                </c:pt>
                <c:pt idx="6">
                  <c:v>-1.7</c:v>
                </c:pt>
                <c:pt idx="7">
                  <c:v>-1.8</c:v>
                </c:pt>
                <c:pt idx="8">
                  <c:v>-1.8</c:v>
                </c:pt>
                <c:pt idx="9">
                  <c:v>-1.9</c:v>
                </c:pt>
                <c:pt idx="10">
                  <c:v>-1.9</c:v>
                </c:pt>
                <c:pt idx="11">
                  <c:v>-1.9</c:v>
                </c:pt>
                <c:pt idx="12">
                  <c:v>-2</c:v>
                </c:pt>
                <c:pt idx="13">
                  <c:v>-2.2999999999999998</c:v>
                </c:pt>
                <c:pt idx="14">
                  <c:v>-2.2999999999999998</c:v>
                </c:pt>
                <c:pt idx="15">
                  <c:v>-2.4</c:v>
                </c:pt>
                <c:pt idx="16">
                  <c:v>-2.5</c:v>
                </c:pt>
                <c:pt idx="17">
                  <c:v>-2.6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85-4CB7-9FDC-81C69A30C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0010192"/>
        <c:axId val="1"/>
      </c:barChart>
      <c:catAx>
        <c:axId val="3100101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10192"/>
        <c:crosses val="max"/>
        <c:crossBetween val="between"/>
        <c:majorUnit val="1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I-1.39. Percentatge de variació anual 2014-2019 del PIB per capita a preus constants per comunitats autònomes</a:t>
            </a:r>
          </a:p>
        </c:rich>
      </c:tx>
      <c:layout>
        <c:manualLayout>
          <c:xMode val="edge"/>
          <c:yMode val="edge"/>
          <c:x val="9.8245982410093483E-2"/>
          <c:y val="2.97482837528604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736961132679317"/>
          <c:y val="0.19450800915331809"/>
          <c:w val="0.53684394477777131"/>
          <c:h val="0.7231121281464530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'Q18-G37-G41'!$O$3</c:f>
              <c:strCache>
                <c:ptCount val="1"/>
                <c:pt idx="0">
                  <c:v>2014-2019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8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4089-492E-B3F1-0FCF9434AEF3}"/>
              </c:ext>
            </c:extLst>
          </c:dPt>
          <c:dPt>
            <c:idx val="15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089-492E-B3F1-0FCF9434AEF3}"/>
              </c:ext>
            </c:extLst>
          </c:dPt>
          <c:dLbls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089-492E-B3F1-0FCF9434AEF3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089-492E-B3F1-0FCF9434AEF3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4089-492E-B3F1-0FCF9434AEF3}"/>
                </c:ext>
              </c:extLst>
            </c:dLbl>
            <c:dLbl>
              <c:idx val="1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089-492E-B3F1-0FCF9434AEF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'Q18-G37-G41'!$N$4:$N$21</c:f>
              <c:strCache>
                <c:ptCount val="18"/>
                <c:pt idx="0">
                  <c:v>Galícia</c:v>
                </c:pt>
                <c:pt idx="1">
                  <c:v>Múrcia</c:v>
                </c:pt>
                <c:pt idx="2">
                  <c:v>Com. Valenciana</c:v>
                </c:pt>
                <c:pt idx="3">
                  <c:v>Castella i Lleó</c:v>
                </c:pt>
                <c:pt idx="4">
                  <c:v>Castella-la Manxa</c:v>
                </c:pt>
                <c:pt idx="5">
                  <c:v>Extremadura</c:v>
                </c:pt>
                <c:pt idx="6">
                  <c:v>Andalusia</c:v>
                </c:pt>
                <c:pt idx="7">
                  <c:v>Madrid</c:v>
                </c:pt>
                <c:pt idx="8">
                  <c:v>Espanya</c:v>
                </c:pt>
                <c:pt idx="9">
                  <c:v>Cantàbria</c:v>
                </c:pt>
                <c:pt idx="10">
                  <c:v>Catalunya</c:v>
                </c:pt>
                <c:pt idx="11">
                  <c:v>País Basc</c:v>
                </c:pt>
                <c:pt idx="12">
                  <c:v>Aragó</c:v>
                </c:pt>
                <c:pt idx="13">
                  <c:v>Astúries</c:v>
                </c:pt>
                <c:pt idx="14">
                  <c:v>Navarra</c:v>
                </c:pt>
                <c:pt idx="15">
                  <c:v>Illes Balears</c:v>
                </c:pt>
                <c:pt idx="16">
                  <c:v>La Rioja</c:v>
                </c:pt>
                <c:pt idx="17">
                  <c:v>Canàries</c:v>
                </c:pt>
              </c:strCache>
            </c:strRef>
          </c:cat>
          <c:val>
            <c:numRef>
              <c:f>'Q18-G37-G41'!$O$4:$O$21</c:f>
              <c:numCache>
                <c:formatCode>0.0</c:formatCode>
                <c:ptCount val="18"/>
                <c:pt idx="0">
                  <c:v>2.7</c:v>
                </c:pt>
                <c:pt idx="1">
                  <c:v>2.7</c:v>
                </c:pt>
                <c:pt idx="2">
                  <c:v>2.6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2.4</c:v>
                </c:pt>
                <c:pt idx="7">
                  <c:v>2.4</c:v>
                </c:pt>
                <c:pt idx="8">
                  <c:v>2.4</c:v>
                </c:pt>
                <c:pt idx="9">
                  <c:v>2.2999999999999998</c:v>
                </c:pt>
                <c:pt idx="10">
                  <c:v>2.2999999999999998</c:v>
                </c:pt>
                <c:pt idx="11">
                  <c:v>2.2999999999999998</c:v>
                </c:pt>
                <c:pt idx="12">
                  <c:v>2.2000000000000002</c:v>
                </c:pt>
                <c:pt idx="13">
                  <c:v>2.2000000000000002</c:v>
                </c:pt>
                <c:pt idx="14">
                  <c:v>2.2000000000000002</c:v>
                </c:pt>
                <c:pt idx="15">
                  <c:v>2</c:v>
                </c:pt>
                <c:pt idx="16">
                  <c:v>1.9</c:v>
                </c:pt>
                <c:pt idx="17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89-492E-B3F1-0FCF9434A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0000192"/>
        <c:axId val="1"/>
      </c:barChart>
      <c:catAx>
        <c:axId val="3100001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00192"/>
        <c:crosses val="max"/>
        <c:crossBetween val="between"/>
        <c:majorUnit val="1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I-1.4. Evolució de la variació del VAB a preus constants en milers d'euros a les Illes Balears per illa (2004-2020) (base 2004)</a:t>
            </a:r>
          </a:p>
        </c:rich>
      </c:tx>
      <c:layout>
        <c:manualLayout>
          <c:xMode val="edge"/>
          <c:yMode val="edge"/>
          <c:x val="0.13168764160890145"/>
          <c:y val="3.52941176470588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189457524469375E-2"/>
          <c:y val="0.36862886270244599"/>
          <c:w val="0.86625688467898965"/>
          <c:h val="0.49019795572133779"/>
        </c:manualLayout>
      </c:layout>
      <c:lineChart>
        <c:grouping val="standard"/>
        <c:varyColors val="0"/>
        <c:ser>
          <c:idx val="0"/>
          <c:order val="0"/>
          <c:tx>
            <c:strRef>
              <c:f>'Q5-G4-G5'!$B$16</c:f>
              <c:strCache>
                <c:ptCount val="1"/>
                <c:pt idx="0">
                  <c:v>Illes Balears</c:v>
                </c:pt>
              </c:strCache>
            </c:strRef>
          </c:tx>
          <c:spPr>
            <a:ln w="25400">
              <a:solidFill>
                <a:srgbClr val="969696"/>
              </a:solidFill>
              <a:prstDash val="solid"/>
            </a:ln>
          </c:spPr>
          <c:marker>
            <c:symbol val="none"/>
          </c:marker>
          <c:cat>
            <c:numRef>
              <c:f>'Q5-G4-G5'!$A$17:$A$22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'Q5-G4-G5'!$B$17:$B$22</c:f>
              <c:numCache>
                <c:formatCode>0.0</c:formatCode>
                <c:ptCount val="6"/>
                <c:pt idx="0">
                  <c:v>2.9739908588053865</c:v>
                </c:pt>
                <c:pt idx="1">
                  <c:v>4.0721325729660807</c:v>
                </c:pt>
                <c:pt idx="2">
                  <c:v>3.7507147128429619</c:v>
                </c:pt>
                <c:pt idx="3">
                  <c:v>2.6708455253244612</c:v>
                </c:pt>
                <c:pt idx="4">
                  <c:v>1.9649760148598538</c:v>
                </c:pt>
                <c:pt idx="5">
                  <c:v>-23.673073176971005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36-4F34-A16B-075AE03A3A62}"/>
            </c:ext>
          </c:extLst>
        </c:ser>
        <c:ser>
          <c:idx val="1"/>
          <c:order val="1"/>
          <c:tx>
            <c:strRef>
              <c:f>'Q5-G4-G5'!$C$16</c:f>
              <c:strCache>
                <c:ptCount val="1"/>
                <c:pt idx="0">
                  <c:v>Mallorca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numRef>
              <c:f>'Q5-G4-G5'!$A$17:$A$22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'Q5-G4-G5'!$C$17:$C$22</c:f>
              <c:numCache>
                <c:formatCode>0.0</c:formatCode>
                <c:ptCount val="6"/>
                <c:pt idx="0">
                  <c:v>2.87776031405933</c:v>
                </c:pt>
                <c:pt idx="1">
                  <c:v>4.0825556524745732</c:v>
                </c:pt>
                <c:pt idx="2">
                  <c:v>3.7890287133443001</c:v>
                </c:pt>
                <c:pt idx="3">
                  <c:v>2.5988597886102527</c:v>
                </c:pt>
                <c:pt idx="4">
                  <c:v>1.9469671425877744</c:v>
                </c:pt>
                <c:pt idx="5">
                  <c:v>-22.649598851005148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36-4F34-A16B-075AE03A3A62}"/>
            </c:ext>
          </c:extLst>
        </c:ser>
        <c:ser>
          <c:idx val="2"/>
          <c:order val="2"/>
          <c:tx>
            <c:strRef>
              <c:f>'Q5-G4-G5'!$D$16</c:f>
              <c:strCache>
                <c:ptCount val="1"/>
                <c:pt idx="0">
                  <c:v>Menorca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'Q5-G4-G5'!$A$17:$A$22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'Q5-G4-G5'!$D$17:$D$22</c:f>
              <c:numCache>
                <c:formatCode>0.0</c:formatCode>
                <c:ptCount val="6"/>
                <c:pt idx="0">
                  <c:v>2.8947620096904769</c:v>
                </c:pt>
                <c:pt idx="1">
                  <c:v>3.6678044345016536</c:v>
                </c:pt>
                <c:pt idx="2">
                  <c:v>3.0186116771559135</c:v>
                </c:pt>
                <c:pt idx="3">
                  <c:v>2.0495272580070223</c:v>
                </c:pt>
                <c:pt idx="4">
                  <c:v>1.543356308918109</c:v>
                </c:pt>
                <c:pt idx="5">
                  <c:v>-23.335892740591134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36-4F34-A16B-075AE03A3A62}"/>
            </c:ext>
          </c:extLst>
        </c:ser>
        <c:ser>
          <c:idx val="3"/>
          <c:order val="3"/>
          <c:tx>
            <c:strRef>
              <c:f>'Q5-G4-G5'!$E$16</c:f>
              <c:strCache>
                <c:ptCount val="1"/>
                <c:pt idx="0">
                  <c:v>Pitiüses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'Q5-G4-G5'!$A$17:$A$22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'Q5-G4-G5'!$E$17:$E$22</c:f>
              <c:numCache>
                <c:formatCode>0.0</c:formatCode>
                <c:ptCount val="6"/>
                <c:pt idx="0">
                  <c:v>3.6058329269704315</c:v>
                </c:pt>
                <c:pt idx="1">
                  <c:v>4.2603061744630022</c:v>
                </c:pt>
                <c:pt idx="2">
                  <c:v>3.9724202866205705</c:v>
                </c:pt>
                <c:pt idx="3">
                  <c:v>3.4816216251442933</c:v>
                </c:pt>
                <c:pt idx="4">
                  <c:v>2.3259948842488276</c:v>
                </c:pt>
                <c:pt idx="5">
                  <c:v>-29.928830900922609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36-4F34-A16B-075AE03A3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0007392"/>
        <c:axId val="1"/>
      </c:lineChart>
      <c:catAx>
        <c:axId val="31000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07392"/>
        <c:crossesAt val="1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5637885007963748"/>
          <c:y val="0.21176552930883641"/>
          <c:w val="0.80864347084819532"/>
          <c:h val="0.2666679018063918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I-1.40. Previsió del percentatge de variació anual 2020 del PIB per capita a preus constants per comunitats autònomes</a:t>
            </a:r>
          </a:p>
        </c:rich>
      </c:tx>
      <c:layout>
        <c:manualLayout>
          <c:xMode val="edge"/>
          <c:yMode val="edge"/>
          <c:x val="0.14335683649299935"/>
          <c:y val="3.18906605922551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40575558237882E-2"/>
          <c:y val="0.23234649988710568"/>
          <c:w val="0.57342755242630095"/>
          <c:h val="0.7015953133845936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'Q18-G37-G41'!$Q$3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3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52BD-4ADA-98ED-9DC9F7AFDD47}"/>
              </c:ext>
            </c:extLst>
          </c:dPt>
          <c:dPt>
            <c:idx val="17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2BD-4ADA-98ED-9DC9F7AFDD47}"/>
              </c:ext>
            </c:extLst>
          </c:dPt>
          <c:dLbls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52BD-4ADA-98ED-9DC9F7AFDD47}"/>
                </c:ext>
              </c:extLst>
            </c:dLbl>
            <c:dLbl>
              <c:idx val="1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2BD-4ADA-98ED-9DC9F7AFDD47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2BD-4ADA-98ED-9DC9F7AFDD4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'Q18-G37-G41'!$P$4:$P$21</c:f>
              <c:strCache>
                <c:ptCount val="18"/>
                <c:pt idx="0">
                  <c:v>Extremadura</c:v>
                </c:pt>
                <c:pt idx="1">
                  <c:v>Castella-la Manxa</c:v>
                </c:pt>
                <c:pt idx="2">
                  <c:v>Múrcia</c:v>
                </c:pt>
                <c:pt idx="3">
                  <c:v>Cantàbria</c:v>
                </c:pt>
                <c:pt idx="4">
                  <c:v>Aragó</c:v>
                </c:pt>
                <c:pt idx="5">
                  <c:v>Castella i Lleó</c:v>
                </c:pt>
                <c:pt idx="6">
                  <c:v>La Rioja</c:v>
                </c:pt>
                <c:pt idx="7">
                  <c:v>Navarra</c:v>
                </c:pt>
                <c:pt idx="8">
                  <c:v>Astúries</c:v>
                </c:pt>
                <c:pt idx="9">
                  <c:v>Com. Valenciana</c:v>
                </c:pt>
                <c:pt idx="10">
                  <c:v>País Basc</c:v>
                </c:pt>
                <c:pt idx="11">
                  <c:v>Galícia</c:v>
                </c:pt>
                <c:pt idx="12">
                  <c:v>Andalusia</c:v>
                </c:pt>
                <c:pt idx="13">
                  <c:v>Espanya</c:v>
                </c:pt>
                <c:pt idx="14">
                  <c:v>Catalunya</c:v>
                </c:pt>
                <c:pt idx="15">
                  <c:v>Madrid</c:v>
                </c:pt>
                <c:pt idx="16">
                  <c:v>Canàries</c:v>
                </c:pt>
                <c:pt idx="17">
                  <c:v>Illes Balears</c:v>
                </c:pt>
              </c:strCache>
            </c:strRef>
          </c:cat>
          <c:val>
            <c:numRef>
              <c:f>'Q18-G37-G41'!$Q$4:$Q$21</c:f>
              <c:numCache>
                <c:formatCode>0.0</c:formatCode>
                <c:ptCount val="18"/>
                <c:pt idx="0">
                  <c:v>-6.5</c:v>
                </c:pt>
                <c:pt idx="1">
                  <c:v>-7.3</c:v>
                </c:pt>
                <c:pt idx="2">
                  <c:v>-7.6</c:v>
                </c:pt>
                <c:pt idx="3">
                  <c:v>-7.8</c:v>
                </c:pt>
                <c:pt idx="4">
                  <c:v>-8.1999999999999993</c:v>
                </c:pt>
                <c:pt idx="5">
                  <c:v>-8.3000000000000007</c:v>
                </c:pt>
                <c:pt idx="6">
                  <c:v>-8.3000000000000007</c:v>
                </c:pt>
                <c:pt idx="7">
                  <c:v>-9.1999999999999993</c:v>
                </c:pt>
                <c:pt idx="8">
                  <c:v>-9.5</c:v>
                </c:pt>
                <c:pt idx="9">
                  <c:v>-9.6</c:v>
                </c:pt>
                <c:pt idx="10">
                  <c:v>-9.8000000000000007</c:v>
                </c:pt>
                <c:pt idx="11">
                  <c:v>-10.4</c:v>
                </c:pt>
                <c:pt idx="12">
                  <c:v>-11</c:v>
                </c:pt>
                <c:pt idx="13">
                  <c:v>-11.3</c:v>
                </c:pt>
                <c:pt idx="14">
                  <c:v>-12.5</c:v>
                </c:pt>
                <c:pt idx="15">
                  <c:v>-12.9</c:v>
                </c:pt>
                <c:pt idx="16">
                  <c:v>-17.7</c:v>
                </c:pt>
                <c:pt idx="17">
                  <c:v>-21.3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BD-4ADA-98ED-9DC9F7AFD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09989792"/>
        <c:axId val="1"/>
      </c:barChart>
      <c:catAx>
        <c:axId val="3099897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-25"/>
        </c:scaling>
        <c:delete val="0"/>
        <c:axPos val="b"/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09989792"/>
        <c:crosses val="max"/>
        <c:crossBetween val="between"/>
        <c:majorUnit val="5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I-1.41. Previsió del percentatge de variació anual 2021 del PIB per capita a preus constants per comunitats autònomes</a:t>
            </a:r>
          </a:p>
        </c:rich>
      </c:tx>
      <c:layout>
        <c:manualLayout>
          <c:xMode val="edge"/>
          <c:yMode val="edge"/>
          <c:x val="0.16724736397569681"/>
          <c:y val="3.18181818181818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494773519163763"/>
          <c:y val="0.21818181818181817"/>
          <c:w val="0.52961672473867594"/>
          <c:h val="0.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'Q18-G37-G41'!$S$3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1B7C-4D7B-BA65-53552CCBEEA6}"/>
              </c:ext>
            </c:extLst>
          </c:dPt>
          <c:dPt>
            <c:idx val="5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B7C-4D7B-BA65-53552CCBEEA6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B7C-4D7B-BA65-53552CCBEEA6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1B7C-4D7B-BA65-53552CCBEEA6}"/>
                </c:ext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1B7C-4D7B-BA65-53552CCBEEA6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B7C-4D7B-BA65-53552CCBEEA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'Q18-G37-G41'!$R$4:$R$21</c:f>
              <c:strCache>
                <c:ptCount val="18"/>
                <c:pt idx="0">
                  <c:v>Illes Balears</c:v>
                </c:pt>
                <c:pt idx="1">
                  <c:v>Canàries</c:v>
                </c:pt>
                <c:pt idx="2">
                  <c:v>Catalunya</c:v>
                </c:pt>
                <c:pt idx="3">
                  <c:v>Andalusia</c:v>
                </c:pt>
                <c:pt idx="4">
                  <c:v>Madrid</c:v>
                </c:pt>
                <c:pt idx="5">
                  <c:v>Espanya</c:v>
                </c:pt>
                <c:pt idx="6">
                  <c:v>Galícia</c:v>
                </c:pt>
                <c:pt idx="7">
                  <c:v>País Basc</c:v>
                </c:pt>
                <c:pt idx="8">
                  <c:v>Castella i Lleó</c:v>
                </c:pt>
                <c:pt idx="9">
                  <c:v>Com. Valenciana</c:v>
                </c:pt>
                <c:pt idx="10">
                  <c:v>Astúries</c:v>
                </c:pt>
                <c:pt idx="11">
                  <c:v>Navarra</c:v>
                </c:pt>
                <c:pt idx="12">
                  <c:v>Castella-la Manxa</c:v>
                </c:pt>
                <c:pt idx="13">
                  <c:v>Cantàbria</c:v>
                </c:pt>
                <c:pt idx="14">
                  <c:v>Aragó</c:v>
                </c:pt>
                <c:pt idx="15">
                  <c:v>Extremadura</c:v>
                </c:pt>
                <c:pt idx="16">
                  <c:v>La Rioja</c:v>
                </c:pt>
                <c:pt idx="17">
                  <c:v>Múrcia</c:v>
                </c:pt>
              </c:strCache>
            </c:strRef>
          </c:cat>
          <c:val>
            <c:numRef>
              <c:f>'Q18-G37-G41'!$S$4:$S$21</c:f>
              <c:numCache>
                <c:formatCode>0.0</c:formatCode>
                <c:ptCount val="18"/>
                <c:pt idx="0">
                  <c:v>10.1</c:v>
                </c:pt>
                <c:pt idx="1">
                  <c:v>8.1</c:v>
                </c:pt>
                <c:pt idx="2">
                  <c:v>6.6</c:v>
                </c:pt>
                <c:pt idx="3">
                  <c:v>6.5</c:v>
                </c:pt>
                <c:pt idx="4">
                  <c:v>6.5</c:v>
                </c:pt>
                <c:pt idx="5">
                  <c:v>6</c:v>
                </c:pt>
                <c:pt idx="6">
                  <c:v>5.9</c:v>
                </c:pt>
                <c:pt idx="7">
                  <c:v>5.7</c:v>
                </c:pt>
                <c:pt idx="8">
                  <c:v>4.9000000000000004</c:v>
                </c:pt>
                <c:pt idx="9">
                  <c:v>4.9000000000000004</c:v>
                </c:pt>
                <c:pt idx="10">
                  <c:v>4.8</c:v>
                </c:pt>
                <c:pt idx="11">
                  <c:v>4.7</c:v>
                </c:pt>
                <c:pt idx="12">
                  <c:v>4.5999999999999996</c:v>
                </c:pt>
                <c:pt idx="13">
                  <c:v>4.5</c:v>
                </c:pt>
                <c:pt idx="14">
                  <c:v>4.2</c:v>
                </c:pt>
                <c:pt idx="15">
                  <c:v>4.0999999999999996</c:v>
                </c:pt>
                <c:pt idx="16">
                  <c:v>3.6</c:v>
                </c:pt>
                <c:pt idx="1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B7C-4D7B-BA65-53552CCBE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0008592"/>
        <c:axId val="1"/>
      </c:barChart>
      <c:catAx>
        <c:axId val="3100085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08592"/>
        <c:crosses val="max"/>
        <c:crossBetween val="between"/>
        <c:majorUnit val="3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I-1.42. Percentatge de variació anual 2001-2007 de la productivitat per ocupat a preus constants 
per comunitats autònomes</a:t>
            </a:r>
          </a:p>
        </c:rich>
      </c:tx>
      <c:layout>
        <c:manualLayout>
          <c:xMode val="edge"/>
          <c:yMode val="edge"/>
          <c:x val="0.20440541086210379"/>
          <c:y val="3.20366132723112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736961132679317"/>
          <c:y val="0.21967963386727687"/>
          <c:w val="0.55438786454175071"/>
          <c:h val="0.697940503432494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'Q19-G42-G46'!$K$3</c:f>
              <c:strCache>
                <c:ptCount val="1"/>
                <c:pt idx="0">
                  <c:v>2001-2007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1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738F-4179-917C-679DB75D3846}"/>
              </c:ext>
            </c:extLst>
          </c:dPt>
          <c:dPt>
            <c:idx val="16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38F-4179-917C-679DB75D3846}"/>
              </c:ext>
            </c:extLst>
          </c:dPt>
          <c:dLbls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38F-4179-917C-679DB75D3846}"/>
                </c:ext>
              </c:extLst>
            </c:dLbl>
            <c:dLbl>
              <c:idx val="1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738F-4179-917C-679DB75D3846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738F-4179-917C-679DB75D384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'Q19-G42-G46'!$J$4:$J$21</c:f>
              <c:strCache>
                <c:ptCount val="18"/>
                <c:pt idx="0">
                  <c:v>Navarra</c:v>
                </c:pt>
                <c:pt idx="1">
                  <c:v>La Rioja</c:v>
                </c:pt>
                <c:pt idx="2">
                  <c:v>Castella-la Manxa</c:v>
                </c:pt>
                <c:pt idx="3">
                  <c:v>Extremadura</c:v>
                </c:pt>
                <c:pt idx="4">
                  <c:v>Aragó</c:v>
                </c:pt>
                <c:pt idx="5">
                  <c:v>Castella i Lleó</c:v>
                </c:pt>
                <c:pt idx="6">
                  <c:v>Catalunya</c:v>
                </c:pt>
                <c:pt idx="7">
                  <c:v>País Basc</c:v>
                </c:pt>
                <c:pt idx="8">
                  <c:v>Astúries</c:v>
                </c:pt>
                <c:pt idx="9">
                  <c:v>Galícia</c:v>
                </c:pt>
                <c:pt idx="10">
                  <c:v>Madrid</c:v>
                </c:pt>
                <c:pt idx="11">
                  <c:v>Espanya</c:v>
                </c:pt>
                <c:pt idx="12">
                  <c:v>Cantàbria</c:v>
                </c:pt>
                <c:pt idx="13">
                  <c:v>Com. Valenciana</c:v>
                </c:pt>
                <c:pt idx="14">
                  <c:v>Andalusia</c:v>
                </c:pt>
                <c:pt idx="15">
                  <c:v>Canàries</c:v>
                </c:pt>
                <c:pt idx="16">
                  <c:v>Illes Balears</c:v>
                </c:pt>
                <c:pt idx="17">
                  <c:v>Múrcia</c:v>
                </c:pt>
              </c:strCache>
            </c:strRef>
          </c:cat>
          <c:val>
            <c:numRef>
              <c:f>'Q19-G42-G46'!$K$4:$K$21</c:f>
              <c:numCache>
                <c:formatCode>0.0</c:formatCode>
                <c:ptCount val="18"/>
                <c:pt idx="0">
                  <c:v>1.2</c:v>
                </c:pt>
                <c:pt idx="1">
                  <c:v>1.2</c:v>
                </c:pt>
                <c:pt idx="2">
                  <c:v>1</c:v>
                </c:pt>
                <c:pt idx="3">
                  <c:v>1</c:v>
                </c:pt>
                <c:pt idx="4">
                  <c:v>0.7</c:v>
                </c:pt>
                <c:pt idx="5">
                  <c:v>0.5</c:v>
                </c:pt>
                <c:pt idx="6">
                  <c:v>0.4</c:v>
                </c:pt>
                <c:pt idx="7">
                  <c:v>0.4</c:v>
                </c:pt>
                <c:pt idx="8">
                  <c:v>0.3</c:v>
                </c:pt>
                <c:pt idx="9">
                  <c:v>0.3</c:v>
                </c:pt>
                <c:pt idx="10">
                  <c:v>0</c:v>
                </c:pt>
                <c:pt idx="11">
                  <c:v>0</c:v>
                </c:pt>
                <c:pt idx="12">
                  <c:v>-0.2</c:v>
                </c:pt>
                <c:pt idx="13">
                  <c:v>-0.2</c:v>
                </c:pt>
                <c:pt idx="14">
                  <c:v>-0.5</c:v>
                </c:pt>
                <c:pt idx="15">
                  <c:v>-1.3</c:v>
                </c:pt>
                <c:pt idx="16">
                  <c:v>-1.5</c:v>
                </c:pt>
                <c:pt idx="17">
                  <c:v>-1.6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8F-4179-917C-679DB75D3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09994192"/>
        <c:axId val="1"/>
      </c:barChart>
      <c:catAx>
        <c:axId val="3099941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"/>
          <c:min val="-3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09994192"/>
        <c:crosses val="max"/>
        <c:crossBetween val="between"/>
        <c:majorUnit val="1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I-1.43. Percentatge de variació anual 2008-2013 de la productivitat per ocupat a preus constants 
per comunitats autònomes</a:t>
            </a:r>
          </a:p>
        </c:rich>
      </c:tx>
      <c:layout>
        <c:manualLayout>
          <c:xMode val="edge"/>
          <c:yMode val="edge"/>
          <c:x val="0.20717751744446578"/>
          <c:y val="3.19634703196347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54387179232385"/>
          <c:y val="0.21917857087117149"/>
          <c:w val="0.5824581361641179"/>
          <c:h val="0.6986316946518591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'Q19-G42-G46'!$M$3</c:f>
              <c:strCache>
                <c:ptCount val="1"/>
                <c:pt idx="0">
                  <c:v>2008-2013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08D8-4FB8-9809-0270D87BF199}"/>
              </c:ext>
            </c:extLst>
          </c:dPt>
          <c:dPt>
            <c:idx val="8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8D8-4FB8-9809-0270D87BF199}"/>
              </c:ext>
            </c:extLst>
          </c:dPt>
          <c:dLbls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8D8-4FB8-9809-0270D87BF199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08D8-4FB8-9809-0270D87BF199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08D8-4FB8-9809-0270D87BF19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'Q19-G42-G46'!$L$4:$L$21</c:f>
              <c:strCache>
                <c:ptCount val="18"/>
                <c:pt idx="0">
                  <c:v>Castella-la Manxa</c:v>
                </c:pt>
                <c:pt idx="1">
                  <c:v>Galícia</c:v>
                </c:pt>
                <c:pt idx="2">
                  <c:v>Navarra</c:v>
                </c:pt>
                <c:pt idx="3">
                  <c:v>Illes Balears</c:v>
                </c:pt>
                <c:pt idx="4">
                  <c:v>Com. Valenciana</c:v>
                </c:pt>
                <c:pt idx="5">
                  <c:v>Extremadura</c:v>
                </c:pt>
                <c:pt idx="6">
                  <c:v>Canàries</c:v>
                </c:pt>
                <c:pt idx="7">
                  <c:v>Catalunya</c:v>
                </c:pt>
                <c:pt idx="8">
                  <c:v>Espanya</c:v>
                </c:pt>
                <c:pt idx="9">
                  <c:v>Castella i Lleó</c:v>
                </c:pt>
                <c:pt idx="10">
                  <c:v>Andalusia</c:v>
                </c:pt>
                <c:pt idx="11">
                  <c:v>Aragó</c:v>
                </c:pt>
                <c:pt idx="12">
                  <c:v>Madrid</c:v>
                </c:pt>
                <c:pt idx="13">
                  <c:v>Múrcia</c:v>
                </c:pt>
                <c:pt idx="14">
                  <c:v>País Basc</c:v>
                </c:pt>
                <c:pt idx="15">
                  <c:v>Cantàbria</c:v>
                </c:pt>
                <c:pt idx="16">
                  <c:v>Astúries</c:v>
                </c:pt>
                <c:pt idx="17">
                  <c:v>La Rioja</c:v>
                </c:pt>
              </c:strCache>
            </c:strRef>
          </c:cat>
          <c:val>
            <c:numRef>
              <c:f>'Q19-G42-G46'!$M$4:$M$21</c:f>
              <c:numCache>
                <c:formatCode>0.0</c:formatCode>
                <c:ptCount val="18"/>
                <c:pt idx="0">
                  <c:v>2.2999999999999998</c:v>
                </c:pt>
                <c:pt idx="1">
                  <c:v>1.9</c:v>
                </c:pt>
                <c:pt idx="2">
                  <c:v>1.9</c:v>
                </c:pt>
                <c:pt idx="3">
                  <c:v>1.8</c:v>
                </c:pt>
                <c:pt idx="4">
                  <c:v>1.8</c:v>
                </c:pt>
                <c:pt idx="5">
                  <c:v>1.8</c:v>
                </c:pt>
                <c:pt idx="6">
                  <c:v>1.7</c:v>
                </c:pt>
                <c:pt idx="7">
                  <c:v>1.6</c:v>
                </c:pt>
                <c:pt idx="8">
                  <c:v>1.6</c:v>
                </c:pt>
                <c:pt idx="9">
                  <c:v>1.5</c:v>
                </c:pt>
                <c:pt idx="10">
                  <c:v>1.4</c:v>
                </c:pt>
                <c:pt idx="11">
                  <c:v>1.4</c:v>
                </c:pt>
                <c:pt idx="12">
                  <c:v>1.3</c:v>
                </c:pt>
                <c:pt idx="13">
                  <c:v>1.3</c:v>
                </c:pt>
                <c:pt idx="14">
                  <c:v>1.3</c:v>
                </c:pt>
                <c:pt idx="15">
                  <c:v>1.2</c:v>
                </c:pt>
                <c:pt idx="16">
                  <c:v>1.1000000000000001</c:v>
                </c:pt>
                <c:pt idx="1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D8-4FB8-9809-0270D87BF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09990192"/>
        <c:axId val="1"/>
      </c:barChart>
      <c:catAx>
        <c:axId val="3099901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09990192"/>
        <c:crosses val="max"/>
        <c:crossBetween val="between"/>
        <c:majorUnit val="1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I-1.44. Percentatge de variació anual 2014-2019 de la productivitat per ocupat a preus constants 
per comunitats autònomes</a:t>
            </a:r>
          </a:p>
        </c:rich>
      </c:tx>
      <c:layout>
        <c:manualLayout>
          <c:xMode val="edge"/>
          <c:yMode val="edge"/>
          <c:x val="0.20161385090021641"/>
          <c:y val="2.97482837528604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736961132679317"/>
          <c:y val="0.21967963386727687"/>
          <c:w val="0.52982637687217948"/>
          <c:h val="0.697940503432494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'Q19-G42-G46'!$O$3</c:f>
              <c:strCache>
                <c:ptCount val="1"/>
                <c:pt idx="0">
                  <c:v>2014-2019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5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6B84-47B0-8970-DCAFEB057EFD}"/>
              </c:ext>
            </c:extLst>
          </c:dPt>
          <c:dPt>
            <c:idx val="7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B84-47B0-8970-DCAFEB057EFD}"/>
              </c:ext>
            </c:extLst>
          </c:dPt>
          <c:dLbls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B84-47B0-8970-DCAFEB057EFD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B84-47B0-8970-DCAFEB057EFD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6B84-47B0-8970-DCAFEB057EFD}"/>
                </c:ext>
              </c:extLst>
            </c:dLbl>
            <c:dLbl>
              <c:idx val="1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6B84-47B0-8970-DCAFEB057EF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'Q19-G42-G46'!$N$4:$N$21</c:f>
              <c:strCache>
                <c:ptCount val="18"/>
                <c:pt idx="0">
                  <c:v>Galícia</c:v>
                </c:pt>
                <c:pt idx="1">
                  <c:v>País Basc</c:v>
                </c:pt>
                <c:pt idx="2">
                  <c:v>Cantàbria</c:v>
                </c:pt>
                <c:pt idx="3">
                  <c:v>Madrid</c:v>
                </c:pt>
                <c:pt idx="4">
                  <c:v>Múrcia</c:v>
                </c:pt>
                <c:pt idx="5">
                  <c:v>Illes Balears</c:v>
                </c:pt>
                <c:pt idx="6">
                  <c:v>Navarra</c:v>
                </c:pt>
                <c:pt idx="7">
                  <c:v>Espanya</c:v>
                </c:pt>
                <c:pt idx="8">
                  <c:v>Castella i Lleó</c:v>
                </c:pt>
                <c:pt idx="9">
                  <c:v>Castella-la Manxa</c:v>
                </c:pt>
                <c:pt idx="10">
                  <c:v>Catalunya</c:v>
                </c:pt>
                <c:pt idx="11">
                  <c:v>Com. Valenciana</c:v>
                </c:pt>
                <c:pt idx="12">
                  <c:v>Andalusia</c:v>
                </c:pt>
                <c:pt idx="13">
                  <c:v>Astúries</c:v>
                </c:pt>
                <c:pt idx="14">
                  <c:v>La Rioja</c:v>
                </c:pt>
                <c:pt idx="15">
                  <c:v>Aragó</c:v>
                </c:pt>
                <c:pt idx="16">
                  <c:v>Extremadura</c:v>
                </c:pt>
                <c:pt idx="17">
                  <c:v>Canàries</c:v>
                </c:pt>
              </c:strCache>
            </c:strRef>
          </c:cat>
          <c:val>
            <c:numRef>
              <c:f>'Q19-G42-G46'!$O$4:$O$21</c:f>
              <c:numCache>
                <c:formatCode>0.0</c:formatCode>
                <c:ptCount val="18"/>
                <c:pt idx="0">
                  <c:v>1</c:v>
                </c:pt>
                <c:pt idx="1">
                  <c:v>0.8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0.6</c:v>
                </c:pt>
                <c:pt idx="6">
                  <c:v>0.5</c:v>
                </c:pt>
                <c:pt idx="7">
                  <c:v>0.4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0.2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</c:v>
                </c:pt>
                <c:pt idx="16">
                  <c:v>-0.1</c:v>
                </c:pt>
                <c:pt idx="17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B84-47B0-8970-DCAFEB057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09988992"/>
        <c:axId val="1"/>
      </c:barChart>
      <c:catAx>
        <c:axId val="3099889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"/>
          <c:min val="-2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09988992"/>
        <c:crosses val="max"/>
        <c:crossBetween val="between"/>
        <c:majorUnit val="1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I-1.45. Previsió del percentatge de variació anual 2020 de la productivitat per ocupat a preus constants per comunitats autònomes</a:t>
            </a:r>
          </a:p>
        </c:rich>
      </c:tx>
      <c:layout>
        <c:manualLayout>
          <c:xMode val="edge"/>
          <c:yMode val="edge"/>
          <c:x val="0.22727317621882631"/>
          <c:y val="2.77349768875192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615443713538901"/>
          <c:y val="0.18335915181946971"/>
          <c:w val="0.52797292936811857"/>
          <c:h val="0.7611716050320843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'Q19-G42-G46'!$Q$3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1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D165-4893-B322-66AE6C0DDC7C}"/>
              </c:ext>
            </c:extLst>
          </c:dPt>
          <c:dPt>
            <c:idx val="17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165-4893-B322-66AE6C0DDC7C}"/>
              </c:ext>
            </c:extLst>
          </c:dPt>
          <c:dLbls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165-4893-B322-66AE6C0DDC7C}"/>
                </c:ext>
              </c:extLst>
            </c:dLbl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D165-4893-B322-66AE6C0DDC7C}"/>
                </c:ext>
              </c:extLst>
            </c:dLbl>
            <c:dLbl>
              <c:idx val="1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165-4893-B322-66AE6C0DDC7C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165-4893-B322-66AE6C0DDC7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'Q19-G42-G46'!$P$4:$P$21</c:f>
              <c:strCache>
                <c:ptCount val="18"/>
                <c:pt idx="0">
                  <c:v>Castella-la Manxa</c:v>
                </c:pt>
                <c:pt idx="1">
                  <c:v>Cantàbria</c:v>
                </c:pt>
                <c:pt idx="2">
                  <c:v>Extremadura</c:v>
                </c:pt>
                <c:pt idx="3">
                  <c:v>Aragó</c:v>
                </c:pt>
                <c:pt idx="4">
                  <c:v>Navarra</c:v>
                </c:pt>
                <c:pt idx="5">
                  <c:v>Múrcia</c:v>
                </c:pt>
                <c:pt idx="6">
                  <c:v>La Rioja</c:v>
                </c:pt>
                <c:pt idx="7">
                  <c:v>Com. Valenciana</c:v>
                </c:pt>
                <c:pt idx="8">
                  <c:v>Castella i Lleó</c:v>
                </c:pt>
                <c:pt idx="9">
                  <c:v>País Basc</c:v>
                </c:pt>
                <c:pt idx="10">
                  <c:v>Andalusia</c:v>
                </c:pt>
                <c:pt idx="11">
                  <c:v>Espanya</c:v>
                </c:pt>
                <c:pt idx="12">
                  <c:v>Astúries</c:v>
                </c:pt>
                <c:pt idx="13">
                  <c:v>Catalunya</c:v>
                </c:pt>
                <c:pt idx="14">
                  <c:v>Galícia</c:v>
                </c:pt>
                <c:pt idx="15">
                  <c:v>Canàries</c:v>
                </c:pt>
                <c:pt idx="16">
                  <c:v>Madrid</c:v>
                </c:pt>
                <c:pt idx="17">
                  <c:v>Illes Balears</c:v>
                </c:pt>
              </c:strCache>
            </c:strRef>
          </c:cat>
          <c:val>
            <c:numRef>
              <c:f>'Q19-G42-G46'!$Q$4:$Q$21</c:f>
              <c:numCache>
                <c:formatCode>0.0</c:formatCode>
                <c:ptCount val="18"/>
                <c:pt idx="0">
                  <c:v>-3.2</c:v>
                </c:pt>
                <c:pt idx="1">
                  <c:v>-3.3</c:v>
                </c:pt>
                <c:pt idx="2">
                  <c:v>-3.7</c:v>
                </c:pt>
                <c:pt idx="3">
                  <c:v>-4.2</c:v>
                </c:pt>
                <c:pt idx="4">
                  <c:v>-4.2</c:v>
                </c:pt>
                <c:pt idx="5">
                  <c:v>-4.7</c:v>
                </c:pt>
                <c:pt idx="6">
                  <c:v>-5.2</c:v>
                </c:pt>
                <c:pt idx="7">
                  <c:v>-5.3</c:v>
                </c:pt>
                <c:pt idx="8">
                  <c:v>-5.4</c:v>
                </c:pt>
                <c:pt idx="9">
                  <c:v>-6.2</c:v>
                </c:pt>
                <c:pt idx="10">
                  <c:v>-6.5</c:v>
                </c:pt>
                <c:pt idx="11">
                  <c:v>-7</c:v>
                </c:pt>
                <c:pt idx="12">
                  <c:v>-7.7</c:v>
                </c:pt>
                <c:pt idx="13">
                  <c:v>-8</c:v>
                </c:pt>
                <c:pt idx="14">
                  <c:v>-8</c:v>
                </c:pt>
                <c:pt idx="15">
                  <c:v>-9.4</c:v>
                </c:pt>
                <c:pt idx="16">
                  <c:v>-9.4</c:v>
                </c:pt>
                <c:pt idx="17">
                  <c:v>-11.3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65-4893-B322-66AE6C0DD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09991792"/>
        <c:axId val="1"/>
      </c:barChart>
      <c:catAx>
        <c:axId val="3099917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"/>
          <c:min val="-15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09991792"/>
        <c:crosses val="max"/>
        <c:crossBetween val="between"/>
        <c:majorUnit val="3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I-1.46. Previsió del percentatge de variació anual 2021 de la productivitat per ocupat a preus constants per comunitats autònomes</a:t>
            </a:r>
          </a:p>
        </c:rich>
      </c:tx>
      <c:layout>
        <c:manualLayout>
          <c:xMode val="edge"/>
          <c:yMode val="edge"/>
          <c:x val="0.17770027881462913"/>
          <c:y val="2.76923076923076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494773519163763"/>
          <c:y val="0.18307692307692308"/>
          <c:w val="0.53658536585365857"/>
          <c:h val="0.761538461538461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0352-4EF6-BCD1-04B9D503C9B4}"/>
              </c:ext>
            </c:extLst>
          </c:dPt>
          <c:dPt>
            <c:idx val="6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352-4EF6-BCD1-04B9D503C9B4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352-4EF6-BCD1-04B9D503C9B4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0352-4EF6-BCD1-04B9D503C9B4}"/>
                </c:ext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0352-4EF6-BCD1-04B9D503C9B4}"/>
                </c:ext>
              </c:extLst>
            </c:dLbl>
            <c:dLbl>
              <c:idx val="1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0352-4EF6-BCD1-04B9D503C9B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'Q19-G42-G46'!$R$4:$R$21</c:f>
              <c:strCache>
                <c:ptCount val="18"/>
                <c:pt idx="0">
                  <c:v>Illes Balears</c:v>
                </c:pt>
                <c:pt idx="1">
                  <c:v>Madrid</c:v>
                </c:pt>
                <c:pt idx="2">
                  <c:v>Canàries</c:v>
                </c:pt>
                <c:pt idx="3">
                  <c:v>Catalunya</c:v>
                </c:pt>
                <c:pt idx="4">
                  <c:v>País Basc</c:v>
                </c:pt>
                <c:pt idx="5">
                  <c:v>Galícia</c:v>
                </c:pt>
                <c:pt idx="6">
                  <c:v>Espanya</c:v>
                </c:pt>
                <c:pt idx="7">
                  <c:v>Múrcia</c:v>
                </c:pt>
                <c:pt idx="8">
                  <c:v>Castella i Lleó</c:v>
                </c:pt>
                <c:pt idx="9">
                  <c:v>Andalusia</c:v>
                </c:pt>
                <c:pt idx="10">
                  <c:v>Astúries</c:v>
                </c:pt>
                <c:pt idx="11">
                  <c:v>La Rioja</c:v>
                </c:pt>
                <c:pt idx="12">
                  <c:v>Aragó</c:v>
                </c:pt>
                <c:pt idx="13">
                  <c:v>Com. Valenciana</c:v>
                </c:pt>
                <c:pt idx="14">
                  <c:v>Navarra</c:v>
                </c:pt>
                <c:pt idx="15">
                  <c:v>Extremadura</c:v>
                </c:pt>
                <c:pt idx="16">
                  <c:v>Castella-la Manxa</c:v>
                </c:pt>
                <c:pt idx="17">
                  <c:v>Cantàbria</c:v>
                </c:pt>
              </c:strCache>
            </c:strRef>
          </c:cat>
          <c:val>
            <c:numRef>
              <c:f>'Q19-G42-G46'!$S$4:$S$21</c:f>
              <c:numCache>
                <c:formatCode>0.0</c:formatCode>
                <c:ptCount val="18"/>
                <c:pt idx="0">
                  <c:v>3.9</c:v>
                </c:pt>
                <c:pt idx="1">
                  <c:v>3.6</c:v>
                </c:pt>
                <c:pt idx="2">
                  <c:v>3.5</c:v>
                </c:pt>
                <c:pt idx="3">
                  <c:v>3.2</c:v>
                </c:pt>
                <c:pt idx="4">
                  <c:v>3.1</c:v>
                </c:pt>
                <c:pt idx="5">
                  <c:v>2.8</c:v>
                </c:pt>
                <c:pt idx="6">
                  <c:v>2.6</c:v>
                </c:pt>
                <c:pt idx="7">
                  <c:v>2.4</c:v>
                </c:pt>
                <c:pt idx="8">
                  <c:v>2.2000000000000002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1.9</c:v>
                </c:pt>
                <c:pt idx="13">
                  <c:v>1.7</c:v>
                </c:pt>
                <c:pt idx="14">
                  <c:v>1.6</c:v>
                </c:pt>
                <c:pt idx="15">
                  <c:v>1.5</c:v>
                </c:pt>
                <c:pt idx="16">
                  <c:v>1</c:v>
                </c:pt>
                <c:pt idx="17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52-4EF6-BCD1-04B9D503C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0004592"/>
        <c:axId val="1"/>
      </c:barChart>
      <c:catAx>
        <c:axId val="3100045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04592"/>
        <c:crosses val="max"/>
        <c:crossBetween val="between"/>
        <c:majorUnit val="1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I-1.47. Percentatge de variació anual 2001-2007 de la taxa d'ocupació de la població resident 
per comunitats autònomes</a:t>
            </a:r>
          </a:p>
        </c:rich>
      </c:tx>
      <c:layout>
        <c:manualLayout>
          <c:xMode val="edge"/>
          <c:yMode val="edge"/>
          <c:x val="0.21403593781546537"/>
          <c:y val="3.20366132723112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736961132679317"/>
          <c:y val="0.21967963386727687"/>
          <c:w val="0.56140543244734253"/>
          <c:h val="0.697940503432494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'Q20-G47-G51'!$K$2:$K$3</c:f>
              <c:strCache>
                <c:ptCount val="2"/>
                <c:pt idx="1">
                  <c:v>2001-2007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8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F940-42A9-B41D-CF36C60DE5E4}"/>
              </c:ext>
            </c:extLst>
          </c:dPt>
          <c:dPt>
            <c:idx val="15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940-42A9-B41D-CF36C60DE5E4}"/>
              </c:ext>
            </c:extLst>
          </c:dPt>
          <c:dLbls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940-42A9-B41D-CF36C60DE5E4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940-42A9-B41D-CF36C60DE5E4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940-42A9-B41D-CF36C60DE5E4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F940-42A9-B41D-CF36C60DE5E4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940-42A9-B41D-CF36C60DE5E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'Q20-G47-G51'!$J$4:$J$21</c:f>
              <c:strCache>
                <c:ptCount val="18"/>
                <c:pt idx="0">
                  <c:v>Galícia</c:v>
                </c:pt>
                <c:pt idx="1">
                  <c:v>Múrcia</c:v>
                </c:pt>
                <c:pt idx="2">
                  <c:v>Andalusia</c:v>
                </c:pt>
                <c:pt idx="3">
                  <c:v>Astúries</c:v>
                </c:pt>
                <c:pt idx="4">
                  <c:v>Cantàbria</c:v>
                </c:pt>
                <c:pt idx="5">
                  <c:v>Extremadura</c:v>
                </c:pt>
                <c:pt idx="6">
                  <c:v>País Basc</c:v>
                </c:pt>
                <c:pt idx="7">
                  <c:v>Madrid</c:v>
                </c:pt>
                <c:pt idx="8">
                  <c:v>Espanya</c:v>
                </c:pt>
                <c:pt idx="9">
                  <c:v>Castella i Lleó</c:v>
                </c:pt>
                <c:pt idx="10">
                  <c:v>Canàries</c:v>
                </c:pt>
                <c:pt idx="11">
                  <c:v>Castella-la Manxa</c:v>
                </c:pt>
                <c:pt idx="12">
                  <c:v>Aragó</c:v>
                </c:pt>
                <c:pt idx="13">
                  <c:v>Com. Valenciana</c:v>
                </c:pt>
                <c:pt idx="14">
                  <c:v>Catalunya</c:v>
                </c:pt>
                <c:pt idx="15">
                  <c:v>Illes Balears</c:v>
                </c:pt>
                <c:pt idx="16">
                  <c:v>Navarra</c:v>
                </c:pt>
                <c:pt idx="17">
                  <c:v>La Rioja</c:v>
                </c:pt>
              </c:strCache>
            </c:strRef>
          </c:cat>
          <c:val>
            <c:numRef>
              <c:f>'Q20-G47-G51'!$K$4:$K$21</c:f>
              <c:numCache>
                <c:formatCode>0.0</c:formatCode>
                <c:ptCount val="18"/>
                <c:pt idx="0">
                  <c:v>3</c:v>
                </c:pt>
                <c:pt idx="1">
                  <c:v>2.9000000000000004</c:v>
                </c:pt>
                <c:pt idx="2">
                  <c:v>2.7</c:v>
                </c:pt>
                <c:pt idx="3">
                  <c:v>2.7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1.8</c:v>
                </c:pt>
                <c:pt idx="8">
                  <c:v>1.8</c:v>
                </c:pt>
                <c:pt idx="9">
                  <c:v>1.7999999999999998</c:v>
                </c:pt>
                <c:pt idx="10">
                  <c:v>1.7000000000000002</c:v>
                </c:pt>
                <c:pt idx="11">
                  <c:v>1.6</c:v>
                </c:pt>
                <c:pt idx="12">
                  <c:v>1.4</c:v>
                </c:pt>
                <c:pt idx="13">
                  <c:v>1.2</c:v>
                </c:pt>
                <c:pt idx="14">
                  <c:v>1.1000000000000001</c:v>
                </c:pt>
                <c:pt idx="15">
                  <c:v>0.8</c:v>
                </c:pt>
                <c:pt idx="16">
                  <c:v>0.60000000000000009</c:v>
                </c:pt>
                <c:pt idx="17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40-42A9-B41D-CF36C60DE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0004192"/>
        <c:axId val="1"/>
      </c:barChart>
      <c:catAx>
        <c:axId val="3100041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04192"/>
        <c:crosses val="max"/>
        <c:crossBetween val="between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I-1.48. Percentatge de variació anual 2008-2013 de la taxa d'ocupació de la població resident 
per comunitats autònomes</a:t>
            </a:r>
          </a:p>
        </c:rich>
      </c:tx>
      <c:layout>
        <c:manualLayout>
          <c:xMode val="edge"/>
          <c:yMode val="edge"/>
          <c:x val="0.22105334394176337"/>
          <c:y val="3.19634703196347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702030914305486E-2"/>
          <c:y val="0.21917857087117149"/>
          <c:w val="0.57544056825852608"/>
          <c:h val="0.6986316946518591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'Q20-G47-G51'!$M$2:$M$3</c:f>
              <c:strCache>
                <c:ptCount val="2"/>
                <c:pt idx="1">
                  <c:v>2008-2013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9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0581-49D1-A3F7-D2902F4AF515}"/>
              </c:ext>
            </c:extLst>
          </c:dPt>
          <c:dPt>
            <c:idx val="14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581-49D1-A3F7-D2902F4AF515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0581-49D1-A3F7-D2902F4AF515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581-49D1-A3F7-D2902F4AF515}"/>
                </c:ext>
              </c:extLst>
            </c:dLbl>
            <c:dLbl>
              <c:idx val="1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0581-49D1-A3F7-D2902F4AF51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'Q20-G47-G51'!$L$4:$L$21</c:f>
              <c:strCache>
                <c:ptCount val="18"/>
                <c:pt idx="0">
                  <c:v>Madrid</c:v>
                </c:pt>
                <c:pt idx="1">
                  <c:v>País Basc</c:v>
                </c:pt>
                <c:pt idx="2">
                  <c:v>Extremadura</c:v>
                </c:pt>
                <c:pt idx="3">
                  <c:v>La Rioja</c:v>
                </c:pt>
                <c:pt idx="4">
                  <c:v>Castella i Lleó</c:v>
                </c:pt>
                <c:pt idx="5">
                  <c:v>Astúries</c:v>
                </c:pt>
                <c:pt idx="6">
                  <c:v>Aragó</c:v>
                </c:pt>
                <c:pt idx="7">
                  <c:v>Galícia</c:v>
                </c:pt>
                <c:pt idx="8">
                  <c:v>Múrcia</c:v>
                </c:pt>
                <c:pt idx="9">
                  <c:v>Espanya</c:v>
                </c:pt>
                <c:pt idx="10">
                  <c:v>Cantàbria</c:v>
                </c:pt>
                <c:pt idx="11">
                  <c:v>Catalunya</c:v>
                </c:pt>
                <c:pt idx="12">
                  <c:v>Navarra</c:v>
                </c:pt>
                <c:pt idx="13">
                  <c:v>Andalusia</c:v>
                </c:pt>
                <c:pt idx="14">
                  <c:v>Illes Balears</c:v>
                </c:pt>
                <c:pt idx="15">
                  <c:v>Castella-la Manxa</c:v>
                </c:pt>
                <c:pt idx="16">
                  <c:v>Com. Valenciana</c:v>
                </c:pt>
                <c:pt idx="17">
                  <c:v>Canàries</c:v>
                </c:pt>
              </c:strCache>
            </c:strRef>
          </c:cat>
          <c:val>
            <c:numRef>
              <c:f>'Q20-G47-G51'!$M$4:$M$21</c:f>
              <c:numCache>
                <c:formatCode>0.0</c:formatCode>
                <c:ptCount val="18"/>
                <c:pt idx="0">
                  <c:v>-2.5</c:v>
                </c:pt>
                <c:pt idx="1">
                  <c:v>-2.5</c:v>
                </c:pt>
                <c:pt idx="2">
                  <c:v>-2.8</c:v>
                </c:pt>
                <c:pt idx="3">
                  <c:v>-2.8</c:v>
                </c:pt>
                <c:pt idx="4">
                  <c:v>-2.9</c:v>
                </c:pt>
                <c:pt idx="5">
                  <c:v>-3</c:v>
                </c:pt>
                <c:pt idx="6">
                  <c:v>-3.0999999999999996</c:v>
                </c:pt>
                <c:pt idx="7">
                  <c:v>-3.0999999999999996</c:v>
                </c:pt>
                <c:pt idx="8">
                  <c:v>-3.3</c:v>
                </c:pt>
                <c:pt idx="9">
                  <c:v>-3.4000000000000004</c:v>
                </c:pt>
                <c:pt idx="10">
                  <c:v>-3.5</c:v>
                </c:pt>
                <c:pt idx="11">
                  <c:v>-3.5</c:v>
                </c:pt>
                <c:pt idx="12">
                  <c:v>-3.5</c:v>
                </c:pt>
                <c:pt idx="13">
                  <c:v>-3.9</c:v>
                </c:pt>
                <c:pt idx="14">
                  <c:v>-4.0999999999999996</c:v>
                </c:pt>
                <c:pt idx="15">
                  <c:v>-4.1999999999999993</c:v>
                </c:pt>
                <c:pt idx="16">
                  <c:v>-4.2</c:v>
                </c:pt>
                <c:pt idx="17">
                  <c:v>-4.3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81-49D1-A3F7-D2902F4AF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09990992"/>
        <c:axId val="1"/>
      </c:barChart>
      <c:catAx>
        <c:axId val="3099909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"/>
          <c:min val="-6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09990992"/>
        <c:crosses val="max"/>
        <c:crossBetween val="between"/>
        <c:majorUnit val="1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I-1.49. Percentatge de variació anual 2014-2019 de la taxa d'ocupació de la població resident 
per comunitats autònomes</a:t>
            </a:r>
          </a:p>
        </c:rich>
      </c:tx>
      <c:layout>
        <c:manualLayout>
          <c:xMode val="edge"/>
          <c:yMode val="edge"/>
          <c:x val="0.23157968411843258"/>
          <c:y val="2.97482837528604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736961132679317"/>
          <c:y val="0.21967963386727687"/>
          <c:w val="0.53684394477777131"/>
          <c:h val="0.697940503432494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'Q20-G47-G51'!$O$2:$O$3</c:f>
              <c:strCache>
                <c:ptCount val="2"/>
                <c:pt idx="1">
                  <c:v>2014-2019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8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2EC9-4A37-B10C-BFABFC346AB8}"/>
              </c:ext>
            </c:extLst>
          </c:dPt>
          <c:dPt>
            <c:idx val="17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EC9-4A37-B10C-BFABFC346AB8}"/>
              </c:ext>
            </c:extLst>
          </c:dPt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EC9-4A37-B10C-BFABFC346AB8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EC9-4A37-B10C-BFABFC346AB8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EC9-4A37-B10C-BFABFC346AB8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EC9-4A37-B10C-BFABFC346AB8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EC9-4A37-B10C-BFABFC346AB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'Q20-G47-G51'!$N$4:$N$21</c:f>
              <c:strCache>
                <c:ptCount val="18"/>
                <c:pt idx="0">
                  <c:v>Extremadura</c:v>
                </c:pt>
                <c:pt idx="1">
                  <c:v>Com. Valenciana</c:v>
                </c:pt>
                <c:pt idx="2">
                  <c:v>Andalusia</c:v>
                </c:pt>
                <c:pt idx="3">
                  <c:v>Aragó</c:v>
                </c:pt>
                <c:pt idx="4">
                  <c:v>Castella i Lleó</c:v>
                </c:pt>
                <c:pt idx="5">
                  <c:v>Castella-la Manxa</c:v>
                </c:pt>
                <c:pt idx="6">
                  <c:v>Astúries</c:v>
                </c:pt>
                <c:pt idx="7">
                  <c:v>Múrcia</c:v>
                </c:pt>
                <c:pt idx="8">
                  <c:v>Espanya</c:v>
                </c:pt>
                <c:pt idx="9">
                  <c:v>Catalunya</c:v>
                </c:pt>
                <c:pt idx="10">
                  <c:v>La Rioja</c:v>
                </c:pt>
                <c:pt idx="11">
                  <c:v>Galícia</c:v>
                </c:pt>
                <c:pt idx="12">
                  <c:v>Navarra</c:v>
                </c:pt>
                <c:pt idx="13">
                  <c:v>Canàries</c:v>
                </c:pt>
                <c:pt idx="14">
                  <c:v>Madrid</c:v>
                </c:pt>
                <c:pt idx="15">
                  <c:v>Cantàbria</c:v>
                </c:pt>
                <c:pt idx="16">
                  <c:v>País Basc</c:v>
                </c:pt>
                <c:pt idx="17">
                  <c:v>Illes Balears</c:v>
                </c:pt>
              </c:strCache>
            </c:strRef>
          </c:cat>
          <c:val>
            <c:numRef>
              <c:f>'Q20-G47-G51'!$O$4:$O$21</c:f>
              <c:numCache>
                <c:formatCode>0.0</c:formatCode>
                <c:ptCount val="18"/>
                <c:pt idx="0">
                  <c:v>2.6</c:v>
                </c:pt>
                <c:pt idx="1">
                  <c:v>2.4</c:v>
                </c:pt>
                <c:pt idx="2">
                  <c:v>2.2999999999999998</c:v>
                </c:pt>
                <c:pt idx="3">
                  <c:v>2.2000000000000002</c:v>
                </c:pt>
                <c:pt idx="4">
                  <c:v>2.2000000000000002</c:v>
                </c:pt>
                <c:pt idx="5">
                  <c:v>2.2000000000000002</c:v>
                </c:pt>
                <c:pt idx="6">
                  <c:v>2.1</c:v>
                </c:pt>
                <c:pt idx="7">
                  <c:v>2</c:v>
                </c:pt>
                <c:pt idx="8">
                  <c:v>2</c:v>
                </c:pt>
                <c:pt idx="9">
                  <c:v>1.9999999999999998</c:v>
                </c:pt>
                <c:pt idx="10">
                  <c:v>1.7999999999999998</c:v>
                </c:pt>
                <c:pt idx="11">
                  <c:v>1.7000000000000002</c:v>
                </c:pt>
                <c:pt idx="12">
                  <c:v>1.7000000000000002</c:v>
                </c:pt>
                <c:pt idx="13">
                  <c:v>1.7</c:v>
                </c:pt>
                <c:pt idx="14">
                  <c:v>1.7</c:v>
                </c:pt>
                <c:pt idx="15">
                  <c:v>1.6</c:v>
                </c:pt>
                <c:pt idx="16">
                  <c:v>1.4999999999999998</c:v>
                </c:pt>
                <c:pt idx="17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EC9-4A37-B10C-BFABFC346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09996992"/>
        <c:axId val="1"/>
      </c:barChart>
      <c:catAx>
        <c:axId val="3099969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09996992"/>
        <c:crosses val="max"/>
        <c:crossBetween val="between"/>
        <c:majorUnit val="1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I-1.5. Evolució de la taxa de variació acumulativa  del VAB a preus constants en milers d'euros a les Illes Balears per illa (2004-2020) (base 2004=100)</a:t>
            </a:r>
          </a:p>
        </c:rich>
      </c:tx>
      <c:layout>
        <c:manualLayout>
          <c:xMode val="edge"/>
          <c:yMode val="edge"/>
          <c:x val="0.16833675910993054"/>
          <c:y val="3.65853658536585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184458941769229E-2"/>
          <c:y val="0.34959488374493358"/>
          <c:w val="0.85771627015385277"/>
          <c:h val="0.53252243919286391"/>
        </c:manualLayout>
      </c:layout>
      <c:lineChart>
        <c:grouping val="standard"/>
        <c:varyColors val="0"/>
        <c:ser>
          <c:idx val="0"/>
          <c:order val="0"/>
          <c:tx>
            <c:strRef>
              <c:f>'Q5-G4-G5'!$A$42</c:f>
              <c:strCache>
                <c:ptCount val="1"/>
                <c:pt idx="0">
                  <c:v>Illes Balears</c:v>
                </c:pt>
              </c:strCache>
            </c:strRef>
          </c:tx>
          <c:spPr>
            <a:ln w="25400">
              <a:solidFill>
                <a:srgbClr val="969696"/>
              </a:solidFill>
              <a:prstDash val="solid"/>
            </a:ln>
          </c:spPr>
          <c:marker>
            <c:symbol val="none"/>
          </c:marker>
          <c:cat>
            <c:numRef>
              <c:f>'Q5-G4-G5'!$B$41:$E$41</c:f>
              <c:numCache>
                <c:formatCode>General</c:formatCode>
                <c:ptCount val="4"/>
                <c:pt idx="0">
                  <c:v>2004</c:v>
                </c:pt>
                <c:pt idx="1">
                  <c:v>2009</c:v>
                </c:pt>
                <c:pt idx="2">
                  <c:v>2018</c:v>
                </c:pt>
                <c:pt idx="3">
                  <c:v>2020</c:v>
                </c:pt>
              </c:numCache>
            </c:numRef>
          </c:cat>
          <c:val>
            <c:numRef>
              <c:f>'Q5-G4-G5'!$B$42:$E$42</c:f>
              <c:numCache>
                <c:formatCode>#,##0</c:formatCode>
                <c:ptCount val="4"/>
                <c:pt idx="0">
                  <c:v>100</c:v>
                </c:pt>
                <c:pt idx="1">
                  <c:v>106.72617453759277</c:v>
                </c:pt>
                <c:pt idx="2">
                  <c:v>122.95882871442761</c:v>
                </c:pt>
                <c:pt idx="3" formatCode="0.0">
                  <c:v>95.656864957933138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14-4FD2-83DB-01A4537135C8}"/>
            </c:ext>
          </c:extLst>
        </c:ser>
        <c:ser>
          <c:idx val="1"/>
          <c:order val="1"/>
          <c:tx>
            <c:strRef>
              <c:f>'Q5-G4-G5'!$A$43</c:f>
              <c:strCache>
                <c:ptCount val="1"/>
                <c:pt idx="0">
                  <c:v>Mallorca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numRef>
              <c:f>'Q5-G4-G5'!$B$41:$E$41</c:f>
              <c:numCache>
                <c:formatCode>General</c:formatCode>
                <c:ptCount val="4"/>
                <c:pt idx="0">
                  <c:v>2004</c:v>
                </c:pt>
                <c:pt idx="1">
                  <c:v>2009</c:v>
                </c:pt>
                <c:pt idx="2">
                  <c:v>2018</c:v>
                </c:pt>
                <c:pt idx="3">
                  <c:v>2020</c:v>
                </c:pt>
              </c:numCache>
            </c:numRef>
          </c:cat>
          <c:val>
            <c:numRef>
              <c:f>'Q5-G4-G5'!$B$43:$E$43</c:f>
              <c:numCache>
                <c:formatCode>#,##0</c:formatCode>
                <c:ptCount val="4"/>
                <c:pt idx="0">
                  <c:v>100</c:v>
                </c:pt>
                <c:pt idx="1">
                  <c:v>107.46193518639706</c:v>
                </c:pt>
                <c:pt idx="2">
                  <c:v>122.63098242073647</c:v>
                </c:pt>
                <c:pt idx="3" formatCode="0.0">
                  <c:v>96.777483609525845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14-4FD2-83DB-01A4537135C8}"/>
            </c:ext>
          </c:extLst>
        </c:ser>
        <c:ser>
          <c:idx val="2"/>
          <c:order val="2"/>
          <c:tx>
            <c:strRef>
              <c:f>'Q5-G4-G5'!$A$44</c:f>
              <c:strCache>
                <c:ptCount val="1"/>
                <c:pt idx="0">
                  <c:v>Menorca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'Q5-G4-G5'!$B$41:$E$41</c:f>
              <c:numCache>
                <c:formatCode>General</c:formatCode>
                <c:ptCount val="4"/>
                <c:pt idx="0">
                  <c:v>2004</c:v>
                </c:pt>
                <c:pt idx="1">
                  <c:v>2009</c:v>
                </c:pt>
                <c:pt idx="2">
                  <c:v>2018</c:v>
                </c:pt>
                <c:pt idx="3">
                  <c:v>2020</c:v>
                </c:pt>
              </c:numCache>
            </c:numRef>
          </c:cat>
          <c:val>
            <c:numRef>
              <c:f>'Q5-G4-G5'!$B$44:$E$44</c:f>
              <c:numCache>
                <c:formatCode>#,##0</c:formatCode>
                <c:ptCount val="4"/>
                <c:pt idx="0">
                  <c:v>100</c:v>
                </c:pt>
                <c:pt idx="1">
                  <c:v>101.78670798406213</c:v>
                </c:pt>
                <c:pt idx="2">
                  <c:v>113.58745667819811</c:v>
                </c:pt>
                <c:pt idx="3" formatCode="0.0">
                  <c:v>88.493466851852617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14-4FD2-83DB-01A4537135C8}"/>
            </c:ext>
          </c:extLst>
        </c:ser>
        <c:ser>
          <c:idx val="3"/>
          <c:order val="3"/>
          <c:tx>
            <c:strRef>
              <c:f>'Q5-G4-G5'!$A$45</c:f>
              <c:strCache>
                <c:ptCount val="1"/>
                <c:pt idx="0">
                  <c:v>Pitiüses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'Q5-G4-G5'!$B$41:$E$41</c:f>
              <c:numCache>
                <c:formatCode>General</c:formatCode>
                <c:ptCount val="4"/>
                <c:pt idx="0">
                  <c:v>2004</c:v>
                </c:pt>
                <c:pt idx="1">
                  <c:v>2009</c:v>
                </c:pt>
                <c:pt idx="2">
                  <c:v>2018</c:v>
                </c:pt>
                <c:pt idx="3">
                  <c:v>2020</c:v>
                </c:pt>
              </c:numCache>
            </c:numRef>
          </c:cat>
          <c:val>
            <c:numRef>
              <c:f>'Q5-G4-G5'!$B$45:$E$45</c:f>
              <c:numCache>
                <c:formatCode>#,##0</c:formatCode>
                <c:ptCount val="4"/>
                <c:pt idx="0">
                  <c:v>100</c:v>
                </c:pt>
                <c:pt idx="1">
                  <c:v>105.17184143113656</c:v>
                </c:pt>
                <c:pt idx="2">
                  <c:v>131.20570090962366</c:v>
                </c:pt>
                <c:pt idx="3" formatCode="0.0">
                  <c:v>94.148906947111243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14-4FD2-83DB-01A453713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0000592"/>
        <c:axId val="1"/>
      </c:lineChart>
      <c:catAx>
        <c:axId val="310000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00592"/>
        <c:crossesAt val="1"/>
        <c:crossBetween val="midCat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8837702516101149"/>
          <c:y val="0.22764312997460684"/>
          <c:w val="0.83968019057858734"/>
          <c:h val="0.28455412585621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I-1.50. Previsió del percentatge de variació anual 2020 de la taxa d'ocupació de la població resident per comunitats autònomes</a:t>
            </a:r>
          </a:p>
        </c:rich>
      </c:tx>
      <c:layout>
        <c:manualLayout>
          <c:xMode val="edge"/>
          <c:yMode val="edge"/>
          <c:x val="0.16433592142445611"/>
          <c:y val="3.18906605922551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615443713538901"/>
          <c:y val="0.21867905871727594"/>
          <c:w val="0.52797292936811857"/>
          <c:h val="0.6993174065229553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'Q20-G47-G51'!$Q$2:$Q$3</c:f>
              <c:strCache>
                <c:ptCount val="2"/>
                <c:pt idx="1">
                  <c:v>2020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1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2F8B-441B-8E83-482643A86655}"/>
              </c:ext>
            </c:extLst>
          </c:dPt>
          <c:dPt>
            <c:idx val="17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F8B-441B-8E83-482643A86655}"/>
              </c:ext>
            </c:extLst>
          </c:dPt>
          <c:dLbls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F8B-441B-8E83-482643A86655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F8B-441B-8E83-482643A86655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F8B-441B-8E83-482643A86655}"/>
                </c:ext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F8B-441B-8E83-482643A86655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F8B-441B-8E83-482643A8665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'Q20-G47-G51'!$P$4:$P$21</c:f>
              <c:strCache>
                <c:ptCount val="18"/>
                <c:pt idx="0">
                  <c:v>Astúries</c:v>
                </c:pt>
                <c:pt idx="1">
                  <c:v>Galícia</c:v>
                </c:pt>
                <c:pt idx="2">
                  <c:v>Extremadura</c:v>
                </c:pt>
                <c:pt idx="3">
                  <c:v>Múrcia</c:v>
                </c:pt>
                <c:pt idx="4">
                  <c:v>Castella i Lleó</c:v>
                </c:pt>
                <c:pt idx="5">
                  <c:v>La Rioja</c:v>
                </c:pt>
                <c:pt idx="6">
                  <c:v>Madrid</c:v>
                </c:pt>
                <c:pt idx="7">
                  <c:v>País Basc</c:v>
                </c:pt>
                <c:pt idx="8">
                  <c:v>Aragó</c:v>
                </c:pt>
                <c:pt idx="9">
                  <c:v>Castella-la Manxa</c:v>
                </c:pt>
                <c:pt idx="10">
                  <c:v>Com. Valenciana</c:v>
                </c:pt>
                <c:pt idx="11">
                  <c:v>Espanya</c:v>
                </c:pt>
                <c:pt idx="12">
                  <c:v>Andalusia</c:v>
                </c:pt>
                <c:pt idx="13">
                  <c:v>Cantàbria</c:v>
                </c:pt>
                <c:pt idx="14">
                  <c:v>Catalunya</c:v>
                </c:pt>
                <c:pt idx="15">
                  <c:v>Navarra</c:v>
                </c:pt>
                <c:pt idx="16">
                  <c:v>Canàries</c:v>
                </c:pt>
                <c:pt idx="17">
                  <c:v>Illes Balears</c:v>
                </c:pt>
              </c:strCache>
            </c:strRef>
          </c:cat>
          <c:val>
            <c:numRef>
              <c:f>'Q20-G47-G51'!$Q$4:$Q$21</c:f>
              <c:numCache>
                <c:formatCode>0.0</c:formatCode>
                <c:ptCount val="18"/>
                <c:pt idx="0">
                  <c:v>-1.7999999999999998</c:v>
                </c:pt>
                <c:pt idx="1">
                  <c:v>-2.4000000000000004</c:v>
                </c:pt>
                <c:pt idx="2">
                  <c:v>-2.8</c:v>
                </c:pt>
                <c:pt idx="3">
                  <c:v>-2.8999999999999995</c:v>
                </c:pt>
                <c:pt idx="4">
                  <c:v>-2.9000000000000004</c:v>
                </c:pt>
                <c:pt idx="5">
                  <c:v>-3.1000000000000005</c:v>
                </c:pt>
                <c:pt idx="6">
                  <c:v>-3.5</c:v>
                </c:pt>
                <c:pt idx="7">
                  <c:v>-3.6000000000000005</c:v>
                </c:pt>
                <c:pt idx="8">
                  <c:v>-3.9999999999999991</c:v>
                </c:pt>
                <c:pt idx="9">
                  <c:v>-4.0999999999999996</c:v>
                </c:pt>
                <c:pt idx="10">
                  <c:v>-4.3</c:v>
                </c:pt>
                <c:pt idx="11">
                  <c:v>-4.3000000000000007</c:v>
                </c:pt>
                <c:pt idx="12">
                  <c:v>-4.5</c:v>
                </c:pt>
                <c:pt idx="13">
                  <c:v>-4.5</c:v>
                </c:pt>
                <c:pt idx="14">
                  <c:v>-4.5</c:v>
                </c:pt>
                <c:pt idx="15">
                  <c:v>-4.9999999999999991</c:v>
                </c:pt>
                <c:pt idx="16">
                  <c:v>-8.2999999999999989</c:v>
                </c:pt>
                <c:pt idx="17">
                  <c:v>-10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F8B-441B-8E83-482643A86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09999792"/>
        <c:axId val="1"/>
      </c:barChart>
      <c:catAx>
        <c:axId val="3099997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"/>
          <c:min val="-12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09999792"/>
        <c:crosses val="max"/>
        <c:crossBetween val="between"/>
        <c:majorUnit val="2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I-1.51. Previsió del percentatge de variació anual 2021 de la taxa d'ocupació de la població resident per comunitats autònomes</a:t>
            </a:r>
          </a:p>
        </c:rich>
      </c:tx>
      <c:layout>
        <c:manualLayout>
          <c:xMode val="edge"/>
          <c:yMode val="edge"/>
          <c:x val="0.17421609496044826"/>
          <c:y val="3.18181818181818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494773519163763"/>
          <c:y val="0.21818181818181817"/>
          <c:w val="0.53658536585365857"/>
          <c:h val="0.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'Q20-G47-G51'!$S$3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9CA0-4A01-9557-134959163974}"/>
              </c:ext>
            </c:extLst>
          </c:dPt>
          <c:dPt>
            <c:idx val="5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CA0-4A01-9557-134959163974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CA0-4A01-9557-134959163974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9CA0-4A01-9557-134959163974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9CA0-4A01-9557-134959163974}"/>
                </c:ext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9CA0-4A01-9557-134959163974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9CA0-4A01-9557-13495916397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'Q20-G47-G51'!$R$4:$R$21</c:f>
              <c:strCache>
                <c:ptCount val="18"/>
                <c:pt idx="0">
                  <c:v>Illes Balears</c:v>
                </c:pt>
                <c:pt idx="1">
                  <c:v>Canàries</c:v>
                </c:pt>
                <c:pt idx="2">
                  <c:v>Andalusia</c:v>
                </c:pt>
                <c:pt idx="3">
                  <c:v>Cantàbria</c:v>
                </c:pt>
                <c:pt idx="4">
                  <c:v>Castella-la Manxa</c:v>
                </c:pt>
                <c:pt idx="5">
                  <c:v>Espanya</c:v>
                </c:pt>
                <c:pt idx="6">
                  <c:v>Catalunya</c:v>
                </c:pt>
                <c:pt idx="7">
                  <c:v>Com. Valenciana</c:v>
                </c:pt>
                <c:pt idx="8">
                  <c:v>Galícia</c:v>
                </c:pt>
                <c:pt idx="9">
                  <c:v>Navarra</c:v>
                </c:pt>
                <c:pt idx="10">
                  <c:v>Madrid</c:v>
                </c:pt>
                <c:pt idx="11">
                  <c:v>Astúries</c:v>
                </c:pt>
                <c:pt idx="12">
                  <c:v>Castella i Lleó</c:v>
                </c:pt>
                <c:pt idx="13">
                  <c:v>País Basc</c:v>
                </c:pt>
                <c:pt idx="14">
                  <c:v>Extremadura</c:v>
                </c:pt>
                <c:pt idx="15">
                  <c:v>Aragó</c:v>
                </c:pt>
                <c:pt idx="16">
                  <c:v>La Rioja</c:v>
                </c:pt>
                <c:pt idx="17">
                  <c:v>Múrcia</c:v>
                </c:pt>
              </c:strCache>
            </c:strRef>
          </c:cat>
          <c:val>
            <c:numRef>
              <c:f>'Q20-G47-G51'!$S$4:$S$21</c:f>
              <c:numCache>
                <c:formatCode>0.0</c:formatCode>
                <c:ptCount val="18"/>
                <c:pt idx="0">
                  <c:v>6.1999999999999993</c:v>
                </c:pt>
                <c:pt idx="1">
                  <c:v>4.5999999999999996</c:v>
                </c:pt>
                <c:pt idx="2">
                  <c:v>4.5</c:v>
                </c:pt>
                <c:pt idx="3">
                  <c:v>3.7</c:v>
                </c:pt>
                <c:pt idx="4">
                  <c:v>3.5999999999999996</c:v>
                </c:pt>
                <c:pt idx="5">
                  <c:v>3.4</c:v>
                </c:pt>
                <c:pt idx="6">
                  <c:v>3.3999999999999995</c:v>
                </c:pt>
                <c:pt idx="7">
                  <c:v>3.2</c:v>
                </c:pt>
                <c:pt idx="8">
                  <c:v>3.1000000000000005</c:v>
                </c:pt>
                <c:pt idx="9">
                  <c:v>3.1</c:v>
                </c:pt>
                <c:pt idx="10">
                  <c:v>2.9</c:v>
                </c:pt>
                <c:pt idx="11">
                  <c:v>2.8</c:v>
                </c:pt>
                <c:pt idx="12">
                  <c:v>2.7</c:v>
                </c:pt>
                <c:pt idx="13">
                  <c:v>2.6</c:v>
                </c:pt>
                <c:pt idx="14">
                  <c:v>2.5999999999999996</c:v>
                </c:pt>
                <c:pt idx="15">
                  <c:v>2.3000000000000003</c:v>
                </c:pt>
                <c:pt idx="16">
                  <c:v>1.6</c:v>
                </c:pt>
                <c:pt idx="17">
                  <c:v>0.60000000000000009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A0-4A01-9557-134959163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09995392"/>
        <c:axId val="1"/>
      </c:barChart>
      <c:catAx>
        <c:axId val="3099953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09995392"/>
        <c:crosses val="max"/>
        <c:crossBetween val="between"/>
        <c:majorUnit val="2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I-1.55. Previsions de creixement del PIB per comunitats autònomes (% de variació anual) (2020) </a:t>
            </a:r>
          </a:p>
        </c:rich>
      </c:tx>
      <c:layout>
        <c:manualLayout>
          <c:xMode val="edge"/>
          <c:yMode val="edge"/>
          <c:x val="0.19121483775746867"/>
          <c:y val="3.19634703196347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581459901536008"/>
          <c:y val="0.22602790121089561"/>
          <c:w val="0.66666834894912019"/>
          <c:h val="0.6894992541988936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'G52-G56'!$R$2</c:f>
              <c:strCache>
                <c:ptCount val="1"/>
                <c:pt idx="0">
                  <c:v>Productivitat al treball</c:v>
                </c:pt>
              </c:strCache>
            </c:strRef>
          </c:tx>
          <c:spPr>
            <a:solidFill>
              <a:srgbClr val="FCD5B5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'G52-G56'!$Q$3:$Q$20</c:f>
              <c:strCache>
                <c:ptCount val="18"/>
                <c:pt idx="0">
                  <c:v>Andalusia</c:v>
                </c:pt>
                <c:pt idx="1">
                  <c:v>Aragó</c:v>
                </c:pt>
                <c:pt idx="2">
                  <c:v>Astúries</c:v>
                </c:pt>
                <c:pt idx="3">
                  <c:v>Illes Balears</c:v>
                </c:pt>
                <c:pt idx="4">
                  <c:v>Canàries</c:v>
                </c:pt>
                <c:pt idx="5">
                  <c:v>Cantàbria</c:v>
                </c:pt>
                <c:pt idx="6">
                  <c:v>Castella i Lleó</c:v>
                </c:pt>
                <c:pt idx="7">
                  <c:v>Castella-la Manxa</c:v>
                </c:pt>
                <c:pt idx="8">
                  <c:v>Catalunya</c:v>
                </c:pt>
                <c:pt idx="9">
                  <c:v>Com. Valenciana</c:v>
                </c:pt>
                <c:pt idx="10">
                  <c:v>Extremadura</c:v>
                </c:pt>
                <c:pt idx="11">
                  <c:v>Galícia</c:v>
                </c:pt>
                <c:pt idx="12">
                  <c:v>Madrid</c:v>
                </c:pt>
                <c:pt idx="13">
                  <c:v>Múrcia</c:v>
                </c:pt>
                <c:pt idx="14">
                  <c:v>Navarra</c:v>
                </c:pt>
                <c:pt idx="15">
                  <c:v>País Basc</c:v>
                </c:pt>
                <c:pt idx="16">
                  <c:v>La Rioja</c:v>
                </c:pt>
                <c:pt idx="17">
                  <c:v>Espanya</c:v>
                </c:pt>
              </c:strCache>
            </c:strRef>
          </c:cat>
          <c:val>
            <c:numRef>
              <c:f>'G52-G56'!$R$3:$R$20</c:f>
              <c:numCache>
                <c:formatCode>0.0</c:formatCode>
                <c:ptCount val="18"/>
                <c:pt idx="0">
                  <c:v>-6.5</c:v>
                </c:pt>
                <c:pt idx="1">
                  <c:v>-4.2</c:v>
                </c:pt>
                <c:pt idx="2">
                  <c:v>-7.7</c:v>
                </c:pt>
                <c:pt idx="3">
                  <c:v>-11.3</c:v>
                </c:pt>
                <c:pt idx="4">
                  <c:v>-9.4</c:v>
                </c:pt>
                <c:pt idx="5">
                  <c:v>-3.3</c:v>
                </c:pt>
                <c:pt idx="6">
                  <c:v>-5.4</c:v>
                </c:pt>
                <c:pt idx="7">
                  <c:v>-3.2</c:v>
                </c:pt>
                <c:pt idx="8">
                  <c:v>-8</c:v>
                </c:pt>
                <c:pt idx="9">
                  <c:v>-5.3</c:v>
                </c:pt>
                <c:pt idx="10">
                  <c:v>-3.7</c:v>
                </c:pt>
                <c:pt idx="11">
                  <c:v>-8</c:v>
                </c:pt>
                <c:pt idx="12">
                  <c:v>-9.4</c:v>
                </c:pt>
                <c:pt idx="13">
                  <c:v>-4.7</c:v>
                </c:pt>
                <c:pt idx="14">
                  <c:v>-4.2</c:v>
                </c:pt>
                <c:pt idx="15">
                  <c:v>-6.2</c:v>
                </c:pt>
                <c:pt idx="16">
                  <c:v>-5.2</c:v>
                </c:pt>
                <c:pt idx="17">
                  <c:v>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6A-44FE-933C-97A5BF49C79D}"/>
            </c:ext>
          </c:extLst>
        </c:ser>
        <c:ser>
          <c:idx val="1"/>
          <c:order val="1"/>
          <c:tx>
            <c:strRef>
              <c:f>'G52-G56'!$S$2</c:f>
              <c:strCache>
                <c:ptCount val="1"/>
                <c:pt idx="0">
                  <c:v>Taxa d'ocupació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'G52-G56'!$Q$3:$Q$20</c:f>
              <c:strCache>
                <c:ptCount val="18"/>
                <c:pt idx="0">
                  <c:v>Andalusia</c:v>
                </c:pt>
                <c:pt idx="1">
                  <c:v>Aragó</c:v>
                </c:pt>
                <c:pt idx="2">
                  <c:v>Astúries</c:v>
                </c:pt>
                <c:pt idx="3">
                  <c:v>Illes Balears</c:v>
                </c:pt>
                <c:pt idx="4">
                  <c:v>Canàries</c:v>
                </c:pt>
                <c:pt idx="5">
                  <c:v>Cantàbria</c:v>
                </c:pt>
                <c:pt idx="6">
                  <c:v>Castella i Lleó</c:v>
                </c:pt>
                <c:pt idx="7">
                  <c:v>Castella-la Manxa</c:v>
                </c:pt>
                <c:pt idx="8">
                  <c:v>Catalunya</c:v>
                </c:pt>
                <c:pt idx="9">
                  <c:v>Com. Valenciana</c:v>
                </c:pt>
                <c:pt idx="10">
                  <c:v>Extremadura</c:v>
                </c:pt>
                <c:pt idx="11">
                  <c:v>Galícia</c:v>
                </c:pt>
                <c:pt idx="12">
                  <c:v>Madrid</c:v>
                </c:pt>
                <c:pt idx="13">
                  <c:v>Múrcia</c:v>
                </c:pt>
                <c:pt idx="14">
                  <c:v>Navarra</c:v>
                </c:pt>
                <c:pt idx="15">
                  <c:v>País Basc</c:v>
                </c:pt>
                <c:pt idx="16">
                  <c:v>La Rioja</c:v>
                </c:pt>
                <c:pt idx="17">
                  <c:v>Espanya</c:v>
                </c:pt>
              </c:strCache>
            </c:strRef>
          </c:cat>
          <c:val>
            <c:numRef>
              <c:f>'G52-G56'!$S$3:$S$20</c:f>
              <c:numCache>
                <c:formatCode>0.0</c:formatCode>
                <c:ptCount val="18"/>
                <c:pt idx="0">
                  <c:v>-4.5</c:v>
                </c:pt>
                <c:pt idx="1">
                  <c:v>-3.9999999999999991</c:v>
                </c:pt>
                <c:pt idx="2">
                  <c:v>-1.7999999999999998</c:v>
                </c:pt>
                <c:pt idx="3">
                  <c:v>-10</c:v>
                </c:pt>
                <c:pt idx="4">
                  <c:v>-8.2999999999999989</c:v>
                </c:pt>
                <c:pt idx="5">
                  <c:v>-4.5</c:v>
                </c:pt>
                <c:pt idx="6">
                  <c:v>-2.9000000000000004</c:v>
                </c:pt>
                <c:pt idx="7">
                  <c:v>-4.0999999999999996</c:v>
                </c:pt>
                <c:pt idx="8">
                  <c:v>-4.5</c:v>
                </c:pt>
                <c:pt idx="9">
                  <c:v>-4.3</c:v>
                </c:pt>
                <c:pt idx="10">
                  <c:v>-2.8</c:v>
                </c:pt>
                <c:pt idx="11">
                  <c:v>-2.4000000000000004</c:v>
                </c:pt>
                <c:pt idx="12">
                  <c:v>-3.5</c:v>
                </c:pt>
                <c:pt idx="13">
                  <c:v>-2.8999999999999995</c:v>
                </c:pt>
                <c:pt idx="14">
                  <c:v>-4.9999999999999991</c:v>
                </c:pt>
                <c:pt idx="15">
                  <c:v>-3.6000000000000005</c:v>
                </c:pt>
                <c:pt idx="16">
                  <c:v>-3.1000000000000005</c:v>
                </c:pt>
                <c:pt idx="17">
                  <c:v>-4.3000000000000007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6A-44FE-933C-97A5BF49C79D}"/>
            </c:ext>
          </c:extLst>
        </c:ser>
        <c:ser>
          <c:idx val="2"/>
          <c:order val="2"/>
          <c:tx>
            <c:strRef>
              <c:f>'G52-G56'!$T$2</c:f>
              <c:strCache>
                <c:ptCount val="1"/>
                <c:pt idx="0">
                  <c:v>PIB per capita</c:v>
                </c:pt>
              </c:strCache>
            </c:strRef>
          </c:tx>
          <c:spPr>
            <a:solidFill>
              <a:srgbClr val="B9CDE5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'G52-G56'!$Q$3:$Q$20</c:f>
              <c:strCache>
                <c:ptCount val="18"/>
                <c:pt idx="0">
                  <c:v>Andalusia</c:v>
                </c:pt>
                <c:pt idx="1">
                  <c:v>Aragó</c:v>
                </c:pt>
                <c:pt idx="2">
                  <c:v>Astúries</c:v>
                </c:pt>
                <c:pt idx="3">
                  <c:v>Illes Balears</c:v>
                </c:pt>
                <c:pt idx="4">
                  <c:v>Canàries</c:v>
                </c:pt>
                <c:pt idx="5">
                  <c:v>Cantàbria</c:v>
                </c:pt>
                <c:pt idx="6">
                  <c:v>Castella i Lleó</c:v>
                </c:pt>
                <c:pt idx="7">
                  <c:v>Castella-la Manxa</c:v>
                </c:pt>
                <c:pt idx="8">
                  <c:v>Catalunya</c:v>
                </c:pt>
                <c:pt idx="9">
                  <c:v>Com. Valenciana</c:v>
                </c:pt>
                <c:pt idx="10">
                  <c:v>Extremadura</c:v>
                </c:pt>
                <c:pt idx="11">
                  <c:v>Galícia</c:v>
                </c:pt>
                <c:pt idx="12">
                  <c:v>Madrid</c:v>
                </c:pt>
                <c:pt idx="13">
                  <c:v>Múrcia</c:v>
                </c:pt>
                <c:pt idx="14">
                  <c:v>Navarra</c:v>
                </c:pt>
                <c:pt idx="15">
                  <c:v>País Basc</c:v>
                </c:pt>
                <c:pt idx="16">
                  <c:v>La Rioja</c:v>
                </c:pt>
                <c:pt idx="17">
                  <c:v>Espanya</c:v>
                </c:pt>
              </c:strCache>
            </c:strRef>
          </c:cat>
          <c:val>
            <c:numRef>
              <c:f>'G52-G56'!$T$3:$T$20</c:f>
              <c:numCache>
                <c:formatCode>0.0</c:formatCode>
                <c:ptCount val="18"/>
                <c:pt idx="0">
                  <c:v>-11</c:v>
                </c:pt>
                <c:pt idx="1">
                  <c:v>-8.1999999999999993</c:v>
                </c:pt>
                <c:pt idx="2">
                  <c:v>-9.5</c:v>
                </c:pt>
                <c:pt idx="3">
                  <c:v>-21.3</c:v>
                </c:pt>
                <c:pt idx="4">
                  <c:v>-17.7</c:v>
                </c:pt>
                <c:pt idx="5">
                  <c:v>-7.8</c:v>
                </c:pt>
                <c:pt idx="6">
                  <c:v>-8.3000000000000007</c:v>
                </c:pt>
                <c:pt idx="7">
                  <c:v>-7.3</c:v>
                </c:pt>
                <c:pt idx="8">
                  <c:v>-12.5</c:v>
                </c:pt>
                <c:pt idx="9">
                  <c:v>-9.6</c:v>
                </c:pt>
                <c:pt idx="10">
                  <c:v>-6.5</c:v>
                </c:pt>
                <c:pt idx="11">
                  <c:v>-10.4</c:v>
                </c:pt>
                <c:pt idx="12">
                  <c:v>-12.9</c:v>
                </c:pt>
                <c:pt idx="13">
                  <c:v>-7.6</c:v>
                </c:pt>
                <c:pt idx="14">
                  <c:v>-9.1999999999999993</c:v>
                </c:pt>
                <c:pt idx="15">
                  <c:v>-9.8000000000000007</c:v>
                </c:pt>
                <c:pt idx="16">
                  <c:v>-8.3000000000000007</c:v>
                </c:pt>
                <c:pt idx="17">
                  <c:v>-11.3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6A-44FE-933C-97A5BF49C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310044192"/>
        <c:axId val="1"/>
      </c:barChart>
      <c:catAx>
        <c:axId val="3100441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44192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421190772206106"/>
          <c:y val="0.12557101595177314"/>
          <c:w val="0.89664289193767677"/>
          <c:h val="0.162100696317069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I-1.52. Previsions de creixement del PIB per comunitats autònomes (% de variació anual) (2001-2007) </a:t>
            </a:r>
          </a:p>
        </c:rich>
      </c:tx>
      <c:layout>
        <c:manualLayout>
          <c:xMode val="edge"/>
          <c:yMode val="edge"/>
          <c:x val="0.1886310562531035"/>
          <c:y val="3.19634703196347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839858486400008"/>
          <c:y val="0.22831101132413698"/>
          <c:w val="0.66925233479776025"/>
          <c:h val="0.6872161440856523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'G52-G56'!$B$2</c:f>
              <c:strCache>
                <c:ptCount val="1"/>
                <c:pt idx="0">
                  <c:v>Productivitat al treball</c:v>
                </c:pt>
              </c:strCache>
            </c:strRef>
          </c:tx>
          <c:spPr>
            <a:solidFill>
              <a:srgbClr val="FCD5B5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F13-4E8D-917B-951C62FEC839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F13-4E8D-917B-951C62FEC839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6F13-4E8D-917B-951C62FEC839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6F13-4E8D-917B-951C62FEC839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6F13-4E8D-917B-951C62FEC839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6F13-4E8D-917B-951C62FEC839}"/>
                </c:ext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6F13-4E8D-917B-951C62FEC839}"/>
                </c:ext>
              </c:extLst>
            </c:dLbl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6F13-4E8D-917B-951C62FEC839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6F13-4E8D-917B-951C62FEC839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6F13-4E8D-917B-951C62FEC83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'G52-G56'!$A$3:$A$20</c:f>
              <c:strCache>
                <c:ptCount val="18"/>
                <c:pt idx="0">
                  <c:v>Andalusia</c:v>
                </c:pt>
                <c:pt idx="1">
                  <c:v>Aragó</c:v>
                </c:pt>
                <c:pt idx="2">
                  <c:v>Astúries</c:v>
                </c:pt>
                <c:pt idx="3">
                  <c:v>Illes Balears</c:v>
                </c:pt>
                <c:pt idx="4">
                  <c:v>Canàries</c:v>
                </c:pt>
                <c:pt idx="5">
                  <c:v>Cantàbria</c:v>
                </c:pt>
                <c:pt idx="6">
                  <c:v>Castella i Lleó</c:v>
                </c:pt>
                <c:pt idx="7">
                  <c:v>Castella-la Manxa</c:v>
                </c:pt>
                <c:pt idx="8">
                  <c:v>Catalunya</c:v>
                </c:pt>
                <c:pt idx="9">
                  <c:v>Com. Valenciana</c:v>
                </c:pt>
                <c:pt idx="10">
                  <c:v>Extremadura</c:v>
                </c:pt>
                <c:pt idx="11">
                  <c:v>Galícia</c:v>
                </c:pt>
                <c:pt idx="12">
                  <c:v>Madrid</c:v>
                </c:pt>
                <c:pt idx="13">
                  <c:v>Múrcia</c:v>
                </c:pt>
                <c:pt idx="14">
                  <c:v>Navarra</c:v>
                </c:pt>
                <c:pt idx="15">
                  <c:v>País Basc</c:v>
                </c:pt>
                <c:pt idx="16">
                  <c:v>La Rioja</c:v>
                </c:pt>
                <c:pt idx="17">
                  <c:v>Espanya</c:v>
                </c:pt>
              </c:strCache>
            </c:strRef>
          </c:cat>
          <c:val>
            <c:numRef>
              <c:f>'G52-G56'!$B$3:$B$20</c:f>
              <c:numCache>
                <c:formatCode>0.0</c:formatCode>
                <c:ptCount val="18"/>
                <c:pt idx="0">
                  <c:v>-0.5</c:v>
                </c:pt>
                <c:pt idx="1">
                  <c:v>0.7</c:v>
                </c:pt>
                <c:pt idx="2">
                  <c:v>0.3</c:v>
                </c:pt>
                <c:pt idx="3">
                  <c:v>-1.5</c:v>
                </c:pt>
                <c:pt idx="4">
                  <c:v>-1.3</c:v>
                </c:pt>
                <c:pt idx="5">
                  <c:v>-0.2</c:v>
                </c:pt>
                <c:pt idx="6">
                  <c:v>0.5</c:v>
                </c:pt>
                <c:pt idx="7">
                  <c:v>1</c:v>
                </c:pt>
                <c:pt idx="8">
                  <c:v>0.4</c:v>
                </c:pt>
                <c:pt idx="9">
                  <c:v>-0.2</c:v>
                </c:pt>
                <c:pt idx="10">
                  <c:v>1</c:v>
                </c:pt>
                <c:pt idx="11">
                  <c:v>0.3</c:v>
                </c:pt>
                <c:pt idx="12">
                  <c:v>0</c:v>
                </c:pt>
                <c:pt idx="13">
                  <c:v>-1.6</c:v>
                </c:pt>
                <c:pt idx="14">
                  <c:v>1.2</c:v>
                </c:pt>
                <c:pt idx="15">
                  <c:v>0.4</c:v>
                </c:pt>
                <c:pt idx="16">
                  <c:v>1.2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F13-4E8D-917B-951C62FEC839}"/>
            </c:ext>
          </c:extLst>
        </c:ser>
        <c:ser>
          <c:idx val="1"/>
          <c:order val="1"/>
          <c:tx>
            <c:strRef>
              <c:f>'G52-G56'!$C$2</c:f>
              <c:strCache>
                <c:ptCount val="1"/>
                <c:pt idx="0">
                  <c:v>Taxa d'ocupació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'G52-G56'!$A$3:$A$20</c:f>
              <c:strCache>
                <c:ptCount val="18"/>
                <c:pt idx="0">
                  <c:v>Andalusia</c:v>
                </c:pt>
                <c:pt idx="1">
                  <c:v>Aragó</c:v>
                </c:pt>
                <c:pt idx="2">
                  <c:v>Astúries</c:v>
                </c:pt>
                <c:pt idx="3">
                  <c:v>Illes Balears</c:v>
                </c:pt>
                <c:pt idx="4">
                  <c:v>Canàries</c:v>
                </c:pt>
                <c:pt idx="5">
                  <c:v>Cantàbria</c:v>
                </c:pt>
                <c:pt idx="6">
                  <c:v>Castella i Lleó</c:v>
                </c:pt>
                <c:pt idx="7">
                  <c:v>Castella-la Manxa</c:v>
                </c:pt>
                <c:pt idx="8">
                  <c:v>Catalunya</c:v>
                </c:pt>
                <c:pt idx="9">
                  <c:v>Com. Valenciana</c:v>
                </c:pt>
                <c:pt idx="10">
                  <c:v>Extremadura</c:v>
                </c:pt>
                <c:pt idx="11">
                  <c:v>Galícia</c:v>
                </c:pt>
                <c:pt idx="12">
                  <c:v>Madrid</c:v>
                </c:pt>
                <c:pt idx="13">
                  <c:v>Múrcia</c:v>
                </c:pt>
                <c:pt idx="14">
                  <c:v>Navarra</c:v>
                </c:pt>
                <c:pt idx="15">
                  <c:v>País Basc</c:v>
                </c:pt>
                <c:pt idx="16">
                  <c:v>La Rioja</c:v>
                </c:pt>
                <c:pt idx="17">
                  <c:v>Espanya</c:v>
                </c:pt>
              </c:strCache>
            </c:strRef>
          </c:cat>
          <c:val>
            <c:numRef>
              <c:f>'G52-G56'!$C$3:$C$20</c:f>
              <c:numCache>
                <c:formatCode>0.0</c:formatCode>
                <c:ptCount val="18"/>
                <c:pt idx="0">
                  <c:v>2.7</c:v>
                </c:pt>
                <c:pt idx="1">
                  <c:v>1.4000000000000001</c:v>
                </c:pt>
                <c:pt idx="2">
                  <c:v>2.7</c:v>
                </c:pt>
                <c:pt idx="3">
                  <c:v>0.8</c:v>
                </c:pt>
                <c:pt idx="4">
                  <c:v>1.7000000000000002</c:v>
                </c:pt>
                <c:pt idx="5">
                  <c:v>2</c:v>
                </c:pt>
                <c:pt idx="6">
                  <c:v>1.7999999999999998</c:v>
                </c:pt>
                <c:pt idx="7">
                  <c:v>1.6</c:v>
                </c:pt>
                <c:pt idx="8">
                  <c:v>1.1000000000000001</c:v>
                </c:pt>
                <c:pt idx="9">
                  <c:v>1.2</c:v>
                </c:pt>
                <c:pt idx="10">
                  <c:v>2</c:v>
                </c:pt>
                <c:pt idx="11">
                  <c:v>3</c:v>
                </c:pt>
                <c:pt idx="12">
                  <c:v>1.8</c:v>
                </c:pt>
                <c:pt idx="13">
                  <c:v>2.9000000000000004</c:v>
                </c:pt>
                <c:pt idx="14">
                  <c:v>0.60000000000000009</c:v>
                </c:pt>
                <c:pt idx="15">
                  <c:v>2</c:v>
                </c:pt>
                <c:pt idx="16">
                  <c:v>0.5</c:v>
                </c:pt>
                <c:pt idx="17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13-4E8D-917B-951C62FEC839}"/>
            </c:ext>
          </c:extLst>
        </c:ser>
        <c:ser>
          <c:idx val="2"/>
          <c:order val="2"/>
          <c:tx>
            <c:strRef>
              <c:f>'G52-G56'!$D$2</c:f>
              <c:strCache>
                <c:ptCount val="1"/>
                <c:pt idx="0">
                  <c:v>PIB per capita</c:v>
                </c:pt>
              </c:strCache>
            </c:strRef>
          </c:tx>
          <c:spPr>
            <a:solidFill>
              <a:srgbClr val="B9CDE5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6F13-4E8D-917B-951C62FEC83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'G52-G56'!$A$3:$A$20</c:f>
              <c:strCache>
                <c:ptCount val="18"/>
                <c:pt idx="0">
                  <c:v>Andalusia</c:v>
                </c:pt>
                <c:pt idx="1">
                  <c:v>Aragó</c:v>
                </c:pt>
                <c:pt idx="2">
                  <c:v>Astúries</c:v>
                </c:pt>
                <c:pt idx="3">
                  <c:v>Illes Balears</c:v>
                </c:pt>
                <c:pt idx="4">
                  <c:v>Canàries</c:v>
                </c:pt>
                <c:pt idx="5">
                  <c:v>Cantàbria</c:v>
                </c:pt>
                <c:pt idx="6">
                  <c:v>Castella i Lleó</c:v>
                </c:pt>
                <c:pt idx="7">
                  <c:v>Castella-la Manxa</c:v>
                </c:pt>
                <c:pt idx="8">
                  <c:v>Catalunya</c:v>
                </c:pt>
                <c:pt idx="9">
                  <c:v>Com. Valenciana</c:v>
                </c:pt>
                <c:pt idx="10">
                  <c:v>Extremadura</c:v>
                </c:pt>
                <c:pt idx="11">
                  <c:v>Galícia</c:v>
                </c:pt>
                <c:pt idx="12">
                  <c:v>Madrid</c:v>
                </c:pt>
                <c:pt idx="13">
                  <c:v>Múrcia</c:v>
                </c:pt>
                <c:pt idx="14">
                  <c:v>Navarra</c:v>
                </c:pt>
                <c:pt idx="15">
                  <c:v>País Basc</c:v>
                </c:pt>
                <c:pt idx="16">
                  <c:v>La Rioja</c:v>
                </c:pt>
                <c:pt idx="17">
                  <c:v>Espanya</c:v>
                </c:pt>
              </c:strCache>
            </c:strRef>
          </c:cat>
          <c:val>
            <c:numRef>
              <c:f>'G52-G56'!$D$3:$D$20</c:f>
              <c:numCache>
                <c:formatCode>0.0</c:formatCode>
                <c:ptCount val="18"/>
                <c:pt idx="0">
                  <c:v>2.2000000000000002</c:v>
                </c:pt>
                <c:pt idx="1">
                  <c:v>2.1</c:v>
                </c:pt>
                <c:pt idx="2">
                  <c:v>3</c:v>
                </c:pt>
                <c:pt idx="3">
                  <c:v>-0.7</c:v>
                </c:pt>
                <c:pt idx="4">
                  <c:v>0.4</c:v>
                </c:pt>
                <c:pt idx="5">
                  <c:v>1.8</c:v>
                </c:pt>
                <c:pt idx="6">
                  <c:v>2.2999999999999998</c:v>
                </c:pt>
                <c:pt idx="7">
                  <c:v>2.6</c:v>
                </c:pt>
                <c:pt idx="8">
                  <c:v>1.5</c:v>
                </c:pt>
                <c:pt idx="9">
                  <c:v>1</c:v>
                </c:pt>
                <c:pt idx="10">
                  <c:v>3</c:v>
                </c:pt>
                <c:pt idx="11">
                  <c:v>3.3</c:v>
                </c:pt>
                <c:pt idx="12">
                  <c:v>1.8</c:v>
                </c:pt>
                <c:pt idx="13">
                  <c:v>1.3</c:v>
                </c:pt>
                <c:pt idx="14">
                  <c:v>1.8</c:v>
                </c:pt>
                <c:pt idx="15">
                  <c:v>2.4</c:v>
                </c:pt>
                <c:pt idx="16">
                  <c:v>1.7</c:v>
                </c:pt>
                <c:pt idx="17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F13-4E8D-917B-951C62FEC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310046992"/>
        <c:axId val="1"/>
      </c:barChart>
      <c:catAx>
        <c:axId val="3100469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46992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4470312832517557"/>
          <c:y val="0.12328791092894209"/>
          <c:w val="0.89922706958927434"/>
          <c:h val="0.1598175912942388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I-1.53. Previsions de creixement del PIB per comunitats autònomes (% de variació anual) (2008-2013)</a:t>
            </a:r>
          </a:p>
        </c:rich>
      </c:tx>
      <c:layout>
        <c:manualLayout>
          <c:xMode val="edge"/>
          <c:yMode val="edge"/>
          <c:x val="0.18863085510537597"/>
          <c:y val="3.18906605922551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839858486400008"/>
          <c:y val="0.22551277930219082"/>
          <c:w val="0.6718363206464002"/>
          <c:h val="0.6902057790764022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'G52-G56'!$G$2</c:f>
              <c:strCache>
                <c:ptCount val="1"/>
                <c:pt idx="0">
                  <c:v>Productivitat al treball</c:v>
                </c:pt>
              </c:strCache>
            </c:strRef>
          </c:tx>
          <c:spPr>
            <a:solidFill>
              <a:srgbClr val="FCD5B5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463-4554-81F1-AF266806AFC0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463-4554-81F1-AF266806AFC0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C463-4554-81F1-AF266806AFC0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463-4554-81F1-AF266806AFC0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C463-4554-81F1-AF266806AFC0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C463-4554-81F1-AF266806AFC0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C463-4554-81F1-AF266806AFC0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C463-4554-81F1-AF266806AFC0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C463-4554-81F1-AF266806AFC0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C463-4554-81F1-AF266806AFC0}"/>
                </c:ext>
              </c:extLst>
            </c:dLbl>
            <c:dLbl>
              <c:idx val="1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C463-4554-81F1-AF266806AFC0}"/>
                </c:ext>
              </c:extLst>
            </c:dLbl>
            <c:dLbl>
              <c:idx val="1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C463-4554-81F1-AF266806AFC0}"/>
                </c:ext>
              </c:extLst>
            </c:dLbl>
            <c:dLbl>
              <c:idx val="1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C463-4554-81F1-AF266806AFC0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C463-4554-81F1-AF266806AFC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'G52-G56'!$A$3:$A$20</c:f>
              <c:strCache>
                <c:ptCount val="18"/>
                <c:pt idx="0">
                  <c:v>Andalusia</c:v>
                </c:pt>
                <c:pt idx="1">
                  <c:v>Aragó</c:v>
                </c:pt>
                <c:pt idx="2">
                  <c:v>Astúries</c:v>
                </c:pt>
                <c:pt idx="3">
                  <c:v>Illes Balears</c:v>
                </c:pt>
                <c:pt idx="4">
                  <c:v>Canàries</c:v>
                </c:pt>
                <c:pt idx="5">
                  <c:v>Cantàbria</c:v>
                </c:pt>
                <c:pt idx="6">
                  <c:v>Castella i Lleó</c:v>
                </c:pt>
                <c:pt idx="7">
                  <c:v>Castella-la Manxa</c:v>
                </c:pt>
                <c:pt idx="8">
                  <c:v>Catalunya</c:v>
                </c:pt>
                <c:pt idx="9">
                  <c:v>Com. Valenciana</c:v>
                </c:pt>
                <c:pt idx="10">
                  <c:v>Extremadura</c:v>
                </c:pt>
                <c:pt idx="11">
                  <c:v>Galícia</c:v>
                </c:pt>
                <c:pt idx="12">
                  <c:v>Madrid</c:v>
                </c:pt>
                <c:pt idx="13">
                  <c:v>Múrcia</c:v>
                </c:pt>
                <c:pt idx="14">
                  <c:v>Navarra</c:v>
                </c:pt>
                <c:pt idx="15">
                  <c:v>País Basc</c:v>
                </c:pt>
                <c:pt idx="16">
                  <c:v>La Rioja</c:v>
                </c:pt>
                <c:pt idx="17">
                  <c:v>Espanya</c:v>
                </c:pt>
              </c:strCache>
            </c:strRef>
          </c:cat>
          <c:val>
            <c:numRef>
              <c:f>'G52-G56'!$G$3:$G$20</c:f>
              <c:numCache>
                <c:formatCode>0.0</c:formatCode>
                <c:ptCount val="18"/>
                <c:pt idx="0">
                  <c:v>1.4</c:v>
                </c:pt>
                <c:pt idx="1">
                  <c:v>1.4</c:v>
                </c:pt>
                <c:pt idx="2">
                  <c:v>1.1000000000000001</c:v>
                </c:pt>
                <c:pt idx="3">
                  <c:v>1.8</c:v>
                </c:pt>
                <c:pt idx="4">
                  <c:v>1.7</c:v>
                </c:pt>
                <c:pt idx="5">
                  <c:v>1.2</c:v>
                </c:pt>
                <c:pt idx="6">
                  <c:v>1.5</c:v>
                </c:pt>
                <c:pt idx="7">
                  <c:v>2.2999999999999998</c:v>
                </c:pt>
                <c:pt idx="8">
                  <c:v>1.6</c:v>
                </c:pt>
                <c:pt idx="9">
                  <c:v>1.8</c:v>
                </c:pt>
                <c:pt idx="10">
                  <c:v>1.8</c:v>
                </c:pt>
                <c:pt idx="11">
                  <c:v>1.9</c:v>
                </c:pt>
                <c:pt idx="12">
                  <c:v>1.3</c:v>
                </c:pt>
                <c:pt idx="13">
                  <c:v>1.3</c:v>
                </c:pt>
                <c:pt idx="14">
                  <c:v>1.9</c:v>
                </c:pt>
                <c:pt idx="15">
                  <c:v>1.3</c:v>
                </c:pt>
                <c:pt idx="16">
                  <c:v>1</c:v>
                </c:pt>
                <c:pt idx="17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463-4554-81F1-AF266806AFC0}"/>
            </c:ext>
          </c:extLst>
        </c:ser>
        <c:ser>
          <c:idx val="1"/>
          <c:order val="1"/>
          <c:tx>
            <c:strRef>
              <c:f>'G52-G56'!$H$2</c:f>
              <c:strCache>
                <c:ptCount val="1"/>
                <c:pt idx="0">
                  <c:v>Taxa d'ocupació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'G52-G56'!$A$3:$A$20</c:f>
              <c:strCache>
                <c:ptCount val="18"/>
                <c:pt idx="0">
                  <c:v>Andalusia</c:v>
                </c:pt>
                <c:pt idx="1">
                  <c:v>Aragó</c:v>
                </c:pt>
                <c:pt idx="2">
                  <c:v>Astúries</c:v>
                </c:pt>
                <c:pt idx="3">
                  <c:v>Illes Balears</c:v>
                </c:pt>
                <c:pt idx="4">
                  <c:v>Canàries</c:v>
                </c:pt>
                <c:pt idx="5">
                  <c:v>Cantàbria</c:v>
                </c:pt>
                <c:pt idx="6">
                  <c:v>Castella i Lleó</c:v>
                </c:pt>
                <c:pt idx="7">
                  <c:v>Castella-la Manxa</c:v>
                </c:pt>
                <c:pt idx="8">
                  <c:v>Catalunya</c:v>
                </c:pt>
                <c:pt idx="9">
                  <c:v>Com. Valenciana</c:v>
                </c:pt>
                <c:pt idx="10">
                  <c:v>Extremadura</c:v>
                </c:pt>
                <c:pt idx="11">
                  <c:v>Galícia</c:v>
                </c:pt>
                <c:pt idx="12">
                  <c:v>Madrid</c:v>
                </c:pt>
                <c:pt idx="13">
                  <c:v>Múrcia</c:v>
                </c:pt>
                <c:pt idx="14">
                  <c:v>Navarra</c:v>
                </c:pt>
                <c:pt idx="15">
                  <c:v>País Basc</c:v>
                </c:pt>
                <c:pt idx="16">
                  <c:v>La Rioja</c:v>
                </c:pt>
                <c:pt idx="17">
                  <c:v>Espanya</c:v>
                </c:pt>
              </c:strCache>
            </c:strRef>
          </c:cat>
          <c:val>
            <c:numRef>
              <c:f>'G52-G56'!$H$3:$H$20</c:f>
              <c:numCache>
                <c:formatCode>0.0</c:formatCode>
                <c:ptCount val="18"/>
                <c:pt idx="0">
                  <c:v>-3.9</c:v>
                </c:pt>
                <c:pt idx="1">
                  <c:v>-3.0999999999999996</c:v>
                </c:pt>
                <c:pt idx="2">
                  <c:v>-3</c:v>
                </c:pt>
                <c:pt idx="3">
                  <c:v>-4.0999999999999996</c:v>
                </c:pt>
                <c:pt idx="4">
                  <c:v>-4.3</c:v>
                </c:pt>
                <c:pt idx="5">
                  <c:v>-3.5</c:v>
                </c:pt>
                <c:pt idx="6">
                  <c:v>-2.9</c:v>
                </c:pt>
                <c:pt idx="7">
                  <c:v>-4.1999999999999993</c:v>
                </c:pt>
                <c:pt idx="8">
                  <c:v>-3.5</c:v>
                </c:pt>
                <c:pt idx="9">
                  <c:v>-4.2</c:v>
                </c:pt>
                <c:pt idx="10">
                  <c:v>-2.8</c:v>
                </c:pt>
                <c:pt idx="11">
                  <c:v>-3.0999999999999996</c:v>
                </c:pt>
                <c:pt idx="12">
                  <c:v>-2.5</c:v>
                </c:pt>
                <c:pt idx="13">
                  <c:v>-3.3</c:v>
                </c:pt>
                <c:pt idx="14">
                  <c:v>-3.5</c:v>
                </c:pt>
                <c:pt idx="15">
                  <c:v>-2.5</c:v>
                </c:pt>
                <c:pt idx="16">
                  <c:v>-2.8</c:v>
                </c:pt>
                <c:pt idx="17">
                  <c:v>-3.4000000000000004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463-4554-81F1-AF266806AFC0}"/>
            </c:ext>
          </c:extLst>
        </c:ser>
        <c:ser>
          <c:idx val="2"/>
          <c:order val="2"/>
          <c:tx>
            <c:strRef>
              <c:f>'G52-G56'!$I$2</c:f>
              <c:strCache>
                <c:ptCount val="1"/>
                <c:pt idx="0">
                  <c:v>PIB per capita</c:v>
                </c:pt>
              </c:strCache>
            </c:strRef>
          </c:tx>
          <c:spPr>
            <a:solidFill>
              <a:srgbClr val="B9CDE5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'G52-G56'!$A$3:$A$20</c:f>
              <c:strCache>
                <c:ptCount val="18"/>
                <c:pt idx="0">
                  <c:v>Andalusia</c:v>
                </c:pt>
                <c:pt idx="1">
                  <c:v>Aragó</c:v>
                </c:pt>
                <c:pt idx="2">
                  <c:v>Astúries</c:v>
                </c:pt>
                <c:pt idx="3">
                  <c:v>Illes Balears</c:v>
                </c:pt>
                <c:pt idx="4">
                  <c:v>Canàries</c:v>
                </c:pt>
                <c:pt idx="5">
                  <c:v>Cantàbria</c:v>
                </c:pt>
                <c:pt idx="6">
                  <c:v>Castella i Lleó</c:v>
                </c:pt>
                <c:pt idx="7">
                  <c:v>Castella-la Manxa</c:v>
                </c:pt>
                <c:pt idx="8">
                  <c:v>Catalunya</c:v>
                </c:pt>
                <c:pt idx="9">
                  <c:v>Com. Valenciana</c:v>
                </c:pt>
                <c:pt idx="10">
                  <c:v>Extremadura</c:v>
                </c:pt>
                <c:pt idx="11">
                  <c:v>Galícia</c:v>
                </c:pt>
                <c:pt idx="12">
                  <c:v>Madrid</c:v>
                </c:pt>
                <c:pt idx="13">
                  <c:v>Múrcia</c:v>
                </c:pt>
                <c:pt idx="14">
                  <c:v>Navarra</c:v>
                </c:pt>
                <c:pt idx="15">
                  <c:v>País Basc</c:v>
                </c:pt>
                <c:pt idx="16">
                  <c:v>La Rioja</c:v>
                </c:pt>
                <c:pt idx="17">
                  <c:v>Espanya</c:v>
                </c:pt>
              </c:strCache>
            </c:strRef>
          </c:cat>
          <c:val>
            <c:numRef>
              <c:f>'G52-G56'!$I$3:$I$20</c:f>
              <c:numCache>
                <c:formatCode>0.0</c:formatCode>
                <c:ptCount val="18"/>
                <c:pt idx="0">
                  <c:v>-2.5</c:v>
                </c:pt>
                <c:pt idx="1">
                  <c:v>-1.7</c:v>
                </c:pt>
                <c:pt idx="2">
                  <c:v>-1.9</c:v>
                </c:pt>
                <c:pt idx="3">
                  <c:v>-2.2999999999999998</c:v>
                </c:pt>
                <c:pt idx="4">
                  <c:v>-2.6</c:v>
                </c:pt>
                <c:pt idx="5">
                  <c:v>-2.2999999999999998</c:v>
                </c:pt>
                <c:pt idx="6">
                  <c:v>-1.4</c:v>
                </c:pt>
                <c:pt idx="7">
                  <c:v>-1.9</c:v>
                </c:pt>
                <c:pt idx="8">
                  <c:v>-1.9</c:v>
                </c:pt>
                <c:pt idx="9">
                  <c:v>-2.4</c:v>
                </c:pt>
                <c:pt idx="10">
                  <c:v>-1</c:v>
                </c:pt>
                <c:pt idx="11">
                  <c:v>-1.2</c:v>
                </c:pt>
                <c:pt idx="12">
                  <c:v>-1.2</c:v>
                </c:pt>
                <c:pt idx="13">
                  <c:v>-2</c:v>
                </c:pt>
                <c:pt idx="14">
                  <c:v>-1.6</c:v>
                </c:pt>
                <c:pt idx="15">
                  <c:v>-1.2</c:v>
                </c:pt>
                <c:pt idx="16">
                  <c:v>-1.8</c:v>
                </c:pt>
                <c:pt idx="17">
                  <c:v>-1.8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463-4554-81F1-AF266806A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310048592"/>
        <c:axId val="1"/>
      </c:barChart>
      <c:catAx>
        <c:axId val="3100485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48592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4728696648767961"/>
          <c:y val="0.12756288151908118"/>
          <c:w val="0.90181066989267855"/>
          <c:h val="0.164009350767372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I-1.54. Previsions de creixement del PIB per comunitats autònomes (% de variació anual) (2014-2019) </a:t>
            </a:r>
          </a:p>
        </c:rich>
      </c:tx>
      <c:layout>
        <c:manualLayout>
          <c:xMode val="edge"/>
          <c:yMode val="edge"/>
          <c:x val="0.18766078768455829"/>
          <c:y val="3.174603174603174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449871465295631"/>
          <c:y val="0.22675787175336537"/>
          <c:w val="0.67609254498714655"/>
          <c:h val="0.6893439301302307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'G52-G56'!$L$2</c:f>
              <c:strCache>
                <c:ptCount val="1"/>
                <c:pt idx="0">
                  <c:v>Productivitat al treball</c:v>
                </c:pt>
              </c:strCache>
            </c:strRef>
          </c:tx>
          <c:spPr>
            <a:solidFill>
              <a:srgbClr val="FCD5B5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452-407F-ADA1-5D8B5FFC22A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452-407F-ADA1-5D8B5FFC22A5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C452-407F-ADA1-5D8B5FFC22A5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452-407F-ADA1-5D8B5FFC22A5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C452-407F-ADA1-5D8B5FFC22A5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C452-407F-ADA1-5D8B5FFC22A5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C452-407F-ADA1-5D8B5FFC22A5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C452-407F-ADA1-5D8B5FFC22A5}"/>
                </c:ext>
              </c:extLst>
            </c:dLbl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C452-407F-ADA1-5D8B5FFC22A5}"/>
                </c:ext>
              </c:extLst>
            </c:dLbl>
            <c:dLbl>
              <c:idx val="1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C452-407F-ADA1-5D8B5FFC22A5}"/>
                </c:ext>
              </c:extLst>
            </c:dLbl>
            <c:dLbl>
              <c:idx val="1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C452-407F-ADA1-5D8B5FFC22A5}"/>
                </c:ext>
              </c:extLst>
            </c:dLbl>
            <c:dLbl>
              <c:idx val="1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C452-407F-ADA1-5D8B5FFC22A5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C452-407F-ADA1-5D8B5FFC22A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'G52-G56'!$A$3:$A$20</c:f>
              <c:strCache>
                <c:ptCount val="18"/>
                <c:pt idx="0">
                  <c:v>Andalusia</c:v>
                </c:pt>
                <c:pt idx="1">
                  <c:v>Aragó</c:v>
                </c:pt>
                <c:pt idx="2">
                  <c:v>Astúries</c:v>
                </c:pt>
                <c:pt idx="3">
                  <c:v>Illes Balears</c:v>
                </c:pt>
                <c:pt idx="4">
                  <c:v>Canàries</c:v>
                </c:pt>
                <c:pt idx="5">
                  <c:v>Cantàbria</c:v>
                </c:pt>
                <c:pt idx="6">
                  <c:v>Castella i Lleó</c:v>
                </c:pt>
                <c:pt idx="7">
                  <c:v>Castella-la Manxa</c:v>
                </c:pt>
                <c:pt idx="8">
                  <c:v>Catalunya</c:v>
                </c:pt>
                <c:pt idx="9">
                  <c:v>Com. Valenciana</c:v>
                </c:pt>
                <c:pt idx="10">
                  <c:v>Extremadura</c:v>
                </c:pt>
                <c:pt idx="11">
                  <c:v>Galícia</c:v>
                </c:pt>
                <c:pt idx="12">
                  <c:v>Madrid</c:v>
                </c:pt>
                <c:pt idx="13">
                  <c:v>Múrcia</c:v>
                </c:pt>
                <c:pt idx="14">
                  <c:v>Navarra</c:v>
                </c:pt>
                <c:pt idx="15">
                  <c:v>País Basc</c:v>
                </c:pt>
                <c:pt idx="16">
                  <c:v>La Rioja</c:v>
                </c:pt>
                <c:pt idx="17">
                  <c:v>Espanya</c:v>
                </c:pt>
              </c:strCache>
            </c:strRef>
          </c:cat>
          <c:val>
            <c:numRef>
              <c:f>'G52-G56'!$L$3:$L$20</c:f>
              <c:numCache>
                <c:formatCode>0.0</c:formatCode>
                <c:ptCount val="18"/>
                <c:pt idx="0">
                  <c:v>0.1</c:v>
                </c:pt>
                <c:pt idx="1">
                  <c:v>0</c:v>
                </c:pt>
                <c:pt idx="2">
                  <c:v>0.1</c:v>
                </c:pt>
                <c:pt idx="3">
                  <c:v>0.6</c:v>
                </c:pt>
                <c:pt idx="4">
                  <c:v>-0.2</c:v>
                </c:pt>
                <c:pt idx="5">
                  <c:v>0.7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0.2</c:v>
                </c:pt>
                <c:pt idx="10">
                  <c:v>-0.1</c:v>
                </c:pt>
                <c:pt idx="11">
                  <c:v>1</c:v>
                </c:pt>
                <c:pt idx="12">
                  <c:v>0.7</c:v>
                </c:pt>
                <c:pt idx="13">
                  <c:v>0.7</c:v>
                </c:pt>
                <c:pt idx="14">
                  <c:v>0.5</c:v>
                </c:pt>
                <c:pt idx="15">
                  <c:v>0.8</c:v>
                </c:pt>
                <c:pt idx="16">
                  <c:v>0.1</c:v>
                </c:pt>
                <c:pt idx="17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452-407F-ADA1-5D8B5FFC22A5}"/>
            </c:ext>
          </c:extLst>
        </c:ser>
        <c:ser>
          <c:idx val="1"/>
          <c:order val="1"/>
          <c:tx>
            <c:strRef>
              <c:f>'G52-G56'!$M$2</c:f>
              <c:strCache>
                <c:ptCount val="1"/>
                <c:pt idx="0">
                  <c:v>Taxa d'ocupació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'G52-G56'!$A$3:$A$20</c:f>
              <c:strCache>
                <c:ptCount val="18"/>
                <c:pt idx="0">
                  <c:v>Andalusia</c:v>
                </c:pt>
                <c:pt idx="1">
                  <c:v>Aragó</c:v>
                </c:pt>
                <c:pt idx="2">
                  <c:v>Astúries</c:v>
                </c:pt>
                <c:pt idx="3">
                  <c:v>Illes Balears</c:v>
                </c:pt>
                <c:pt idx="4">
                  <c:v>Canàries</c:v>
                </c:pt>
                <c:pt idx="5">
                  <c:v>Cantàbria</c:v>
                </c:pt>
                <c:pt idx="6">
                  <c:v>Castella i Lleó</c:v>
                </c:pt>
                <c:pt idx="7">
                  <c:v>Castella-la Manxa</c:v>
                </c:pt>
                <c:pt idx="8">
                  <c:v>Catalunya</c:v>
                </c:pt>
                <c:pt idx="9">
                  <c:v>Com. Valenciana</c:v>
                </c:pt>
                <c:pt idx="10">
                  <c:v>Extremadura</c:v>
                </c:pt>
                <c:pt idx="11">
                  <c:v>Galícia</c:v>
                </c:pt>
                <c:pt idx="12">
                  <c:v>Madrid</c:v>
                </c:pt>
                <c:pt idx="13">
                  <c:v>Múrcia</c:v>
                </c:pt>
                <c:pt idx="14">
                  <c:v>Navarra</c:v>
                </c:pt>
                <c:pt idx="15">
                  <c:v>País Basc</c:v>
                </c:pt>
                <c:pt idx="16">
                  <c:v>La Rioja</c:v>
                </c:pt>
                <c:pt idx="17">
                  <c:v>Espanya</c:v>
                </c:pt>
              </c:strCache>
            </c:strRef>
          </c:cat>
          <c:val>
            <c:numRef>
              <c:f>'G52-G56'!$M$3:$M$20</c:f>
              <c:numCache>
                <c:formatCode>0.0</c:formatCode>
                <c:ptCount val="18"/>
                <c:pt idx="0">
                  <c:v>2.2999999999999998</c:v>
                </c:pt>
                <c:pt idx="1">
                  <c:v>2.2000000000000002</c:v>
                </c:pt>
                <c:pt idx="2">
                  <c:v>2.1</c:v>
                </c:pt>
                <c:pt idx="3">
                  <c:v>1.4</c:v>
                </c:pt>
                <c:pt idx="4">
                  <c:v>1.7</c:v>
                </c:pt>
                <c:pt idx="5">
                  <c:v>1.5999999999999999</c:v>
                </c:pt>
                <c:pt idx="6">
                  <c:v>2.2000000000000002</c:v>
                </c:pt>
                <c:pt idx="7">
                  <c:v>2.2000000000000002</c:v>
                </c:pt>
                <c:pt idx="8">
                  <c:v>1.9999999999999998</c:v>
                </c:pt>
                <c:pt idx="9">
                  <c:v>2.4</c:v>
                </c:pt>
                <c:pt idx="10">
                  <c:v>2.6</c:v>
                </c:pt>
                <c:pt idx="11">
                  <c:v>1.7000000000000002</c:v>
                </c:pt>
                <c:pt idx="12">
                  <c:v>1.7</c:v>
                </c:pt>
                <c:pt idx="13">
                  <c:v>2</c:v>
                </c:pt>
                <c:pt idx="14">
                  <c:v>1.7000000000000002</c:v>
                </c:pt>
                <c:pt idx="15">
                  <c:v>1.4999999999999998</c:v>
                </c:pt>
                <c:pt idx="16">
                  <c:v>1.7999999999999998</c:v>
                </c:pt>
                <c:pt idx="1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452-407F-ADA1-5D8B5FFC22A5}"/>
            </c:ext>
          </c:extLst>
        </c:ser>
        <c:ser>
          <c:idx val="2"/>
          <c:order val="2"/>
          <c:tx>
            <c:strRef>
              <c:f>'G52-G56'!$N$2</c:f>
              <c:strCache>
                <c:ptCount val="1"/>
                <c:pt idx="0">
                  <c:v>PIB per capita</c:v>
                </c:pt>
              </c:strCache>
            </c:strRef>
          </c:tx>
          <c:spPr>
            <a:solidFill>
              <a:srgbClr val="B9CDE5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'G52-G56'!$A$3:$A$20</c:f>
              <c:strCache>
                <c:ptCount val="18"/>
                <c:pt idx="0">
                  <c:v>Andalusia</c:v>
                </c:pt>
                <c:pt idx="1">
                  <c:v>Aragó</c:v>
                </c:pt>
                <c:pt idx="2">
                  <c:v>Astúries</c:v>
                </c:pt>
                <c:pt idx="3">
                  <c:v>Illes Balears</c:v>
                </c:pt>
                <c:pt idx="4">
                  <c:v>Canàries</c:v>
                </c:pt>
                <c:pt idx="5">
                  <c:v>Cantàbria</c:v>
                </c:pt>
                <c:pt idx="6">
                  <c:v>Castella i Lleó</c:v>
                </c:pt>
                <c:pt idx="7">
                  <c:v>Castella-la Manxa</c:v>
                </c:pt>
                <c:pt idx="8">
                  <c:v>Catalunya</c:v>
                </c:pt>
                <c:pt idx="9">
                  <c:v>Com. Valenciana</c:v>
                </c:pt>
                <c:pt idx="10">
                  <c:v>Extremadura</c:v>
                </c:pt>
                <c:pt idx="11">
                  <c:v>Galícia</c:v>
                </c:pt>
                <c:pt idx="12">
                  <c:v>Madrid</c:v>
                </c:pt>
                <c:pt idx="13">
                  <c:v>Múrcia</c:v>
                </c:pt>
                <c:pt idx="14">
                  <c:v>Navarra</c:v>
                </c:pt>
                <c:pt idx="15">
                  <c:v>País Basc</c:v>
                </c:pt>
                <c:pt idx="16">
                  <c:v>La Rioja</c:v>
                </c:pt>
                <c:pt idx="17">
                  <c:v>Espanya</c:v>
                </c:pt>
              </c:strCache>
            </c:strRef>
          </c:cat>
          <c:val>
            <c:numRef>
              <c:f>'G52-G56'!$N$3:$N$20</c:f>
              <c:numCache>
                <c:formatCode>0.0</c:formatCode>
                <c:ptCount val="18"/>
                <c:pt idx="0">
                  <c:v>2.4</c:v>
                </c:pt>
                <c:pt idx="1">
                  <c:v>2.2000000000000002</c:v>
                </c:pt>
                <c:pt idx="2">
                  <c:v>2.2000000000000002</c:v>
                </c:pt>
                <c:pt idx="3">
                  <c:v>2</c:v>
                </c:pt>
                <c:pt idx="4">
                  <c:v>1.5</c:v>
                </c:pt>
                <c:pt idx="5">
                  <c:v>2.2999999999999998</c:v>
                </c:pt>
                <c:pt idx="6">
                  <c:v>2.5</c:v>
                </c:pt>
                <c:pt idx="7">
                  <c:v>2.5</c:v>
                </c:pt>
                <c:pt idx="8">
                  <c:v>2.2999999999999998</c:v>
                </c:pt>
                <c:pt idx="9">
                  <c:v>2.6</c:v>
                </c:pt>
                <c:pt idx="10">
                  <c:v>2.5</c:v>
                </c:pt>
                <c:pt idx="11">
                  <c:v>2.7</c:v>
                </c:pt>
                <c:pt idx="12">
                  <c:v>2.4</c:v>
                </c:pt>
                <c:pt idx="13">
                  <c:v>2.7</c:v>
                </c:pt>
                <c:pt idx="14">
                  <c:v>2.2000000000000002</c:v>
                </c:pt>
                <c:pt idx="15">
                  <c:v>2.2999999999999998</c:v>
                </c:pt>
                <c:pt idx="16">
                  <c:v>1.9</c:v>
                </c:pt>
                <c:pt idx="17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452-407F-ADA1-5D8B5FFC2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310046592"/>
        <c:axId val="1"/>
      </c:barChart>
      <c:catAx>
        <c:axId val="3100465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46592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4138817553466193"/>
          <c:y val="0.129251938745752"/>
          <c:w val="0.89203076030590522"/>
          <c:h val="0.1655331178840739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I-1.56. Previsions de creixement del PIB per comunitats autònomes (% de variació anual) (2021) </a:t>
            </a:r>
          </a:p>
        </c:rich>
      </c:tx>
      <c:layout>
        <c:manualLayout>
          <c:xMode val="edge"/>
          <c:yMode val="edge"/>
          <c:x val="0.18814458482078808"/>
          <c:y val="3.18906605922551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515496027676016"/>
          <c:y val="0.22551277930219082"/>
          <c:w val="0.67525858174253706"/>
          <c:h val="0.6902057790764022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'G52-G56'!$W$2</c:f>
              <c:strCache>
                <c:ptCount val="1"/>
                <c:pt idx="0">
                  <c:v>Productivitat al treball</c:v>
                </c:pt>
              </c:strCache>
            </c:strRef>
          </c:tx>
          <c:spPr>
            <a:solidFill>
              <a:srgbClr val="FCD5B5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'G52-G56'!$Q$3:$Q$20</c:f>
              <c:strCache>
                <c:ptCount val="18"/>
                <c:pt idx="0">
                  <c:v>Andalusia</c:v>
                </c:pt>
                <c:pt idx="1">
                  <c:v>Aragó</c:v>
                </c:pt>
                <c:pt idx="2">
                  <c:v>Astúries</c:v>
                </c:pt>
                <c:pt idx="3">
                  <c:v>Illes Balears</c:v>
                </c:pt>
                <c:pt idx="4">
                  <c:v>Canàries</c:v>
                </c:pt>
                <c:pt idx="5">
                  <c:v>Cantàbria</c:v>
                </c:pt>
                <c:pt idx="6">
                  <c:v>Castella i Lleó</c:v>
                </c:pt>
                <c:pt idx="7">
                  <c:v>Castella-la Manxa</c:v>
                </c:pt>
                <c:pt idx="8">
                  <c:v>Catalunya</c:v>
                </c:pt>
                <c:pt idx="9">
                  <c:v>Com. Valenciana</c:v>
                </c:pt>
                <c:pt idx="10">
                  <c:v>Extremadura</c:v>
                </c:pt>
                <c:pt idx="11">
                  <c:v>Galícia</c:v>
                </c:pt>
                <c:pt idx="12">
                  <c:v>Madrid</c:v>
                </c:pt>
                <c:pt idx="13">
                  <c:v>Múrcia</c:v>
                </c:pt>
                <c:pt idx="14">
                  <c:v>Navarra</c:v>
                </c:pt>
                <c:pt idx="15">
                  <c:v>País Basc</c:v>
                </c:pt>
                <c:pt idx="16">
                  <c:v>La Rioja</c:v>
                </c:pt>
                <c:pt idx="17">
                  <c:v>Espanya</c:v>
                </c:pt>
              </c:strCache>
            </c:strRef>
          </c:cat>
          <c:val>
            <c:numRef>
              <c:f>'G52-G56'!$W$3:$W$20</c:f>
              <c:numCache>
                <c:formatCode>0.0</c:formatCode>
                <c:ptCount val="18"/>
                <c:pt idx="0">
                  <c:v>2</c:v>
                </c:pt>
                <c:pt idx="1">
                  <c:v>1.9</c:v>
                </c:pt>
                <c:pt idx="2">
                  <c:v>2</c:v>
                </c:pt>
                <c:pt idx="3">
                  <c:v>3.9</c:v>
                </c:pt>
                <c:pt idx="4">
                  <c:v>3.5</c:v>
                </c:pt>
                <c:pt idx="5">
                  <c:v>0.8</c:v>
                </c:pt>
                <c:pt idx="6">
                  <c:v>2.2000000000000002</c:v>
                </c:pt>
                <c:pt idx="7">
                  <c:v>1</c:v>
                </c:pt>
                <c:pt idx="8">
                  <c:v>3.2</c:v>
                </c:pt>
                <c:pt idx="9">
                  <c:v>1.7</c:v>
                </c:pt>
                <c:pt idx="10">
                  <c:v>1.5</c:v>
                </c:pt>
                <c:pt idx="11">
                  <c:v>2.8</c:v>
                </c:pt>
                <c:pt idx="12">
                  <c:v>3.6</c:v>
                </c:pt>
                <c:pt idx="13">
                  <c:v>2.4</c:v>
                </c:pt>
                <c:pt idx="14">
                  <c:v>1.6</c:v>
                </c:pt>
                <c:pt idx="15">
                  <c:v>3.1</c:v>
                </c:pt>
                <c:pt idx="16">
                  <c:v>2</c:v>
                </c:pt>
                <c:pt idx="17">
                  <c:v>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44-416E-8C7A-61445EC69EB5}"/>
            </c:ext>
          </c:extLst>
        </c:ser>
        <c:ser>
          <c:idx val="1"/>
          <c:order val="1"/>
          <c:tx>
            <c:strRef>
              <c:f>'G52-G56'!$X$2</c:f>
              <c:strCache>
                <c:ptCount val="1"/>
                <c:pt idx="0">
                  <c:v>Taxa d'ocupació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'G52-G56'!$Q$3:$Q$20</c:f>
              <c:strCache>
                <c:ptCount val="18"/>
                <c:pt idx="0">
                  <c:v>Andalusia</c:v>
                </c:pt>
                <c:pt idx="1">
                  <c:v>Aragó</c:v>
                </c:pt>
                <c:pt idx="2">
                  <c:v>Astúries</c:v>
                </c:pt>
                <c:pt idx="3">
                  <c:v>Illes Balears</c:v>
                </c:pt>
                <c:pt idx="4">
                  <c:v>Canàries</c:v>
                </c:pt>
                <c:pt idx="5">
                  <c:v>Cantàbria</c:v>
                </c:pt>
                <c:pt idx="6">
                  <c:v>Castella i Lleó</c:v>
                </c:pt>
                <c:pt idx="7">
                  <c:v>Castella-la Manxa</c:v>
                </c:pt>
                <c:pt idx="8">
                  <c:v>Catalunya</c:v>
                </c:pt>
                <c:pt idx="9">
                  <c:v>Com. Valenciana</c:v>
                </c:pt>
                <c:pt idx="10">
                  <c:v>Extremadura</c:v>
                </c:pt>
                <c:pt idx="11">
                  <c:v>Galícia</c:v>
                </c:pt>
                <c:pt idx="12">
                  <c:v>Madrid</c:v>
                </c:pt>
                <c:pt idx="13">
                  <c:v>Múrcia</c:v>
                </c:pt>
                <c:pt idx="14">
                  <c:v>Navarra</c:v>
                </c:pt>
                <c:pt idx="15">
                  <c:v>País Basc</c:v>
                </c:pt>
                <c:pt idx="16">
                  <c:v>La Rioja</c:v>
                </c:pt>
                <c:pt idx="17">
                  <c:v>Espanya</c:v>
                </c:pt>
              </c:strCache>
            </c:strRef>
          </c:cat>
          <c:val>
            <c:numRef>
              <c:f>'G52-G56'!$X$3:$X$20</c:f>
              <c:numCache>
                <c:formatCode>0.0</c:formatCode>
                <c:ptCount val="18"/>
                <c:pt idx="0">
                  <c:v>4.5</c:v>
                </c:pt>
                <c:pt idx="1">
                  <c:v>2.3000000000000003</c:v>
                </c:pt>
                <c:pt idx="2">
                  <c:v>2.8</c:v>
                </c:pt>
                <c:pt idx="3">
                  <c:v>6.1999999999999993</c:v>
                </c:pt>
                <c:pt idx="4">
                  <c:v>4.5999999999999996</c:v>
                </c:pt>
                <c:pt idx="5">
                  <c:v>3.7</c:v>
                </c:pt>
                <c:pt idx="6">
                  <c:v>2.7</c:v>
                </c:pt>
                <c:pt idx="7">
                  <c:v>3.5999999999999996</c:v>
                </c:pt>
                <c:pt idx="8">
                  <c:v>3.3999999999999995</c:v>
                </c:pt>
                <c:pt idx="9">
                  <c:v>3.2</c:v>
                </c:pt>
                <c:pt idx="10">
                  <c:v>2.5999999999999996</c:v>
                </c:pt>
                <c:pt idx="11">
                  <c:v>3.1000000000000005</c:v>
                </c:pt>
                <c:pt idx="12">
                  <c:v>2.9</c:v>
                </c:pt>
                <c:pt idx="13">
                  <c:v>0.60000000000000009</c:v>
                </c:pt>
                <c:pt idx="14">
                  <c:v>3.1</c:v>
                </c:pt>
                <c:pt idx="15">
                  <c:v>2.6</c:v>
                </c:pt>
                <c:pt idx="16">
                  <c:v>1.6</c:v>
                </c:pt>
                <c:pt idx="17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44-416E-8C7A-61445EC69EB5}"/>
            </c:ext>
          </c:extLst>
        </c:ser>
        <c:ser>
          <c:idx val="2"/>
          <c:order val="2"/>
          <c:tx>
            <c:strRef>
              <c:f>'G52-G56'!$Y$2</c:f>
              <c:strCache>
                <c:ptCount val="1"/>
                <c:pt idx="0">
                  <c:v>PIB per capita</c:v>
                </c:pt>
              </c:strCache>
            </c:strRef>
          </c:tx>
          <c:spPr>
            <a:solidFill>
              <a:srgbClr val="B9CDE5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'G52-G56'!$Q$3:$Q$20</c:f>
              <c:strCache>
                <c:ptCount val="18"/>
                <c:pt idx="0">
                  <c:v>Andalusia</c:v>
                </c:pt>
                <c:pt idx="1">
                  <c:v>Aragó</c:v>
                </c:pt>
                <c:pt idx="2">
                  <c:v>Astúries</c:v>
                </c:pt>
                <c:pt idx="3">
                  <c:v>Illes Balears</c:v>
                </c:pt>
                <c:pt idx="4">
                  <c:v>Canàries</c:v>
                </c:pt>
                <c:pt idx="5">
                  <c:v>Cantàbria</c:v>
                </c:pt>
                <c:pt idx="6">
                  <c:v>Castella i Lleó</c:v>
                </c:pt>
                <c:pt idx="7">
                  <c:v>Castella-la Manxa</c:v>
                </c:pt>
                <c:pt idx="8">
                  <c:v>Catalunya</c:v>
                </c:pt>
                <c:pt idx="9">
                  <c:v>Com. Valenciana</c:v>
                </c:pt>
                <c:pt idx="10">
                  <c:v>Extremadura</c:v>
                </c:pt>
                <c:pt idx="11">
                  <c:v>Galícia</c:v>
                </c:pt>
                <c:pt idx="12">
                  <c:v>Madrid</c:v>
                </c:pt>
                <c:pt idx="13">
                  <c:v>Múrcia</c:v>
                </c:pt>
                <c:pt idx="14">
                  <c:v>Navarra</c:v>
                </c:pt>
                <c:pt idx="15">
                  <c:v>País Basc</c:v>
                </c:pt>
                <c:pt idx="16">
                  <c:v>La Rioja</c:v>
                </c:pt>
                <c:pt idx="17">
                  <c:v>Espanya</c:v>
                </c:pt>
              </c:strCache>
            </c:strRef>
          </c:cat>
          <c:val>
            <c:numRef>
              <c:f>'G52-G56'!$Y$3:$Y$20</c:f>
              <c:numCache>
                <c:formatCode>0.0</c:formatCode>
                <c:ptCount val="18"/>
                <c:pt idx="0">
                  <c:v>6.5</c:v>
                </c:pt>
                <c:pt idx="1">
                  <c:v>4.2</c:v>
                </c:pt>
                <c:pt idx="2">
                  <c:v>4.8</c:v>
                </c:pt>
                <c:pt idx="3">
                  <c:v>10.1</c:v>
                </c:pt>
                <c:pt idx="4">
                  <c:v>8.1</c:v>
                </c:pt>
                <c:pt idx="5">
                  <c:v>4.5</c:v>
                </c:pt>
                <c:pt idx="6">
                  <c:v>4.9000000000000004</c:v>
                </c:pt>
                <c:pt idx="7">
                  <c:v>4.5999999999999996</c:v>
                </c:pt>
                <c:pt idx="8">
                  <c:v>6.6</c:v>
                </c:pt>
                <c:pt idx="9">
                  <c:v>4.9000000000000004</c:v>
                </c:pt>
                <c:pt idx="10">
                  <c:v>4.0999999999999996</c:v>
                </c:pt>
                <c:pt idx="11">
                  <c:v>5.9</c:v>
                </c:pt>
                <c:pt idx="12">
                  <c:v>6.5</c:v>
                </c:pt>
                <c:pt idx="13">
                  <c:v>3</c:v>
                </c:pt>
                <c:pt idx="14">
                  <c:v>4.7</c:v>
                </c:pt>
                <c:pt idx="15">
                  <c:v>5.7</c:v>
                </c:pt>
                <c:pt idx="16">
                  <c:v>3.6</c:v>
                </c:pt>
                <c:pt idx="1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44-416E-8C7A-61445EC69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310042192"/>
        <c:axId val="1"/>
      </c:barChart>
      <c:catAx>
        <c:axId val="3100421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1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42192"/>
        <c:crosses val="max"/>
        <c:crossBetween val="between"/>
        <c:majorUnit val="3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4690736005266222"/>
          <c:y val="0.12756288151908118"/>
          <c:w val="0.89948569933581457"/>
          <c:h val="0.164009350767372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I-1.57. PPA per comunitats autònomes (Espanya=100) (2017)</a:t>
            </a:r>
          </a:p>
        </c:rich>
      </c:tx>
      <c:layout>
        <c:manualLayout>
          <c:xMode val="edge"/>
          <c:yMode val="edge"/>
          <c:x val="0.12201595661469468"/>
          <c:y val="3.18840579710144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116710875331563"/>
          <c:y val="0.15652218218461897"/>
          <c:w val="0.62599469496021221"/>
          <c:h val="0.759422439488336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D9D9D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EFC5-4B30-ABF7-A038DC3D57CF}"/>
              </c:ext>
            </c:extLst>
          </c:dPt>
          <c:dLbls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FC5-4B30-ABF7-A038DC3D57CF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FC5-4B30-ABF7-A038DC3D57C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'G57'!$A$3:$A$19</c:f>
              <c:strCache>
                <c:ptCount val="17"/>
                <c:pt idx="0">
                  <c:v>Madrid</c:v>
                </c:pt>
                <c:pt idx="1">
                  <c:v>Catalunya</c:v>
                </c:pt>
                <c:pt idx="2">
                  <c:v>País Basc</c:v>
                </c:pt>
                <c:pt idx="3">
                  <c:v>Illes Balears</c:v>
                </c:pt>
                <c:pt idx="4">
                  <c:v>Cantàbria</c:v>
                </c:pt>
                <c:pt idx="5">
                  <c:v>Aragó</c:v>
                </c:pt>
                <c:pt idx="6">
                  <c:v>Astúries</c:v>
                </c:pt>
                <c:pt idx="7">
                  <c:v>Navarra</c:v>
                </c:pt>
                <c:pt idx="8">
                  <c:v>Canàries</c:v>
                </c:pt>
                <c:pt idx="9">
                  <c:v>Andalusia</c:v>
                </c:pt>
                <c:pt idx="10">
                  <c:v>Castella i Lleó</c:v>
                </c:pt>
                <c:pt idx="11">
                  <c:v>La Rioja</c:v>
                </c:pt>
                <c:pt idx="12">
                  <c:v>Galícia</c:v>
                </c:pt>
                <c:pt idx="13">
                  <c:v>Com. Valenciana</c:v>
                </c:pt>
                <c:pt idx="14">
                  <c:v>Castella-la Manxa</c:v>
                </c:pt>
                <c:pt idx="15">
                  <c:v>Múrcia</c:v>
                </c:pt>
                <c:pt idx="16">
                  <c:v>Extremadura</c:v>
                </c:pt>
              </c:strCache>
            </c:strRef>
          </c:cat>
          <c:val>
            <c:numRef>
              <c:f>'G57'!$B$3:$B$19</c:f>
              <c:numCache>
                <c:formatCode>0.0</c:formatCode>
                <c:ptCount val="17"/>
                <c:pt idx="0">
                  <c:v>115.7</c:v>
                </c:pt>
                <c:pt idx="1">
                  <c:v>107.6</c:v>
                </c:pt>
                <c:pt idx="2">
                  <c:v>107.1</c:v>
                </c:pt>
                <c:pt idx="3">
                  <c:v>102.8</c:v>
                </c:pt>
                <c:pt idx="4">
                  <c:v>98.6</c:v>
                </c:pt>
                <c:pt idx="5">
                  <c:v>98.1</c:v>
                </c:pt>
                <c:pt idx="6">
                  <c:v>98.1</c:v>
                </c:pt>
                <c:pt idx="7">
                  <c:v>97.9</c:v>
                </c:pt>
                <c:pt idx="8">
                  <c:v>96.6</c:v>
                </c:pt>
                <c:pt idx="9">
                  <c:v>95.4</c:v>
                </c:pt>
                <c:pt idx="10">
                  <c:v>94.8</c:v>
                </c:pt>
                <c:pt idx="11">
                  <c:v>94.5</c:v>
                </c:pt>
                <c:pt idx="12">
                  <c:v>93.8</c:v>
                </c:pt>
                <c:pt idx="13">
                  <c:v>91.3</c:v>
                </c:pt>
                <c:pt idx="14">
                  <c:v>89.8</c:v>
                </c:pt>
                <c:pt idx="15">
                  <c:v>87.8</c:v>
                </c:pt>
                <c:pt idx="16">
                  <c:v>86.4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C5-4B30-ABF7-A038DC3D5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0047792"/>
        <c:axId val="1"/>
      </c:barChart>
      <c:catAx>
        <c:axId val="3100477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47792"/>
        <c:crosses val="max"/>
        <c:crossBetween val="between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IA-1.1. Valor de les exportacions de les Illes Balears per continents (2020)</a:t>
            </a:r>
          </a:p>
        </c:rich>
      </c:tx>
      <c:layout>
        <c:manualLayout>
          <c:xMode val="edge"/>
          <c:yMode val="edge"/>
          <c:x val="0.15102980620573114"/>
          <c:y val="3.74331550802139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88329519450801"/>
          <c:y val="0.25133755467067043"/>
          <c:w val="0.70251716247139584"/>
          <c:h val="0.6096272602650303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C0C0C0"/>
            </a:solidFill>
            <a:ln w="12700">
              <a:solidFill>
                <a:srgbClr val="8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'QA4-GA1'!$A$4:$A$9</c:f>
              <c:strCache>
                <c:ptCount val="6"/>
                <c:pt idx="0">
                  <c:v>Unió Europea</c:v>
                </c:pt>
                <c:pt idx="1">
                  <c:v>Amèrica</c:v>
                </c:pt>
                <c:pt idx="2">
                  <c:v>Àsia</c:v>
                </c:pt>
                <c:pt idx="3">
                  <c:v>Àfrica</c:v>
                </c:pt>
                <c:pt idx="4">
                  <c:v>Altres països</c:v>
                </c:pt>
                <c:pt idx="5">
                  <c:v>Altres</c:v>
                </c:pt>
              </c:strCache>
            </c:strRef>
          </c:cat>
          <c:val>
            <c:numRef>
              <c:f>'QA4-GA1'!$D$4:$D$9</c:f>
              <c:numCache>
                <c:formatCode>0.0%</c:formatCode>
                <c:ptCount val="6"/>
                <c:pt idx="0">
                  <c:v>0.81146280550921945</c:v>
                </c:pt>
                <c:pt idx="1">
                  <c:v>8.1534374578067711E-2</c:v>
                </c:pt>
                <c:pt idx="2">
                  <c:v>1.8444000919139551E-2</c:v>
                </c:pt>
                <c:pt idx="3">
                  <c:v>1.9699143439910752E-2</c:v>
                </c:pt>
                <c:pt idx="4">
                  <c:v>1.708017172357427E-3</c:v>
                </c:pt>
                <c:pt idx="5">
                  <c:v>6.7151658381305129E-2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BF-409F-A2BD-CADED506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09992992"/>
        <c:axId val="1"/>
      </c:barChart>
      <c:catAx>
        <c:axId val="3099929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09992992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IA-1.2. Evolució de la tendència de les exportacions i les importacions (1992-2020)
Tendència corregida d'estacionalitat i calendari</a:t>
            </a:r>
          </a:p>
        </c:rich>
      </c:tx>
      <c:layout>
        <c:manualLayout>
          <c:xMode val="edge"/>
          <c:yMode val="edge"/>
          <c:x val="0.22432432432432431"/>
          <c:y val="3.47826086956521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540540540540546E-2"/>
          <c:y val="0.26666742149972117"/>
          <c:w val="0.86081081081081079"/>
          <c:h val="0.57681322693961434"/>
        </c:manualLayout>
      </c:layout>
      <c:lineChart>
        <c:grouping val="standard"/>
        <c:varyColors val="0"/>
        <c:ser>
          <c:idx val="0"/>
          <c:order val="0"/>
          <c:tx>
            <c:strRef>
              <c:f>'GA2'!$B$2</c:f>
              <c:strCache>
                <c:ptCount val="1"/>
                <c:pt idx="0">
                  <c:v>Exportacions</c:v>
                </c:pt>
              </c:strCache>
            </c:strRef>
          </c:tx>
          <c:spPr>
            <a:ln w="254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strRef>
              <c:f>'GA2'!$A$3:$A$350</c:f>
              <c:strCache>
                <c:ptCount val="348"/>
                <c:pt idx="0">
                  <c:v>gen-92</c:v>
                </c:pt>
                <c:pt idx="1">
                  <c:v>02/92</c:v>
                </c:pt>
                <c:pt idx="2">
                  <c:v>mar-92</c:v>
                </c:pt>
                <c:pt idx="3">
                  <c:v>abr-92</c:v>
                </c:pt>
                <c:pt idx="4">
                  <c:v>mai-92</c:v>
                </c:pt>
                <c:pt idx="5">
                  <c:v>jun-92</c:v>
                </c:pt>
                <c:pt idx="6">
                  <c:v>jul-92</c:v>
                </c:pt>
                <c:pt idx="7">
                  <c:v>ago-92</c:v>
                </c:pt>
                <c:pt idx="8">
                  <c:v>set-92</c:v>
                </c:pt>
                <c:pt idx="9">
                  <c:v>oct-92</c:v>
                </c:pt>
                <c:pt idx="10">
                  <c:v>nov-92</c:v>
                </c:pt>
                <c:pt idx="11">
                  <c:v>des-92</c:v>
                </c:pt>
                <c:pt idx="12">
                  <c:v>gen-93</c:v>
                </c:pt>
                <c:pt idx="13">
                  <c:v>02/93</c:v>
                </c:pt>
                <c:pt idx="14">
                  <c:v>03/93</c:v>
                </c:pt>
                <c:pt idx="15">
                  <c:v>04/93</c:v>
                </c:pt>
                <c:pt idx="16">
                  <c:v>mai-93</c:v>
                </c:pt>
                <c:pt idx="17">
                  <c:v>06/93</c:v>
                </c:pt>
                <c:pt idx="18">
                  <c:v>07/93</c:v>
                </c:pt>
                <c:pt idx="19">
                  <c:v>08/93</c:v>
                </c:pt>
                <c:pt idx="20">
                  <c:v>set-93</c:v>
                </c:pt>
                <c:pt idx="21">
                  <c:v>10/93</c:v>
                </c:pt>
                <c:pt idx="22">
                  <c:v>11/93</c:v>
                </c:pt>
                <c:pt idx="23">
                  <c:v>des-93</c:v>
                </c:pt>
                <c:pt idx="24">
                  <c:v>gen-94</c:v>
                </c:pt>
                <c:pt idx="25">
                  <c:v>02/94</c:v>
                </c:pt>
                <c:pt idx="26">
                  <c:v>03/94</c:v>
                </c:pt>
                <c:pt idx="27">
                  <c:v>04/94</c:v>
                </c:pt>
                <c:pt idx="28">
                  <c:v>mai-94</c:v>
                </c:pt>
                <c:pt idx="29">
                  <c:v>06/94</c:v>
                </c:pt>
                <c:pt idx="30">
                  <c:v>07/94</c:v>
                </c:pt>
                <c:pt idx="31">
                  <c:v>08/94</c:v>
                </c:pt>
                <c:pt idx="32">
                  <c:v>set-94</c:v>
                </c:pt>
                <c:pt idx="33">
                  <c:v>10/94</c:v>
                </c:pt>
                <c:pt idx="34">
                  <c:v>11/94</c:v>
                </c:pt>
                <c:pt idx="35">
                  <c:v>des-94</c:v>
                </c:pt>
                <c:pt idx="36">
                  <c:v>gen-95</c:v>
                </c:pt>
                <c:pt idx="37">
                  <c:v>02/95</c:v>
                </c:pt>
                <c:pt idx="38">
                  <c:v>03/95</c:v>
                </c:pt>
                <c:pt idx="39">
                  <c:v>04/95</c:v>
                </c:pt>
                <c:pt idx="40">
                  <c:v>mai-95</c:v>
                </c:pt>
                <c:pt idx="41">
                  <c:v>06/95</c:v>
                </c:pt>
                <c:pt idx="42">
                  <c:v>07/95</c:v>
                </c:pt>
                <c:pt idx="43">
                  <c:v>08/95</c:v>
                </c:pt>
                <c:pt idx="44">
                  <c:v>set-95</c:v>
                </c:pt>
                <c:pt idx="45">
                  <c:v>10/95</c:v>
                </c:pt>
                <c:pt idx="46">
                  <c:v>11/95</c:v>
                </c:pt>
                <c:pt idx="47">
                  <c:v>des-95</c:v>
                </c:pt>
                <c:pt idx="48">
                  <c:v>gen-96</c:v>
                </c:pt>
                <c:pt idx="49">
                  <c:v>02/96</c:v>
                </c:pt>
                <c:pt idx="50">
                  <c:v>03/96</c:v>
                </c:pt>
                <c:pt idx="51">
                  <c:v>04/96</c:v>
                </c:pt>
                <c:pt idx="52">
                  <c:v>mai-96</c:v>
                </c:pt>
                <c:pt idx="53">
                  <c:v>06/96</c:v>
                </c:pt>
                <c:pt idx="54">
                  <c:v>07/96</c:v>
                </c:pt>
                <c:pt idx="55">
                  <c:v>08/96</c:v>
                </c:pt>
                <c:pt idx="56">
                  <c:v>set-96</c:v>
                </c:pt>
                <c:pt idx="57">
                  <c:v>10/96</c:v>
                </c:pt>
                <c:pt idx="58">
                  <c:v>11/96</c:v>
                </c:pt>
                <c:pt idx="59">
                  <c:v>des-96</c:v>
                </c:pt>
                <c:pt idx="60">
                  <c:v>gen-97</c:v>
                </c:pt>
                <c:pt idx="61">
                  <c:v>02/97</c:v>
                </c:pt>
                <c:pt idx="62">
                  <c:v>03/97</c:v>
                </c:pt>
                <c:pt idx="63">
                  <c:v>04/97</c:v>
                </c:pt>
                <c:pt idx="64">
                  <c:v>mai-97</c:v>
                </c:pt>
                <c:pt idx="65">
                  <c:v>06/97</c:v>
                </c:pt>
                <c:pt idx="66">
                  <c:v>07/97</c:v>
                </c:pt>
                <c:pt idx="67">
                  <c:v>08/97</c:v>
                </c:pt>
                <c:pt idx="68">
                  <c:v>set-97</c:v>
                </c:pt>
                <c:pt idx="69">
                  <c:v>10/97</c:v>
                </c:pt>
                <c:pt idx="70">
                  <c:v>11/97</c:v>
                </c:pt>
                <c:pt idx="71">
                  <c:v>des-97</c:v>
                </c:pt>
                <c:pt idx="72">
                  <c:v>gen-98</c:v>
                </c:pt>
                <c:pt idx="73">
                  <c:v>02/98</c:v>
                </c:pt>
                <c:pt idx="74">
                  <c:v>03/98</c:v>
                </c:pt>
                <c:pt idx="75">
                  <c:v>04/98</c:v>
                </c:pt>
                <c:pt idx="76">
                  <c:v>mai-98</c:v>
                </c:pt>
                <c:pt idx="77">
                  <c:v>06/98</c:v>
                </c:pt>
                <c:pt idx="78">
                  <c:v>07/98</c:v>
                </c:pt>
                <c:pt idx="79">
                  <c:v>08/98</c:v>
                </c:pt>
                <c:pt idx="80">
                  <c:v>set-98</c:v>
                </c:pt>
                <c:pt idx="81">
                  <c:v>10/98</c:v>
                </c:pt>
                <c:pt idx="82">
                  <c:v>11/98</c:v>
                </c:pt>
                <c:pt idx="83">
                  <c:v>des-98</c:v>
                </c:pt>
                <c:pt idx="84">
                  <c:v>gen-99</c:v>
                </c:pt>
                <c:pt idx="85">
                  <c:v>02/99</c:v>
                </c:pt>
                <c:pt idx="86">
                  <c:v>03/99</c:v>
                </c:pt>
                <c:pt idx="87">
                  <c:v>04/99</c:v>
                </c:pt>
                <c:pt idx="88">
                  <c:v>mai-99</c:v>
                </c:pt>
                <c:pt idx="89">
                  <c:v>06/99</c:v>
                </c:pt>
                <c:pt idx="90">
                  <c:v>07/99</c:v>
                </c:pt>
                <c:pt idx="91">
                  <c:v>08/99</c:v>
                </c:pt>
                <c:pt idx="92">
                  <c:v>set-99</c:v>
                </c:pt>
                <c:pt idx="93">
                  <c:v>10/99</c:v>
                </c:pt>
                <c:pt idx="94">
                  <c:v>11/99</c:v>
                </c:pt>
                <c:pt idx="95">
                  <c:v>des-99</c:v>
                </c:pt>
                <c:pt idx="96">
                  <c:v>gen-00</c:v>
                </c:pt>
                <c:pt idx="97">
                  <c:v>02/00</c:v>
                </c:pt>
                <c:pt idx="98">
                  <c:v>03/00</c:v>
                </c:pt>
                <c:pt idx="99">
                  <c:v>04/00</c:v>
                </c:pt>
                <c:pt idx="100">
                  <c:v>mai-00</c:v>
                </c:pt>
                <c:pt idx="101">
                  <c:v>06/00</c:v>
                </c:pt>
                <c:pt idx="102">
                  <c:v>07/00</c:v>
                </c:pt>
                <c:pt idx="103">
                  <c:v>08/00</c:v>
                </c:pt>
                <c:pt idx="104">
                  <c:v>set-00</c:v>
                </c:pt>
                <c:pt idx="105">
                  <c:v>10/00</c:v>
                </c:pt>
                <c:pt idx="106">
                  <c:v>11/00</c:v>
                </c:pt>
                <c:pt idx="107">
                  <c:v>des-00</c:v>
                </c:pt>
                <c:pt idx="108">
                  <c:v>gen-01</c:v>
                </c:pt>
                <c:pt idx="109">
                  <c:v>02/01</c:v>
                </c:pt>
                <c:pt idx="110">
                  <c:v>03/01</c:v>
                </c:pt>
                <c:pt idx="111">
                  <c:v>04/01</c:v>
                </c:pt>
                <c:pt idx="112">
                  <c:v>mai-01</c:v>
                </c:pt>
                <c:pt idx="113">
                  <c:v>06/01</c:v>
                </c:pt>
                <c:pt idx="114">
                  <c:v>07/01</c:v>
                </c:pt>
                <c:pt idx="115">
                  <c:v>08/01</c:v>
                </c:pt>
                <c:pt idx="116">
                  <c:v>set-01</c:v>
                </c:pt>
                <c:pt idx="117">
                  <c:v>10/01</c:v>
                </c:pt>
                <c:pt idx="118">
                  <c:v>11/01</c:v>
                </c:pt>
                <c:pt idx="119">
                  <c:v>des-01</c:v>
                </c:pt>
                <c:pt idx="120">
                  <c:v>gen-02</c:v>
                </c:pt>
                <c:pt idx="121">
                  <c:v>feb-02</c:v>
                </c:pt>
                <c:pt idx="122">
                  <c:v>mar-02</c:v>
                </c:pt>
                <c:pt idx="123">
                  <c:v>abr-02</c:v>
                </c:pt>
                <c:pt idx="124">
                  <c:v>mai-02</c:v>
                </c:pt>
                <c:pt idx="125">
                  <c:v>jun-02</c:v>
                </c:pt>
                <c:pt idx="126">
                  <c:v>jul-02</c:v>
                </c:pt>
                <c:pt idx="127">
                  <c:v>ago-02</c:v>
                </c:pt>
                <c:pt idx="128">
                  <c:v>set-02</c:v>
                </c:pt>
                <c:pt idx="129">
                  <c:v>oct-02</c:v>
                </c:pt>
                <c:pt idx="130">
                  <c:v>nov-02</c:v>
                </c:pt>
                <c:pt idx="131">
                  <c:v>des-02</c:v>
                </c:pt>
                <c:pt idx="132">
                  <c:v>gen-03</c:v>
                </c:pt>
                <c:pt idx="133">
                  <c:v>02/03</c:v>
                </c:pt>
                <c:pt idx="134">
                  <c:v>03/03</c:v>
                </c:pt>
                <c:pt idx="135">
                  <c:v>04/03</c:v>
                </c:pt>
                <c:pt idx="136">
                  <c:v>mai-03</c:v>
                </c:pt>
                <c:pt idx="137">
                  <c:v>06/03</c:v>
                </c:pt>
                <c:pt idx="138">
                  <c:v>07/03</c:v>
                </c:pt>
                <c:pt idx="139">
                  <c:v>08/03</c:v>
                </c:pt>
                <c:pt idx="140">
                  <c:v>set-03</c:v>
                </c:pt>
                <c:pt idx="141">
                  <c:v>10/03</c:v>
                </c:pt>
                <c:pt idx="142">
                  <c:v>11/03</c:v>
                </c:pt>
                <c:pt idx="143">
                  <c:v>des-03</c:v>
                </c:pt>
                <c:pt idx="144">
                  <c:v>gen-04</c:v>
                </c:pt>
                <c:pt idx="145">
                  <c:v>02/04</c:v>
                </c:pt>
                <c:pt idx="146">
                  <c:v>03/04</c:v>
                </c:pt>
                <c:pt idx="147">
                  <c:v>04/04</c:v>
                </c:pt>
                <c:pt idx="148">
                  <c:v>mai-04</c:v>
                </c:pt>
                <c:pt idx="149">
                  <c:v>06/04</c:v>
                </c:pt>
                <c:pt idx="150">
                  <c:v>07/04</c:v>
                </c:pt>
                <c:pt idx="151">
                  <c:v>08/04</c:v>
                </c:pt>
                <c:pt idx="152">
                  <c:v>set-04</c:v>
                </c:pt>
                <c:pt idx="153">
                  <c:v>10/04</c:v>
                </c:pt>
                <c:pt idx="154">
                  <c:v>11/04</c:v>
                </c:pt>
                <c:pt idx="155">
                  <c:v>des-04</c:v>
                </c:pt>
                <c:pt idx="156">
                  <c:v>gen-05</c:v>
                </c:pt>
                <c:pt idx="157">
                  <c:v>02/05</c:v>
                </c:pt>
                <c:pt idx="158">
                  <c:v>03/05</c:v>
                </c:pt>
                <c:pt idx="159">
                  <c:v>04/05</c:v>
                </c:pt>
                <c:pt idx="160">
                  <c:v>mai-05</c:v>
                </c:pt>
                <c:pt idx="161">
                  <c:v>06/05</c:v>
                </c:pt>
                <c:pt idx="162">
                  <c:v>07/05</c:v>
                </c:pt>
                <c:pt idx="163">
                  <c:v>08/05</c:v>
                </c:pt>
                <c:pt idx="164">
                  <c:v>set-05</c:v>
                </c:pt>
                <c:pt idx="165">
                  <c:v>10/05</c:v>
                </c:pt>
                <c:pt idx="166">
                  <c:v>11/05</c:v>
                </c:pt>
                <c:pt idx="167">
                  <c:v>des-05</c:v>
                </c:pt>
                <c:pt idx="168">
                  <c:v>gen-06</c:v>
                </c:pt>
                <c:pt idx="169">
                  <c:v>02/06</c:v>
                </c:pt>
                <c:pt idx="170">
                  <c:v>03/06</c:v>
                </c:pt>
                <c:pt idx="171">
                  <c:v>04/06</c:v>
                </c:pt>
                <c:pt idx="172">
                  <c:v>mai-06</c:v>
                </c:pt>
                <c:pt idx="173">
                  <c:v>06/06</c:v>
                </c:pt>
                <c:pt idx="174">
                  <c:v>07/06</c:v>
                </c:pt>
                <c:pt idx="175">
                  <c:v>08/06</c:v>
                </c:pt>
                <c:pt idx="176">
                  <c:v>set-06</c:v>
                </c:pt>
                <c:pt idx="177">
                  <c:v>10/06</c:v>
                </c:pt>
                <c:pt idx="178">
                  <c:v>11/06</c:v>
                </c:pt>
                <c:pt idx="179">
                  <c:v>des-06</c:v>
                </c:pt>
                <c:pt idx="180">
                  <c:v>gen-07</c:v>
                </c:pt>
                <c:pt idx="181">
                  <c:v>02/07</c:v>
                </c:pt>
                <c:pt idx="182">
                  <c:v>03/07</c:v>
                </c:pt>
                <c:pt idx="183">
                  <c:v>04/07</c:v>
                </c:pt>
                <c:pt idx="184">
                  <c:v>mai-07</c:v>
                </c:pt>
                <c:pt idx="185">
                  <c:v>06/07</c:v>
                </c:pt>
                <c:pt idx="186">
                  <c:v>07/07</c:v>
                </c:pt>
                <c:pt idx="187">
                  <c:v>08/07</c:v>
                </c:pt>
                <c:pt idx="188">
                  <c:v>set-07</c:v>
                </c:pt>
                <c:pt idx="189">
                  <c:v>10/07</c:v>
                </c:pt>
                <c:pt idx="190">
                  <c:v>11/07</c:v>
                </c:pt>
                <c:pt idx="191">
                  <c:v>des-07</c:v>
                </c:pt>
                <c:pt idx="192">
                  <c:v>gen-08</c:v>
                </c:pt>
                <c:pt idx="193">
                  <c:v>02/08</c:v>
                </c:pt>
                <c:pt idx="194">
                  <c:v>03/08</c:v>
                </c:pt>
                <c:pt idx="195">
                  <c:v>04/08</c:v>
                </c:pt>
                <c:pt idx="196">
                  <c:v>mai-08</c:v>
                </c:pt>
                <c:pt idx="197">
                  <c:v>06/08</c:v>
                </c:pt>
                <c:pt idx="198">
                  <c:v>07/08</c:v>
                </c:pt>
                <c:pt idx="199">
                  <c:v>08/08</c:v>
                </c:pt>
                <c:pt idx="200">
                  <c:v>set-08</c:v>
                </c:pt>
                <c:pt idx="201">
                  <c:v>10/08</c:v>
                </c:pt>
                <c:pt idx="202">
                  <c:v>11/08</c:v>
                </c:pt>
                <c:pt idx="203">
                  <c:v>des-08</c:v>
                </c:pt>
                <c:pt idx="204">
                  <c:v>gen-09</c:v>
                </c:pt>
                <c:pt idx="205">
                  <c:v>02/09</c:v>
                </c:pt>
                <c:pt idx="206">
                  <c:v>03/09</c:v>
                </c:pt>
                <c:pt idx="207">
                  <c:v>04/09</c:v>
                </c:pt>
                <c:pt idx="208">
                  <c:v>mai-09</c:v>
                </c:pt>
                <c:pt idx="209">
                  <c:v>06/09</c:v>
                </c:pt>
                <c:pt idx="210">
                  <c:v>07/09</c:v>
                </c:pt>
                <c:pt idx="211">
                  <c:v>08/09</c:v>
                </c:pt>
                <c:pt idx="212">
                  <c:v>set-09</c:v>
                </c:pt>
                <c:pt idx="213">
                  <c:v>10/09</c:v>
                </c:pt>
                <c:pt idx="214">
                  <c:v>11/09</c:v>
                </c:pt>
                <c:pt idx="215">
                  <c:v>des-09</c:v>
                </c:pt>
                <c:pt idx="216">
                  <c:v>gen-10</c:v>
                </c:pt>
                <c:pt idx="217">
                  <c:v>02/10</c:v>
                </c:pt>
                <c:pt idx="218">
                  <c:v>03/10</c:v>
                </c:pt>
                <c:pt idx="219">
                  <c:v>04/10</c:v>
                </c:pt>
                <c:pt idx="220">
                  <c:v>mai-10</c:v>
                </c:pt>
                <c:pt idx="221">
                  <c:v>06/10</c:v>
                </c:pt>
                <c:pt idx="222">
                  <c:v>07/10</c:v>
                </c:pt>
                <c:pt idx="223">
                  <c:v>08/10</c:v>
                </c:pt>
                <c:pt idx="224">
                  <c:v>set-10</c:v>
                </c:pt>
                <c:pt idx="225">
                  <c:v>10/10</c:v>
                </c:pt>
                <c:pt idx="226">
                  <c:v>11/10</c:v>
                </c:pt>
                <c:pt idx="227">
                  <c:v>des-10</c:v>
                </c:pt>
                <c:pt idx="228">
                  <c:v>gen-11</c:v>
                </c:pt>
                <c:pt idx="229">
                  <c:v>02/11</c:v>
                </c:pt>
                <c:pt idx="230">
                  <c:v>03/11</c:v>
                </c:pt>
                <c:pt idx="231">
                  <c:v>04/11</c:v>
                </c:pt>
                <c:pt idx="232">
                  <c:v>mai-11</c:v>
                </c:pt>
                <c:pt idx="233">
                  <c:v>06/11</c:v>
                </c:pt>
                <c:pt idx="234">
                  <c:v>07/11</c:v>
                </c:pt>
                <c:pt idx="235">
                  <c:v>08/11</c:v>
                </c:pt>
                <c:pt idx="236">
                  <c:v>set-11</c:v>
                </c:pt>
                <c:pt idx="237">
                  <c:v>10/11</c:v>
                </c:pt>
                <c:pt idx="238">
                  <c:v>11/11</c:v>
                </c:pt>
                <c:pt idx="239">
                  <c:v>des-11</c:v>
                </c:pt>
                <c:pt idx="240">
                  <c:v>gen-12</c:v>
                </c:pt>
                <c:pt idx="241">
                  <c:v>02/12</c:v>
                </c:pt>
                <c:pt idx="242">
                  <c:v>03/12</c:v>
                </c:pt>
                <c:pt idx="243">
                  <c:v>04/12</c:v>
                </c:pt>
                <c:pt idx="244">
                  <c:v>mai-12</c:v>
                </c:pt>
                <c:pt idx="245">
                  <c:v>06/12</c:v>
                </c:pt>
                <c:pt idx="246">
                  <c:v>07/12</c:v>
                </c:pt>
                <c:pt idx="247">
                  <c:v>08/12</c:v>
                </c:pt>
                <c:pt idx="248">
                  <c:v>set-12</c:v>
                </c:pt>
                <c:pt idx="249">
                  <c:v>10/12</c:v>
                </c:pt>
                <c:pt idx="250">
                  <c:v>11/12</c:v>
                </c:pt>
                <c:pt idx="251">
                  <c:v>des-12</c:v>
                </c:pt>
                <c:pt idx="252">
                  <c:v>gen-13</c:v>
                </c:pt>
                <c:pt idx="253">
                  <c:v>02/13</c:v>
                </c:pt>
                <c:pt idx="254">
                  <c:v>03/13</c:v>
                </c:pt>
                <c:pt idx="255">
                  <c:v>04/13</c:v>
                </c:pt>
                <c:pt idx="256">
                  <c:v>mai-13</c:v>
                </c:pt>
                <c:pt idx="257">
                  <c:v>06/13</c:v>
                </c:pt>
                <c:pt idx="258">
                  <c:v>07/13</c:v>
                </c:pt>
                <c:pt idx="259">
                  <c:v>08/13</c:v>
                </c:pt>
                <c:pt idx="260">
                  <c:v>set-13</c:v>
                </c:pt>
                <c:pt idx="261">
                  <c:v>10/13</c:v>
                </c:pt>
                <c:pt idx="262">
                  <c:v>11/13</c:v>
                </c:pt>
                <c:pt idx="263">
                  <c:v>des-13</c:v>
                </c:pt>
                <c:pt idx="264">
                  <c:v>gen-14</c:v>
                </c:pt>
                <c:pt idx="265">
                  <c:v>02/14</c:v>
                </c:pt>
                <c:pt idx="266">
                  <c:v>03/14</c:v>
                </c:pt>
                <c:pt idx="267">
                  <c:v>04/14</c:v>
                </c:pt>
                <c:pt idx="268">
                  <c:v>mai-14</c:v>
                </c:pt>
                <c:pt idx="269">
                  <c:v>06/14</c:v>
                </c:pt>
                <c:pt idx="270">
                  <c:v>07/14</c:v>
                </c:pt>
                <c:pt idx="271">
                  <c:v>08/14</c:v>
                </c:pt>
                <c:pt idx="272">
                  <c:v>set-14</c:v>
                </c:pt>
                <c:pt idx="273">
                  <c:v>10/14</c:v>
                </c:pt>
                <c:pt idx="274">
                  <c:v>11/14</c:v>
                </c:pt>
                <c:pt idx="275">
                  <c:v>des-14</c:v>
                </c:pt>
                <c:pt idx="276">
                  <c:v>gen-15</c:v>
                </c:pt>
                <c:pt idx="277">
                  <c:v>02/15</c:v>
                </c:pt>
                <c:pt idx="278">
                  <c:v>03/15</c:v>
                </c:pt>
                <c:pt idx="279">
                  <c:v>04/15</c:v>
                </c:pt>
                <c:pt idx="280">
                  <c:v>mai-15</c:v>
                </c:pt>
                <c:pt idx="281">
                  <c:v>06/15</c:v>
                </c:pt>
                <c:pt idx="282">
                  <c:v>07/15</c:v>
                </c:pt>
                <c:pt idx="283">
                  <c:v>08/15</c:v>
                </c:pt>
                <c:pt idx="284">
                  <c:v>set-15</c:v>
                </c:pt>
                <c:pt idx="285">
                  <c:v>10/15</c:v>
                </c:pt>
                <c:pt idx="286">
                  <c:v>11/15</c:v>
                </c:pt>
                <c:pt idx="287">
                  <c:v>des-15</c:v>
                </c:pt>
                <c:pt idx="288">
                  <c:v>gen-16</c:v>
                </c:pt>
                <c:pt idx="289">
                  <c:v>02/16</c:v>
                </c:pt>
                <c:pt idx="290">
                  <c:v>03/16</c:v>
                </c:pt>
                <c:pt idx="291">
                  <c:v>04/16</c:v>
                </c:pt>
                <c:pt idx="292">
                  <c:v>mai-16</c:v>
                </c:pt>
                <c:pt idx="293">
                  <c:v>06/16</c:v>
                </c:pt>
                <c:pt idx="294">
                  <c:v>07/16</c:v>
                </c:pt>
                <c:pt idx="295">
                  <c:v>08/16</c:v>
                </c:pt>
                <c:pt idx="296">
                  <c:v>set-16</c:v>
                </c:pt>
                <c:pt idx="297">
                  <c:v>10/16</c:v>
                </c:pt>
                <c:pt idx="298">
                  <c:v>11/16</c:v>
                </c:pt>
                <c:pt idx="299">
                  <c:v>des-16</c:v>
                </c:pt>
                <c:pt idx="300">
                  <c:v>gen-17</c:v>
                </c:pt>
                <c:pt idx="301">
                  <c:v>02/17</c:v>
                </c:pt>
                <c:pt idx="302">
                  <c:v>03/17</c:v>
                </c:pt>
                <c:pt idx="303">
                  <c:v>04/17</c:v>
                </c:pt>
                <c:pt idx="304">
                  <c:v>mai-17</c:v>
                </c:pt>
                <c:pt idx="305">
                  <c:v>06/17</c:v>
                </c:pt>
                <c:pt idx="306">
                  <c:v>07/17</c:v>
                </c:pt>
                <c:pt idx="307">
                  <c:v>08/17</c:v>
                </c:pt>
                <c:pt idx="308">
                  <c:v>set-17</c:v>
                </c:pt>
                <c:pt idx="309">
                  <c:v>10/17</c:v>
                </c:pt>
                <c:pt idx="310">
                  <c:v>11/17</c:v>
                </c:pt>
                <c:pt idx="311">
                  <c:v>des-17</c:v>
                </c:pt>
                <c:pt idx="312">
                  <c:v>gen-18</c:v>
                </c:pt>
                <c:pt idx="313">
                  <c:v>02/18</c:v>
                </c:pt>
                <c:pt idx="314">
                  <c:v>03/18</c:v>
                </c:pt>
                <c:pt idx="315">
                  <c:v>04/18</c:v>
                </c:pt>
                <c:pt idx="316">
                  <c:v>mai-18</c:v>
                </c:pt>
                <c:pt idx="317">
                  <c:v>06/18</c:v>
                </c:pt>
                <c:pt idx="318">
                  <c:v>07/18</c:v>
                </c:pt>
                <c:pt idx="319">
                  <c:v>08/18</c:v>
                </c:pt>
                <c:pt idx="320">
                  <c:v>set-18</c:v>
                </c:pt>
                <c:pt idx="321">
                  <c:v>10/18</c:v>
                </c:pt>
                <c:pt idx="322">
                  <c:v>11/18</c:v>
                </c:pt>
                <c:pt idx="323">
                  <c:v>des-18</c:v>
                </c:pt>
                <c:pt idx="324">
                  <c:v>gen-19</c:v>
                </c:pt>
                <c:pt idx="325">
                  <c:v>02/19</c:v>
                </c:pt>
                <c:pt idx="326">
                  <c:v>03/19</c:v>
                </c:pt>
                <c:pt idx="327">
                  <c:v>04/19</c:v>
                </c:pt>
                <c:pt idx="328">
                  <c:v>mai-19</c:v>
                </c:pt>
                <c:pt idx="329">
                  <c:v>06/19</c:v>
                </c:pt>
                <c:pt idx="330">
                  <c:v>07/19</c:v>
                </c:pt>
                <c:pt idx="331">
                  <c:v>08/19</c:v>
                </c:pt>
                <c:pt idx="332">
                  <c:v>set-19</c:v>
                </c:pt>
                <c:pt idx="333">
                  <c:v>10/19</c:v>
                </c:pt>
                <c:pt idx="334">
                  <c:v>11/19</c:v>
                </c:pt>
                <c:pt idx="335">
                  <c:v>des-19</c:v>
                </c:pt>
                <c:pt idx="336">
                  <c:v>gen-20</c:v>
                </c:pt>
                <c:pt idx="337">
                  <c:v>02/20</c:v>
                </c:pt>
                <c:pt idx="338">
                  <c:v>03/20</c:v>
                </c:pt>
                <c:pt idx="339">
                  <c:v>04/20</c:v>
                </c:pt>
                <c:pt idx="340">
                  <c:v>mai-20</c:v>
                </c:pt>
                <c:pt idx="341">
                  <c:v>06/20</c:v>
                </c:pt>
                <c:pt idx="342">
                  <c:v>07/20</c:v>
                </c:pt>
                <c:pt idx="343">
                  <c:v>08/20</c:v>
                </c:pt>
                <c:pt idx="344">
                  <c:v>set-20</c:v>
                </c:pt>
                <c:pt idx="345">
                  <c:v>10/20</c:v>
                </c:pt>
                <c:pt idx="346">
                  <c:v>11/20</c:v>
                </c:pt>
                <c:pt idx="347">
                  <c:v>des-20</c:v>
                </c:pt>
              </c:strCache>
            </c:strRef>
          </c:cat>
          <c:val>
            <c:numRef>
              <c:f>'GA2'!$B$3:$B$350</c:f>
              <c:numCache>
                <c:formatCode>#,##0</c:formatCode>
                <c:ptCount val="348"/>
                <c:pt idx="0">
                  <c:v>365385.30886012054</c:v>
                </c:pt>
                <c:pt idx="1">
                  <c:v>366467.13064801128</c:v>
                </c:pt>
                <c:pt idx="2">
                  <c:v>361887.41841260681</c:v>
                </c:pt>
                <c:pt idx="3">
                  <c:v>296857.9087182816</c:v>
                </c:pt>
                <c:pt idx="4">
                  <c:v>281159.4725517772</c:v>
                </c:pt>
                <c:pt idx="5">
                  <c:v>299514.38221965794</c:v>
                </c:pt>
                <c:pt idx="6">
                  <c:v>296918.00992872001</c:v>
                </c:pt>
                <c:pt idx="7">
                  <c:v>306191.62669936183</c:v>
                </c:pt>
                <c:pt idx="8">
                  <c:v>278575.12050292699</c:v>
                </c:pt>
                <c:pt idx="9">
                  <c:v>273328.28483165661</c:v>
                </c:pt>
                <c:pt idx="10">
                  <c:v>252028.41585229544</c:v>
                </c:pt>
                <c:pt idx="11">
                  <c:v>256079.23743584214</c:v>
                </c:pt>
                <c:pt idx="12">
                  <c:v>258302.9822220621</c:v>
                </c:pt>
                <c:pt idx="13">
                  <c:v>244167.17752695555</c:v>
                </c:pt>
                <c:pt idx="14">
                  <c:v>251920.23367350639</c:v>
                </c:pt>
                <c:pt idx="15">
                  <c:v>279512.69938576582</c:v>
                </c:pt>
                <c:pt idx="16">
                  <c:v>262245.62162681977</c:v>
                </c:pt>
                <c:pt idx="17">
                  <c:v>246366.88182900019</c:v>
                </c:pt>
                <c:pt idx="18">
                  <c:v>320417.58321012597</c:v>
                </c:pt>
                <c:pt idx="19">
                  <c:v>314786.09979204985</c:v>
                </c:pt>
                <c:pt idx="20">
                  <c:v>356105.68196843489</c:v>
                </c:pt>
                <c:pt idx="21">
                  <c:v>309827.74993088364</c:v>
                </c:pt>
                <c:pt idx="22">
                  <c:v>331067.51769980649</c:v>
                </c:pt>
                <c:pt idx="23">
                  <c:v>318891.01246499101</c:v>
                </c:pt>
                <c:pt idx="24">
                  <c:v>321541.47584532353</c:v>
                </c:pt>
                <c:pt idx="25">
                  <c:v>324246.03031505056</c:v>
                </c:pt>
                <c:pt idx="26">
                  <c:v>347607.37081244821</c:v>
                </c:pt>
                <c:pt idx="27">
                  <c:v>331319.94278364762</c:v>
                </c:pt>
                <c:pt idx="28">
                  <c:v>339421.58595074096</c:v>
                </c:pt>
                <c:pt idx="29">
                  <c:v>348010.04892238532</c:v>
                </c:pt>
                <c:pt idx="30">
                  <c:v>281940.78828747611</c:v>
                </c:pt>
                <c:pt idx="31">
                  <c:v>294736.3359898068</c:v>
                </c:pt>
                <c:pt idx="32">
                  <c:v>274398.08637745969</c:v>
                </c:pt>
                <c:pt idx="33">
                  <c:v>320892.3827725891</c:v>
                </c:pt>
                <c:pt idx="34">
                  <c:v>343003.61809286854</c:v>
                </c:pt>
                <c:pt idx="35">
                  <c:v>380176.21674900549</c:v>
                </c:pt>
                <c:pt idx="36">
                  <c:v>390754.02978615998</c:v>
                </c:pt>
                <c:pt idx="37">
                  <c:v>407906.91524527303</c:v>
                </c:pt>
                <c:pt idx="38">
                  <c:v>477666.39020109904</c:v>
                </c:pt>
                <c:pt idx="39">
                  <c:v>503311.57669515506</c:v>
                </c:pt>
                <c:pt idx="40">
                  <c:v>517279.09800103417</c:v>
                </c:pt>
                <c:pt idx="41">
                  <c:v>541055.13685045659</c:v>
                </c:pt>
                <c:pt idx="42">
                  <c:v>564164.05226401309</c:v>
                </c:pt>
                <c:pt idx="43">
                  <c:v>557865.44541007106</c:v>
                </c:pt>
                <c:pt idx="44">
                  <c:v>552137.8000552936</c:v>
                </c:pt>
                <c:pt idx="45">
                  <c:v>572247.66506797494</c:v>
                </c:pt>
                <c:pt idx="46">
                  <c:v>580229.10581419151</c:v>
                </c:pt>
                <c:pt idx="47">
                  <c:v>571406.24812183762</c:v>
                </c:pt>
                <c:pt idx="48">
                  <c:v>589418.58089021954</c:v>
                </c:pt>
                <c:pt idx="49">
                  <c:v>588871.6598752304</c:v>
                </c:pt>
                <c:pt idx="50">
                  <c:v>530988.18410202779</c:v>
                </c:pt>
                <c:pt idx="51">
                  <c:v>550352.79410527321</c:v>
                </c:pt>
                <c:pt idx="52">
                  <c:v>620947.67588619248</c:v>
                </c:pt>
                <c:pt idx="53">
                  <c:v>622396.11505775736</c:v>
                </c:pt>
                <c:pt idx="54">
                  <c:v>670609.30607142439</c:v>
                </c:pt>
                <c:pt idx="55">
                  <c:v>681181.10898753512</c:v>
                </c:pt>
                <c:pt idx="56">
                  <c:v>727116.4641255876</c:v>
                </c:pt>
                <c:pt idx="57">
                  <c:v>735386.39068190858</c:v>
                </c:pt>
                <c:pt idx="58">
                  <c:v>777613.50113591331</c:v>
                </c:pt>
                <c:pt idx="59">
                  <c:v>767516.49778226577</c:v>
                </c:pt>
                <c:pt idx="60">
                  <c:v>760166.11974565196</c:v>
                </c:pt>
                <c:pt idx="61">
                  <c:v>757064.89728703152</c:v>
                </c:pt>
                <c:pt idx="62">
                  <c:v>733499.21267414349</c:v>
                </c:pt>
                <c:pt idx="63">
                  <c:v>754582.71729592665</c:v>
                </c:pt>
                <c:pt idx="64">
                  <c:v>684727.08040339942</c:v>
                </c:pt>
                <c:pt idx="65">
                  <c:v>689198.6104600149</c:v>
                </c:pt>
                <c:pt idx="66">
                  <c:v>674708.20862332184</c:v>
                </c:pt>
                <c:pt idx="67">
                  <c:v>678428.4735494575</c:v>
                </c:pt>
                <c:pt idx="68">
                  <c:v>655902.53987715335</c:v>
                </c:pt>
                <c:pt idx="69">
                  <c:v>666762.82860336814</c:v>
                </c:pt>
                <c:pt idx="70">
                  <c:v>589755.14766867389</c:v>
                </c:pt>
                <c:pt idx="71">
                  <c:v>595681.12701789802</c:v>
                </c:pt>
                <c:pt idx="72">
                  <c:v>585187.45567535725</c:v>
                </c:pt>
                <c:pt idx="73">
                  <c:v>577668.79424951621</c:v>
                </c:pt>
                <c:pt idx="74">
                  <c:v>581052.49239719694</c:v>
                </c:pt>
                <c:pt idx="75">
                  <c:v>538110.17753897561</c:v>
                </c:pt>
                <c:pt idx="76">
                  <c:v>543681.55974661326</c:v>
                </c:pt>
                <c:pt idx="77">
                  <c:v>571021.60037503135</c:v>
                </c:pt>
                <c:pt idx="78">
                  <c:v>552438.30610748485</c:v>
                </c:pt>
                <c:pt idx="79">
                  <c:v>556567.25926460151</c:v>
                </c:pt>
                <c:pt idx="80">
                  <c:v>555581.59941341204</c:v>
                </c:pt>
                <c:pt idx="81">
                  <c:v>504465.51993557136</c:v>
                </c:pt>
                <c:pt idx="82">
                  <c:v>483273.83313499927</c:v>
                </c:pt>
                <c:pt idx="83">
                  <c:v>473573.49777024513</c:v>
                </c:pt>
                <c:pt idx="84">
                  <c:v>473266.98159700946</c:v>
                </c:pt>
                <c:pt idx="85">
                  <c:v>486873.89564025833</c:v>
                </c:pt>
                <c:pt idx="86">
                  <c:v>566405.8274133642</c:v>
                </c:pt>
                <c:pt idx="87">
                  <c:v>567860.27670597285</c:v>
                </c:pt>
                <c:pt idx="88">
                  <c:v>570636.95262822602</c:v>
                </c:pt>
                <c:pt idx="89">
                  <c:v>645823.56688663678</c:v>
                </c:pt>
                <c:pt idx="90">
                  <c:v>657597.39401151496</c:v>
                </c:pt>
                <c:pt idx="91">
                  <c:v>702835.57510848227</c:v>
                </c:pt>
                <c:pt idx="92">
                  <c:v>705065.33001574606</c:v>
                </c:pt>
                <c:pt idx="93">
                  <c:v>761710.72085391777</c:v>
                </c:pt>
                <c:pt idx="94">
                  <c:v>774416.11674059089</c:v>
                </c:pt>
                <c:pt idx="95">
                  <c:v>850209.75322442979</c:v>
                </c:pt>
                <c:pt idx="96">
                  <c:v>920401.95689541171</c:v>
                </c:pt>
                <c:pt idx="97">
                  <c:v>955014.24398687365</c:v>
                </c:pt>
                <c:pt idx="98">
                  <c:v>888211.74858461635</c:v>
                </c:pt>
                <c:pt idx="99">
                  <c:v>919356.19583378395</c:v>
                </c:pt>
                <c:pt idx="100">
                  <c:v>951774.78874424519</c:v>
                </c:pt>
                <c:pt idx="101">
                  <c:v>862272.06615941273</c:v>
                </c:pt>
                <c:pt idx="102">
                  <c:v>881414.30168403615</c:v>
                </c:pt>
                <c:pt idx="103">
                  <c:v>872134.67479235074</c:v>
                </c:pt>
                <c:pt idx="104">
                  <c:v>883830.37034365896</c:v>
                </c:pt>
                <c:pt idx="105">
                  <c:v>847757.62383854412</c:v>
                </c:pt>
                <c:pt idx="106">
                  <c:v>911428.84617696225</c:v>
                </c:pt>
                <c:pt idx="107">
                  <c:v>883547.89465459855</c:v>
                </c:pt>
                <c:pt idx="108">
                  <c:v>883034.00418304442</c:v>
                </c:pt>
                <c:pt idx="109">
                  <c:v>860880.90548483666</c:v>
                </c:pt>
                <c:pt idx="110">
                  <c:v>947111.36598031106</c:v>
                </c:pt>
                <c:pt idx="111">
                  <c:v>940666.4216941332</c:v>
                </c:pt>
                <c:pt idx="112">
                  <c:v>989091.83561116946</c:v>
                </c:pt>
                <c:pt idx="113">
                  <c:v>1022054.961354922</c:v>
                </c:pt>
                <c:pt idx="114">
                  <c:v>1078365.6372531345</c:v>
                </c:pt>
                <c:pt idx="115">
                  <c:v>1072875.8973711734</c:v>
                </c:pt>
                <c:pt idx="116">
                  <c:v>1093039.9032370516</c:v>
                </c:pt>
                <c:pt idx="117">
                  <c:v>1075194.0252184682</c:v>
                </c:pt>
                <c:pt idx="118">
                  <c:v>1061171.1687281383</c:v>
                </c:pt>
                <c:pt idx="119">
                  <c:v>1063250</c:v>
                </c:pt>
                <c:pt idx="120">
                  <c:v>1131835</c:v>
                </c:pt>
                <c:pt idx="121">
                  <c:v>1213279</c:v>
                </c:pt>
                <c:pt idx="122">
                  <c:v>1186361</c:v>
                </c:pt>
                <c:pt idx="123">
                  <c:v>1177158</c:v>
                </c:pt>
                <c:pt idx="124">
                  <c:v>1137371</c:v>
                </c:pt>
                <c:pt idx="125">
                  <c:v>1282125</c:v>
                </c:pt>
                <c:pt idx="126">
                  <c:v>1246621</c:v>
                </c:pt>
                <c:pt idx="127">
                  <c:v>1235094</c:v>
                </c:pt>
                <c:pt idx="128">
                  <c:v>1207124</c:v>
                </c:pt>
                <c:pt idx="129">
                  <c:v>1260169</c:v>
                </c:pt>
                <c:pt idx="130">
                  <c:v>1242468</c:v>
                </c:pt>
                <c:pt idx="131">
                  <c:v>1213690</c:v>
                </c:pt>
                <c:pt idx="132">
                  <c:v>1105396</c:v>
                </c:pt>
                <c:pt idx="133">
                  <c:v>1035911</c:v>
                </c:pt>
                <c:pt idx="134">
                  <c:v>1029820</c:v>
                </c:pt>
                <c:pt idx="135">
                  <c:v>1067998</c:v>
                </c:pt>
                <c:pt idx="136">
                  <c:v>1038759</c:v>
                </c:pt>
                <c:pt idx="137">
                  <c:v>909052</c:v>
                </c:pt>
                <c:pt idx="138">
                  <c:v>901378</c:v>
                </c:pt>
                <c:pt idx="139">
                  <c:v>899051</c:v>
                </c:pt>
                <c:pt idx="140">
                  <c:v>904393</c:v>
                </c:pt>
                <c:pt idx="141">
                  <c:v>933915</c:v>
                </c:pt>
                <c:pt idx="142">
                  <c:v>930089</c:v>
                </c:pt>
                <c:pt idx="143">
                  <c:v>964187</c:v>
                </c:pt>
                <c:pt idx="144">
                  <c:v>946162</c:v>
                </c:pt>
                <c:pt idx="145">
                  <c:v>980748</c:v>
                </c:pt>
                <c:pt idx="146">
                  <c:v>957271</c:v>
                </c:pt>
                <c:pt idx="147">
                  <c:v>942373</c:v>
                </c:pt>
                <c:pt idx="148">
                  <c:v>1003950</c:v>
                </c:pt>
                <c:pt idx="149">
                  <c:v>997062</c:v>
                </c:pt>
                <c:pt idx="150">
                  <c:v>1003553</c:v>
                </c:pt>
                <c:pt idx="151">
                  <c:v>1004837</c:v>
                </c:pt>
                <c:pt idx="152">
                  <c:v>1015169</c:v>
                </c:pt>
                <c:pt idx="153">
                  <c:v>958035</c:v>
                </c:pt>
                <c:pt idx="154">
                  <c:v>1093414</c:v>
                </c:pt>
                <c:pt idx="155">
                  <c:v>1146887</c:v>
                </c:pt>
                <c:pt idx="156">
                  <c:v>1203555</c:v>
                </c:pt>
                <c:pt idx="157">
                  <c:v>1162763</c:v>
                </c:pt>
                <c:pt idx="158">
                  <c:v>1150375</c:v>
                </c:pt>
                <c:pt idx="159">
                  <c:v>1148519</c:v>
                </c:pt>
                <c:pt idx="160">
                  <c:v>1108422</c:v>
                </c:pt>
                <c:pt idx="161">
                  <c:v>1064876</c:v>
                </c:pt>
                <c:pt idx="162">
                  <c:v>1092997</c:v>
                </c:pt>
                <c:pt idx="163">
                  <c:v>1100711</c:v>
                </c:pt>
                <c:pt idx="164">
                  <c:v>1141927</c:v>
                </c:pt>
                <c:pt idx="165">
                  <c:v>1117318</c:v>
                </c:pt>
                <c:pt idx="166">
                  <c:v>1084793</c:v>
                </c:pt>
                <c:pt idx="167">
                  <c:v>1018798</c:v>
                </c:pt>
                <c:pt idx="168">
                  <c:v>971035</c:v>
                </c:pt>
                <c:pt idx="169">
                  <c:v>962456</c:v>
                </c:pt>
                <c:pt idx="170">
                  <c:v>964291</c:v>
                </c:pt>
                <c:pt idx="171">
                  <c:v>955975</c:v>
                </c:pt>
                <c:pt idx="172">
                  <c:v>1000240</c:v>
                </c:pt>
                <c:pt idx="173">
                  <c:v>1060947</c:v>
                </c:pt>
                <c:pt idx="174">
                  <c:v>1001839</c:v>
                </c:pt>
                <c:pt idx="175">
                  <c:v>997418</c:v>
                </c:pt>
                <c:pt idx="176">
                  <c:v>967787</c:v>
                </c:pt>
                <c:pt idx="177">
                  <c:v>1137967</c:v>
                </c:pt>
                <c:pt idx="178">
                  <c:v>1084198</c:v>
                </c:pt>
                <c:pt idx="179">
                  <c:v>1131381</c:v>
                </c:pt>
                <c:pt idx="180">
                  <c:v>1149778</c:v>
                </c:pt>
                <c:pt idx="181">
                  <c:v>1183517</c:v>
                </c:pt>
                <c:pt idx="182">
                  <c:v>1167807</c:v>
                </c:pt>
                <c:pt idx="183">
                  <c:v>1189878</c:v>
                </c:pt>
                <c:pt idx="184">
                  <c:v>1176237</c:v>
                </c:pt>
                <c:pt idx="185">
                  <c:v>1136566</c:v>
                </c:pt>
                <c:pt idx="186">
                  <c:v>1110147</c:v>
                </c:pt>
                <c:pt idx="187">
                  <c:v>1389016</c:v>
                </c:pt>
                <c:pt idx="188">
                  <c:v>1472224</c:v>
                </c:pt>
                <c:pt idx="189">
                  <c:v>1421854</c:v>
                </c:pt>
                <c:pt idx="190">
                  <c:v>1482542</c:v>
                </c:pt>
                <c:pt idx="191">
                  <c:v>1521105</c:v>
                </c:pt>
                <c:pt idx="192">
                  <c:v>1561237</c:v>
                </c:pt>
                <c:pt idx="193">
                  <c:v>1620641</c:v>
                </c:pt>
                <c:pt idx="194">
                  <c:v>1659443</c:v>
                </c:pt>
                <c:pt idx="195">
                  <c:v>1666952</c:v>
                </c:pt>
                <c:pt idx="196">
                  <c:v>1654522</c:v>
                </c:pt>
                <c:pt idx="197">
                  <c:v>1677196</c:v>
                </c:pt>
                <c:pt idx="198">
                  <c:v>1760308</c:v>
                </c:pt>
                <c:pt idx="199">
                  <c:v>1540261</c:v>
                </c:pt>
                <c:pt idx="200">
                  <c:v>1557183</c:v>
                </c:pt>
                <c:pt idx="201">
                  <c:v>1543137</c:v>
                </c:pt>
                <c:pt idx="202">
                  <c:v>1464579</c:v>
                </c:pt>
                <c:pt idx="203">
                  <c:v>1506487</c:v>
                </c:pt>
                <c:pt idx="204">
                  <c:v>1505475.9</c:v>
                </c:pt>
                <c:pt idx="205">
                  <c:v>1466898</c:v>
                </c:pt>
                <c:pt idx="206">
                  <c:v>1566931.1</c:v>
                </c:pt>
                <c:pt idx="207">
                  <c:v>1555819.8</c:v>
                </c:pt>
                <c:pt idx="208">
                  <c:v>1617505.9</c:v>
                </c:pt>
                <c:pt idx="209">
                  <c:v>1638599.8</c:v>
                </c:pt>
                <c:pt idx="210">
                  <c:v>1601545.5</c:v>
                </c:pt>
                <c:pt idx="211">
                  <c:v>1551329</c:v>
                </c:pt>
                <c:pt idx="212">
                  <c:v>1451397.9</c:v>
                </c:pt>
                <c:pt idx="213">
                  <c:v>1362550.3</c:v>
                </c:pt>
                <c:pt idx="214">
                  <c:v>1319867.7</c:v>
                </c:pt>
                <c:pt idx="215">
                  <c:v>1193436.8999999999</c:v>
                </c:pt>
                <c:pt idx="216">
                  <c:v>1153694.3</c:v>
                </c:pt>
                <c:pt idx="217">
                  <c:v>1150013.8999999999</c:v>
                </c:pt>
                <c:pt idx="218">
                  <c:v>1047904.7</c:v>
                </c:pt>
                <c:pt idx="219">
                  <c:v>1012762.9</c:v>
                </c:pt>
                <c:pt idx="220">
                  <c:v>951369.1</c:v>
                </c:pt>
                <c:pt idx="221">
                  <c:v>896022.3</c:v>
                </c:pt>
                <c:pt idx="222">
                  <c:v>894137.4</c:v>
                </c:pt>
                <c:pt idx="223">
                  <c:v>914241.9</c:v>
                </c:pt>
                <c:pt idx="224">
                  <c:v>922893.6</c:v>
                </c:pt>
                <c:pt idx="225">
                  <c:v>919291.6</c:v>
                </c:pt>
                <c:pt idx="226">
                  <c:v>909122.5</c:v>
                </c:pt>
                <c:pt idx="227">
                  <c:v>874203.7</c:v>
                </c:pt>
                <c:pt idx="228">
                  <c:v>848207.4</c:v>
                </c:pt>
                <c:pt idx="229">
                  <c:v>818148.4</c:v>
                </c:pt>
                <c:pt idx="230">
                  <c:v>782888.5</c:v>
                </c:pt>
                <c:pt idx="231">
                  <c:v>763880.6</c:v>
                </c:pt>
                <c:pt idx="232">
                  <c:v>719793.1</c:v>
                </c:pt>
                <c:pt idx="233">
                  <c:v>709449</c:v>
                </c:pt>
                <c:pt idx="234">
                  <c:v>688378.2</c:v>
                </c:pt>
                <c:pt idx="235">
                  <c:v>767825.6</c:v>
                </c:pt>
                <c:pt idx="236">
                  <c:v>761761</c:v>
                </c:pt>
                <c:pt idx="237">
                  <c:v>797794.6</c:v>
                </c:pt>
                <c:pt idx="238">
                  <c:v>824440.3</c:v>
                </c:pt>
                <c:pt idx="239">
                  <c:v>851247.9</c:v>
                </c:pt>
                <c:pt idx="240">
                  <c:v>848025.08</c:v>
                </c:pt>
                <c:pt idx="241">
                  <c:v>833625.39</c:v>
                </c:pt>
                <c:pt idx="242">
                  <c:v>922170.67</c:v>
                </c:pt>
                <c:pt idx="243">
                  <c:v>924240.87</c:v>
                </c:pt>
                <c:pt idx="244">
                  <c:v>1046059.47</c:v>
                </c:pt>
                <c:pt idx="245">
                  <c:v>1097703.75</c:v>
                </c:pt>
                <c:pt idx="246">
                  <c:v>1106357.21</c:v>
                </c:pt>
                <c:pt idx="247">
                  <c:v>1014554.02</c:v>
                </c:pt>
                <c:pt idx="248">
                  <c:v>1035953.95</c:v>
                </c:pt>
                <c:pt idx="249">
                  <c:v>1013495.69</c:v>
                </c:pt>
                <c:pt idx="250">
                  <c:v>985865.44</c:v>
                </c:pt>
                <c:pt idx="251">
                  <c:v>1016323.46</c:v>
                </c:pt>
                <c:pt idx="252">
                  <c:v>1020186.65</c:v>
                </c:pt>
                <c:pt idx="253">
                  <c:v>1017282.37</c:v>
                </c:pt>
                <c:pt idx="254">
                  <c:v>968359.54</c:v>
                </c:pt>
                <c:pt idx="255">
                  <c:v>987755.38</c:v>
                </c:pt>
                <c:pt idx="256">
                  <c:v>915708.13</c:v>
                </c:pt>
                <c:pt idx="257">
                  <c:v>872533.85</c:v>
                </c:pt>
                <c:pt idx="258">
                  <c:v>873656.55</c:v>
                </c:pt>
                <c:pt idx="259">
                  <c:v>875080.38</c:v>
                </c:pt>
                <c:pt idx="260">
                  <c:v>848935.16</c:v>
                </c:pt>
                <c:pt idx="261">
                  <c:v>846370.66</c:v>
                </c:pt>
                <c:pt idx="262">
                  <c:v>850307.47</c:v>
                </c:pt>
                <c:pt idx="263">
                  <c:v>835762.35</c:v>
                </c:pt>
                <c:pt idx="264">
                  <c:v>858892.28</c:v>
                </c:pt>
                <c:pt idx="265">
                  <c:v>859130.11</c:v>
                </c:pt>
                <c:pt idx="266">
                  <c:v>808048.75</c:v>
                </c:pt>
                <c:pt idx="267">
                  <c:v>794047.25</c:v>
                </c:pt>
                <c:pt idx="268">
                  <c:v>791262.71</c:v>
                </c:pt>
                <c:pt idx="269">
                  <c:v>805634.46</c:v>
                </c:pt>
                <c:pt idx="270">
                  <c:v>834945.37</c:v>
                </c:pt>
                <c:pt idx="271">
                  <c:v>861357.73</c:v>
                </c:pt>
                <c:pt idx="272">
                  <c:v>901639.2</c:v>
                </c:pt>
                <c:pt idx="273">
                  <c:v>933254.38</c:v>
                </c:pt>
                <c:pt idx="274">
                  <c:v>937827.43</c:v>
                </c:pt>
                <c:pt idx="275">
                  <c:v>924033.64</c:v>
                </c:pt>
                <c:pt idx="276">
                  <c:v>930440.75</c:v>
                </c:pt>
                <c:pt idx="277">
                  <c:v>942061.01</c:v>
                </c:pt>
                <c:pt idx="278">
                  <c:v>981778.12</c:v>
                </c:pt>
                <c:pt idx="279">
                  <c:v>1021477.79</c:v>
                </c:pt>
                <c:pt idx="280">
                  <c:v>1024684.56</c:v>
                </c:pt>
                <c:pt idx="281">
                  <c:v>1059393.43</c:v>
                </c:pt>
                <c:pt idx="282">
                  <c:v>1074675.93</c:v>
                </c:pt>
                <c:pt idx="283">
                  <c:v>1100838.72</c:v>
                </c:pt>
                <c:pt idx="284">
                  <c:v>1104790.6100000001</c:v>
                </c:pt>
                <c:pt idx="285">
                  <c:v>1105651.18</c:v>
                </c:pt>
                <c:pt idx="286">
                  <c:v>1143666.01</c:v>
                </c:pt>
                <c:pt idx="287">
                  <c:v>1157188.83</c:v>
                </c:pt>
                <c:pt idx="288">
                  <c:v>1141870.6200000001</c:v>
                </c:pt>
                <c:pt idx="289">
                  <c:v>1128678.33</c:v>
                </c:pt>
                <c:pt idx="290">
                  <c:v>1104597.98</c:v>
                </c:pt>
                <c:pt idx="291">
                  <c:v>1077375.1100000001</c:v>
                </c:pt>
                <c:pt idx="292">
                  <c:v>1043384.22</c:v>
                </c:pt>
                <c:pt idx="293">
                  <c:v>1033022.5</c:v>
                </c:pt>
                <c:pt idx="294">
                  <c:v>1023094.43</c:v>
                </c:pt>
                <c:pt idx="295">
                  <c:v>1004259.66</c:v>
                </c:pt>
                <c:pt idx="296">
                  <c:v>993674.31</c:v>
                </c:pt>
                <c:pt idx="297">
                  <c:v>1049860.8600000001</c:v>
                </c:pt>
                <c:pt idx="298">
                  <c:v>1102261.02</c:v>
                </c:pt>
                <c:pt idx="299">
                  <c:v>1165684.33</c:v>
                </c:pt>
                <c:pt idx="300">
                  <c:v>1192299.1299999999</c:v>
                </c:pt>
                <c:pt idx="301">
                  <c:v>1224033.6000000001</c:v>
                </c:pt>
                <c:pt idx="302">
                  <c:v>1359081.75</c:v>
                </c:pt>
                <c:pt idx="303">
                  <c:v>1435617.41</c:v>
                </c:pt>
                <c:pt idx="304">
                  <c:v>1514852.92</c:v>
                </c:pt>
                <c:pt idx="305">
                  <c:v>1628104.02</c:v>
                </c:pt>
                <c:pt idx="306">
                  <c:v>1721051.52</c:v>
                </c:pt>
                <c:pt idx="307">
                  <c:v>1749308.1</c:v>
                </c:pt>
                <c:pt idx="308">
                  <c:v>1841039.38</c:v>
                </c:pt>
                <c:pt idx="309">
                  <c:v>1826356.84</c:v>
                </c:pt>
                <c:pt idx="310">
                  <c:v>1862182.24</c:v>
                </c:pt>
                <c:pt idx="311">
                  <c:v>1853589</c:v>
                </c:pt>
                <c:pt idx="312">
                  <c:v>1888533.74327</c:v>
                </c:pt>
                <c:pt idx="313">
                  <c:v>1926529.8488599998</c:v>
                </c:pt>
                <c:pt idx="314">
                  <c:v>1898546.7660099997</c:v>
                </c:pt>
                <c:pt idx="315">
                  <c:v>1895179.8396099999</c:v>
                </c:pt>
                <c:pt idx="316">
                  <c:v>1919378.8916699998</c:v>
                </c:pt>
                <c:pt idx="317">
                  <c:v>1842805.4944800001</c:v>
                </c:pt>
                <c:pt idx="318">
                  <c:v>1876439.95417</c:v>
                </c:pt>
                <c:pt idx="319">
                  <c:v>1908750.2236500001</c:v>
                </c:pt>
                <c:pt idx="320">
                  <c:v>1885151.6837600002</c:v>
                </c:pt>
                <c:pt idx="321">
                  <c:v>1972338.1992000001</c:v>
                </c:pt>
                <c:pt idx="322">
                  <c:v>1953818.3945499999</c:v>
                </c:pt>
                <c:pt idx="323">
                  <c:v>1957414.6978499999</c:v>
                </c:pt>
                <c:pt idx="324">
                  <c:v>1936654.69</c:v>
                </c:pt>
                <c:pt idx="325">
                  <c:v>1942338.13</c:v>
                </c:pt>
                <c:pt idx="326">
                  <c:v>1904331.81</c:v>
                </c:pt>
                <c:pt idx="327">
                  <c:v>1896086.64</c:v>
                </c:pt>
                <c:pt idx="328">
                  <c:v>1885740.5700000003</c:v>
                </c:pt>
                <c:pt idx="329">
                  <c:v>1884380.05</c:v>
                </c:pt>
                <c:pt idx="330">
                  <c:v>1773204.55</c:v>
                </c:pt>
                <c:pt idx="331">
                  <c:v>1783218.88</c:v>
                </c:pt>
                <c:pt idx="332">
                  <c:v>1825308.44</c:v>
                </c:pt>
                <c:pt idx="333">
                  <c:v>1770120.01</c:v>
                </c:pt>
                <c:pt idx="334">
                  <c:v>1793876.62</c:v>
                </c:pt>
                <c:pt idx="335">
                  <c:v>1789755</c:v>
                </c:pt>
                <c:pt idx="336">
                  <c:v>1831876</c:v>
                </c:pt>
                <c:pt idx="337">
                  <c:v>1846079</c:v>
                </c:pt>
                <c:pt idx="338">
                  <c:v>1831946</c:v>
                </c:pt>
                <c:pt idx="339">
                  <c:v>1906791</c:v>
                </c:pt>
                <c:pt idx="340">
                  <c:v>1829156</c:v>
                </c:pt>
                <c:pt idx="341">
                  <c:v>1747578</c:v>
                </c:pt>
                <c:pt idx="342">
                  <c:v>1752982</c:v>
                </c:pt>
                <c:pt idx="343">
                  <c:v>1689164</c:v>
                </c:pt>
                <c:pt idx="344">
                  <c:v>1503802</c:v>
                </c:pt>
                <c:pt idx="345">
                  <c:v>1427788</c:v>
                </c:pt>
                <c:pt idx="346">
                  <c:v>1466673</c:v>
                </c:pt>
                <c:pt idx="347">
                  <c:v>1506260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9F-4A4E-9997-2DEF5CC5A245}"/>
            </c:ext>
          </c:extLst>
        </c:ser>
        <c:ser>
          <c:idx val="1"/>
          <c:order val="1"/>
          <c:tx>
            <c:strRef>
              <c:f>'GA2'!$C$2</c:f>
              <c:strCache>
                <c:ptCount val="1"/>
                <c:pt idx="0">
                  <c:v>Importacions</c:v>
                </c:pt>
              </c:strCache>
            </c:strRef>
          </c:tx>
          <c:spPr>
            <a:ln w="25400">
              <a:solidFill>
                <a:srgbClr val="808080"/>
              </a:solidFill>
              <a:prstDash val="solid"/>
            </a:ln>
          </c:spPr>
          <c:marker>
            <c:symbol val="none"/>
          </c:marker>
          <c:cat>
            <c:strRef>
              <c:f>'GA2'!$A$3:$A$350</c:f>
              <c:strCache>
                <c:ptCount val="348"/>
                <c:pt idx="0">
                  <c:v>gen-92</c:v>
                </c:pt>
                <c:pt idx="1">
                  <c:v>02/92</c:v>
                </c:pt>
                <c:pt idx="2">
                  <c:v>mar-92</c:v>
                </c:pt>
                <c:pt idx="3">
                  <c:v>abr-92</c:v>
                </c:pt>
                <c:pt idx="4">
                  <c:v>mai-92</c:v>
                </c:pt>
                <c:pt idx="5">
                  <c:v>jun-92</c:v>
                </c:pt>
                <c:pt idx="6">
                  <c:v>jul-92</c:v>
                </c:pt>
                <c:pt idx="7">
                  <c:v>ago-92</c:v>
                </c:pt>
                <c:pt idx="8">
                  <c:v>set-92</c:v>
                </c:pt>
                <c:pt idx="9">
                  <c:v>oct-92</c:v>
                </c:pt>
                <c:pt idx="10">
                  <c:v>nov-92</c:v>
                </c:pt>
                <c:pt idx="11">
                  <c:v>des-92</c:v>
                </c:pt>
                <c:pt idx="12">
                  <c:v>gen-93</c:v>
                </c:pt>
                <c:pt idx="13">
                  <c:v>02/93</c:v>
                </c:pt>
                <c:pt idx="14">
                  <c:v>03/93</c:v>
                </c:pt>
                <c:pt idx="15">
                  <c:v>04/93</c:v>
                </c:pt>
                <c:pt idx="16">
                  <c:v>mai-93</c:v>
                </c:pt>
                <c:pt idx="17">
                  <c:v>06/93</c:v>
                </c:pt>
                <c:pt idx="18">
                  <c:v>07/93</c:v>
                </c:pt>
                <c:pt idx="19">
                  <c:v>08/93</c:v>
                </c:pt>
                <c:pt idx="20">
                  <c:v>set-93</c:v>
                </c:pt>
                <c:pt idx="21">
                  <c:v>10/93</c:v>
                </c:pt>
                <c:pt idx="22">
                  <c:v>11/93</c:v>
                </c:pt>
                <c:pt idx="23">
                  <c:v>des-93</c:v>
                </c:pt>
                <c:pt idx="24">
                  <c:v>gen-94</c:v>
                </c:pt>
                <c:pt idx="25">
                  <c:v>02/94</c:v>
                </c:pt>
                <c:pt idx="26">
                  <c:v>03/94</c:v>
                </c:pt>
                <c:pt idx="27">
                  <c:v>04/94</c:v>
                </c:pt>
                <c:pt idx="28">
                  <c:v>mai-94</c:v>
                </c:pt>
                <c:pt idx="29">
                  <c:v>06/94</c:v>
                </c:pt>
                <c:pt idx="30">
                  <c:v>07/94</c:v>
                </c:pt>
                <c:pt idx="31">
                  <c:v>08/94</c:v>
                </c:pt>
                <c:pt idx="32">
                  <c:v>set-94</c:v>
                </c:pt>
                <c:pt idx="33">
                  <c:v>10/94</c:v>
                </c:pt>
                <c:pt idx="34">
                  <c:v>11/94</c:v>
                </c:pt>
                <c:pt idx="35">
                  <c:v>des-94</c:v>
                </c:pt>
                <c:pt idx="36">
                  <c:v>gen-95</c:v>
                </c:pt>
                <c:pt idx="37">
                  <c:v>02/95</c:v>
                </c:pt>
                <c:pt idx="38">
                  <c:v>03/95</c:v>
                </c:pt>
                <c:pt idx="39">
                  <c:v>04/95</c:v>
                </c:pt>
                <c:pt idx="40">
                  <c:v>mai-95</c:v>
                </c:pt>
                <c:pt idx="41">
                  <c:v>06/95</c:v>
                </c:pt>
                <c:pt idx="42">
                  <c:v>07/95</c:v>
                </c:pt>
                <c:pt idx="43">
                  <c:v>08/95</c:v>
                </c:pt>
                <c:pt idx="44">
                  <c:v>set-95</c:v>
                </c:pt>
                <c:pt idx="45">
                  <c:v>10/95</c:v>
                </c:pt>
                <c:pt idx="46">
                  <c:v>11/95</c:v>
                </c:pt>
                <c:pt idx="47">
                  <c:v>des-95</c:v>
                </c:pt>
                <c:pt idx="48">
                  <c:v>gen-96</c:v>
                </c:pt>
                <c:pt idx="49">
                  <c:v>02/96</c:v>
                </c:pt>
                <c:pt idx="50">
                  <c:v>03/96</c:v>
                </c:pt>
                <c:pt idx="51">
                  <c:v>04/96</c:v>
                </c:pt>
                <c:pt idx="52">
                  <c:v>mai-96</c:v>
                </c:pt>
                <c:pt idx="53">
                  <c:v>06/96</c:v>
                </c:pt>
                <c:pt idx="54">
                  <c:v>07/96</c:v>
                </c:pt>
                <c:pt idx="55">
                  <c:v>08/96</c:v>
                </c:pt>
                <c:pt idx="56">
                  <c:v>set-96</c:v>
                </c:pt>
                <c:pt idx="57">
                  <c:v>10/96</c:v>
                </c:pt>
                <c:pt idx="58">
                  <c:v>11/96</c:v>
                </c:pt>
                <c:pt idx="59">
                  <c:v>des-96</c:v>
                </c:pt>
                <c:pt idx="60">
                  <c:v>gen-97</c:v>
                </c:pt>
                <c:pt idx="61">
                  <c:v>02/97</c:v>
                </c:pt>
                <c:pt idx="62">
                  <c:v>03/97</c:v>
                </c:pt>
                <c:pt idx="63">
                  <c:v>04/97</c:v>
                </c:pt>
                <c:pt idx="64">
                  <c:v>mai-97</c:v>
                </c:pt>
                <c:pt idx="65">
                  <c:v>06/97</c:v>
                </c:pt>
                <c:pt idx="66">
                  <c:v>07/97</c:v>
                </c:pt>
                <c:pt idx="67">
                  <c:v>08/97</c:v>
                </c:pt>
                <c:pt idx="68">
                  <c:v>set-97</c:v>
                </c:pt>
                <c:pt idx="69">
                  <c:v>10/97</c:v>
                </c:pt>
                <c:pt idx="70">
                  <c:v>11/97</c:v>
                </c:pt>
                <c:pt idx="71">
                  <c:v>des-97</c:v>
                </c:pt>
                <c:pt idx="72">
                  <c:v>gen-98</c:v>
                </c:pt>
                <c:pt idx="73">
                  <c:v>02/98</c:v>
                </c:pt>
                <c:pt idx="74">
                  <c:v>03/98</c:v>
                </c:pt>
                <c:pt idx="75">
                  <c:v>04/98</c:v>
                </c:pt>
                <c:pt idx="76">
                  <c:v>mai-98</c:v>
                </c:pt>
                <c:pt idx="77">
                  <c:v>06/98</c:v>
                </c:pt>
                <c:pt idx="78">
                  <c:v>07/98</c:v>
                </c:pt>
                <c:pt idx="79">
                  <c:v>08/98</c:v>
                </c:pt>
                <c:pt idx="80">
                  <c:v>set-98</c:v>
                </c:pt>
                <c:pt idx="81">
                  <c:v>10/98</c:v>
                </c:pt>
                <c:pt idx="82">
                  <c:v>11/98</c:v>
                </c:pt>
                <c:pt idx="83">
                  <c:v>des-98</c:v>
                </c:pt>
                <c:pt idx="84">
                  <c:v>gen-99</c:v>
                </c:pt>
                <c:pt idx="85">
                  <c:v>02/99</c:v>
                </c:pt>
                <c:pt idx="86">
                  <c:v>03/99</c:v>
                </c:pt>
                <c:pt idx="87">
                  <c:v>04/99</c:v>
                </c:pt>
                <c:pt idx="88">
                  <c:v>mai-99</c:v>
                </c:pt>
                <c:pt idx="89">
                  <c:v>06/99</c:v>
                </c:pt>
                <c:pt idx="90">
                  <c:v>07/99</c:v>
                </c:pt>
                <c:pt idx="91">
                  <c:v>08/99</c:v>
                </c:pt>
                <c:pt idx="92">
                  <c:v>set-99</c:v>
                </c:pt>
                <c:pt idx="93">
                  <c:v>10/99</c:v>
                </c:pt>
                <c:pt idx="94">
                  <c:v>11/99</c:v>
                </c:pt>
                <c:pt idx="95">
                  <c:v>des-99</c:v>
                </c:pt>
                <c:pt idx="96">
                  <c:v>gen-00</c:v>
                </c:pt>
                <c:pt idx="97">
                  <c:v>02/00</c:v>
                </c:pt>
                <c:pt idx="98">
                  <c:v>03/00</c:v>
                </c:pt>
                <c:pt idx="99">
                  <c:v>04/00</c:v>
                </c:pt>
                <c:pt idx="100">
                  <c:v>mai-00</c:v>
                </c:pt>
                <c:pt idx="101">
                  <c:v>06/00</c:v>
                </c:pt>
                <c:pt idx="102">
                  <c:v>07/00</c:v>
                </c:pt>
                <c:pt idx="103">
                  <c:v>08/00</c:v>
                </c:pt>
                <c:pt idx="104">
                  <c:v>set-00</c:v>
                </c:pt>
                <c:pt idx="105">
                  <c:v>10/00</c:v>
                </c:pt>
                <c:pt idx="106">
                  <c:v>11/00</c:v>
                </c:pt>
                <c:pt idx="107">
                  <c:v>des-00</c:v>
                </c:pt>
                <c:pt idx="108">
                  <c:v>gen-01</c:v>
                </c:pt>
                <c:pt idx="109">
                  <c:v>02/01</c:v>
                </c:pt>
                <c:pt idx="110">
                  <c:v>03/01</c:v>
                </c:pt>
                <c:pt idx="111">
                  <c:v>04/01</c:v>
                </c:pt>
                <c:pt idx="112">
                  <c:v>mai-01</c:v>
                </c:pt>
                <c:pt idx="113">
                  <c:v>06/01</c:v>
                </c:pt>
                <c:pt idx="114">
                  <c:v>07/01</c:v>
                </c:pt>
                <c:pt idx="115">
                  <c:v>08/01</c:v>
                </c:pt>
                <c:pt idx="116">
                  <c:v>set-01</c:v>
                </c:pt>
                <c:pt idx="117">
                  <c:v>10/01</c:v>
                </c:pt>
                <c:pt idx="118">
                  <c:v>11/01</c:v>
                </c:pt>
                <c:pt idx="119">
                  <c:v>des-01</c:v>
                </c:pt>
                <c:pt idx="120">
                  <c:v>gen-02</c:v>
                </c:pt>
                <c:pt idx="121">
                  <c:v>feb-02</c:v>
                </c:pt>
                <c:pt idx="122">
                  <c:v>mar-02</c:v>
                </c:pt>
                <c:pt idx="123">
                  <c:v>abr-02</c:v>
                </c:pt>
                <c:pt idx="124">
                  <c:v>mai-02</c:v>
                </c:pt>
                <c:pt idx="125">
                  <c:v>jun-02</c:v>
                </c:pt>
                <c:pt idx="126">
                  <c:v>jul-02</c:v>
                </c:pt>
                <c:pt idx="127">
                  <c:v>ago-02</c:v>
                </c:pt>
                <c:pt idx="128">
                  <c:v>set-02</c:v>
                </c:pt>
                <c:pt idx="129">
                  <c:v>oct-02</c:v>
                </c:pt>
                <c:pt idx="130">
                  <c:v>nov-02</c:v>
                </c:pt>
                <c:pt idx="131">
                  <c:v>des-02</c:v>
                </c:pt>
                <c:pt idx="132">
                  <c:v>gen-03</c:v>
                </c:pt>
                <c:pt idx="133">
                  <c:v>02/03</c:v>
                </c:pt>
                <c:pt idx="134">
                  <c:v>03/03</c:v>
                </c:pt>
                <c:pt idx="135">
                  <c:v>04/03</c:v>
                </c:pt>
                <c:pt idx="136">
                  <c:v>mai-03</c:v>
                </c:pt>
                <c:pt idx="137">
                  <c:v>06/03</c:v>
                </c:pt>
                <c:pt idx="138">
                  <c:v>07/03</c:v>
                </c:pt>
                <c:pt idx="139">
                  <c:v>08/03</c:v>
                </c:pt>
                <c:pt idx="140">
                  <c:v>set-03</c:v>
                </c:pt>
                <c:pt idx="141">
                  <c:v>10/03</c:v>
                </c:pt>
                <c:pt idx="142">
                  <c:v>11/03</c:v>
                </c:pt>
                <c:pt idx="143">
                  <c:v>des-03</c:v>
                </c:pt>
                <c:pt idx="144">
                  <c:v>gen-04</c:v>
                </c:pt>
                <c:pt idx="145">
                  <c:v>02/04</c:v>
                </c:pt>
                <c:pt idx="146">
                  <c:v>03/04</c:v>
                </c:pt>
                <c:pt idx="147">
                  <c:v>04/04</c:v>
                </c:pt>
                <c:pt idx="148">
                  <c:v>mai-04</c:v>
                </c:pt>
                <c:pt idx="149">
                  <c:v>06/04</c:v>
                </c:pt>
                <c:pt idx="150">
                  <c:v>07/04</c:v>
                </c:pt>
                <c:pt idx="151">
                  <c:v>08/04</c:v>
                </c:pt>
                <c:pt idx="152">
                  <c:v>set-04</c:v>
                </c:pt>
                <c:pt idx="153">
                  <c:v>10/04</c:v>
                </c:pt>
                <c:pt idx="154">
                  <c:v>11/04</c:v>
                </c:pt>
                <c:pt idx="155">
                  <c:v>des-04</c:v>
                </c:pt>
                <c:pt idx="156">
                  <c:v>gen-05</c:v>
                </c:pt>
                <c:pt idx="157">
                  <c:v>02/05</c:v>
                </c:pt>
                <c:pt idx="158">
                  <c:v>03/05</c:v>
                </c:pt>
                <c:pt idx="159">
                  <c:v>04/05</c:v>
                </c:pt>
                <c:pt idx="160">
                  <c:v>mai-05</c:v>
                </c:pt>
                <c:pt idx="161">
                  <c:v>06/05</c:v>
                </c:pt>
                <c:pt idx="162">
                  <c:v>07/05</c:v>
                </c:pt>
                <c:pt idx="163">
                  <c:v>08/05</c:v>
                </c:pt>
                <c:pt idx="164">
                  <c:v>set-05</c:v>
                </c:pt>
                <c:pt idx="165">
                  <c:v>10/05</c:v>
                </c:pt>
                <c:pt idx="166">
                  <c:v>11/05</c:v>
                </c:pt>
                <c:pt idx="167">
                  <c:v>des-05</c:v>
                </c:pt>
                <c:pt idx="168">
                  <c:v>gen-06</c:v>
                </c:pt>
                <c:pt idx="169">
                  <c:v>02/06</c:v>
                </c:pt>
                <c:pt idx="170">
                  <c:v>03/06</c:v>
                </c:pt>
                <c:pt idx="171">
                  <c:v>04/06</c:v>
                </c:pt>
                <c:pt idx="172">
                  <c:v>mai-06</c:v>
                </c:pt>
                <c:pt idx="173">
                  <c:v>06/06</c:v>
                </c:pt>
                <c:pt idx="174">
                  <c:v>07/06</c:v>
                </c:pt>
                <c:pt idx="175">
                  <c:v>08/06</c:v>
                </c:pt>
                <c:pt idx="176">
                  <c:v>set-06</c:v>
                </c:pt>
                <c:pt idx="177">
                  <c:v>10/06</c:v>
                </c:pt>
                <c:pt idx="178">
                  <c:v>11/06</c:v>
                </c:pt>
                <c:pt idx="179">
                  <c:v>des-06</c:v>
                </c:pt>
                <c:pt idx="180">
                  <c:v>gen-07</c:v>
                </c:pt>
                <c:pt idx="181">
                  <c:v>02/07</c:v>
                </c:pt>
                <c:pt idx="182">
                  <c:v>03/07</c:v>
                </c:pt>
                <c:pt idx="183">
                  <c:v>04/07</c:v>
                </c:pt>
                <c:pt idx="184">
                  <c:v>mai-07</c:v>
                </c:pt>
                <c:pt idx="185">
                  <c:v>06/07</c:v>
                </c:pt>
                <c:pt idx="186">
                  <c:v>07/07</c:v>
                </c:pt>
                <c:pt idx="187">
                  <c:v>08/07</c:v>
                </c:pt>
                <c:pt idx="188">
                  <c:v>set-07</c:v>
                </c:pt>
                <c:pt idx="189">
                  <c:v>10/07</c:v>
                </c:pt>
                <c:pt idx="190">
                  <c:v>11/07</c:v>
                </c:pt>
                <c:pt idx="191">
                  <c:v>des-07</c:v>
                </c:pt>
                <c:pt idx="192">
                  <c:v>gen-08</c:v>
                </c:pt>
                <c:pt idx="193">
                  <c:v>02/08</c:v>
                </c:pt>
                <c:pt idx="194">
                  <c:v>03/08</c:v>
                </c:pt>
                <c:pt idx="195">
                  <c:v>04/08</c:v>
                </c:pt>
                <c:pt idx="196">
                  <c:v>mai-08</c:v>
                </c:pt>
                <c:pt idx="197">
                  <c:v>06/08</c:v>
                </c:pt>
                <c:pt idx="198">
                  <c:v>07/08</c:v>
                </c:pt>
                <c:pt idx="199">
                  <c:v>08/08</c:v>
                </c:pt>
                <c:pt idx="200">
                  <c:v>set-08</c:v>
                </c:pt>
                <c:pt idx="201">
                  <c:v>10/08</c:v>
                </c:pt>
                <c:pt idx="202">
                  <c:v>11/08</c:v>
                </c:pt>
                <c:pt idx="203">
                  <c:v>des-08</c:v>
                </c:pt>
                <c:pt idx="204">
                  <c:v>gen-09</c:v>
                </c:pt>
                <c:pt idx="205">
                  <c:v>02/09</c:v>
                </c:pt>
                <c:pt idx="206">
                  <c:v>03/09</c:v>
                </c:pt>
                <c:pt idx="207">
                  <c:v>04/09</c:v>
                </c:pt>
                <c:pt idx="208">
                  <c:v>mai-09</c:v>
                </c:pt>
                <c:pt idx="209">
                  <c:v>06/09</c:v>
                </c:pt>
                <c:pt idx="210">
                  <c:v>07/09</c:v>
                </c:pt>
                <c:pt idx="211">
                  <c:v>08/09</c:v>
                </c:pt>
                <c:pt idx="212">
                  <c:v>set-09</c:v>
                </c:pt>
                <c:pt idx="213">
                  <c:v>10/09</c:v>
                </c:pt>
                <c:pt idx="214">
                  <c:v>11/09</c:v>
                </c:pt>
                <c:pt idx="215">
                  <c:v>des-09</c:v>
                </c:pt>
                <c:pt idx="216">
                  <c:v>gen-10</c:v>
                </c:pt>
                <c:pt idx="217">
                  <c:v>02/10</c:v>
                </c:pt>
                <c:pt idx="218">
                  <c:v>03/10</c:v>
                </c:pt>
                <c:pt idx="219">
                  <c:v>04/10</c:v>
                </c:pt>
                <c:pt idx="220">
                  <c:v>mai-10</c:v>
                </c:pt>
                <c:pt idx="221">
                  <c:v>06/10</c:v>
                </c:pt>
                <c:pt idx="222">
                  <c:v>07/10</c:v>
                </c:pt>
                <c:pt idx="223">
                  <c:v>08/10</c:v>
                </c:pt>
                <c:pt idx="224">
                  <c:v>set-10</c:v>
                </c:pt>
                <c:pt idx="225">
                  <c:v>10/10</c:v>
                </c:pt>
                <c:pt idx="226">
                  <c:v>11/10</c:v>
                </c:pt>
                <c:pt idx="227">
                  <c:v>des-10</c:v>
                </c:pt>
                <c:pt idx="228">
                  <c:v>gen-11</c:v>
                </c:pt>
                <c:pt idx="229">
                  <c:v>02/11</c:v>
                </c:pt>
                <c:pt idx="230">
                  <c:v>03/11</c:v>
                </c:pt>
                <c:pt idx="231">
                  <c:v>04/11</c:v>
                </c:pt>
                <c:pt idx="232">
                  <c:v>mai-11</c:v>
                </c:pt>
                <c:pt idx="233">
                  <c:v>06/11</c:v>
                </c:pt>
                <c:pt idx="234">
                  <c:v>07/11</c:v>
                </c:pt>
                <c:pt idx="235">
                  <c:v>08/11</c:v>
                </c:pt>
                <c:pt idx="236">
                  <c:v>set-11</c:v>
                </c:pt>
                <c:pt idx="237">
                  <c:v>10/11</c:v>
                </c:pt>
                <c:pt idx="238">
                  <c:v>11/11</c:v>
                </c:pt>
                <c:pt idx="239">
                  <c:v>des-11</c:v>
                </c:pt>
                <c:pt idx="240">
                  <c:v>gen-12</c:v>
                </c:pt>
                <c:pt idx="241">
                  <c:v>02/12</c:v>
                </c:pt>
                <c:pt idx="242">
                  <c:v>03/12</c:v>
                </c:pt>
                <c:pt idx="243">
                  <c:v>04/12</c:v>
                </c:pt>
                <c:pt idx="244">
                  <c:v>mai-12</c:v>
                </c:pt>
                <c:pt idx="245">
                  <c:v>06/12</c:v>
                </c:pt>
                <c:pt idx="246">
                  <c:v>07/12</c:v>
                </c:pt>
                <c:pt idx="247">
                  <c:v>08/12</c:v>
                </c:pt>
                <c:pt idx="248">
                  <c:v>set-12</c:v>
                </c:pt>
                <c:pt idx="249">
                  <c:v>10/12</c:v>
                </c:pt>
                <c:pt idx="250">
                  <c:v>11/12</c:v>
                </c:pt>
                <c:pt idx="251">
                  <c:v>des-12</c:v>
                </c:pt>
                <c:pt idx="252">
                  <c:v>gen-13</c:v>
                </c:pt>
                <c:pt idx="253">
                  <c:v>02/13</c:v>
                </c:pt>
                <c:pt idx="254">
                  <c:v>03/13</c:v>
                </c:pt>
                <c:pt idx="255">
                  <c:v>04/13</c:v>
                </c:pt>
                <c:pt idx="256">
                  <c:v>mai-13</c:v>
                </c:pt>
                <c:pt idx="257">
                  <c:v>06/13</c:v>
                </c:pt>
                <c:pt idx="258">
                  <c:v>07/13</c:v>
                </c:pt>
                <c:pt idx="259">
                  <c:v>08/13</c:v>
                </c:pt>
                <c:pt idx="260">
                  <c:v>set-13</c:v>
                </c:pt>
                <c:pt idx="261">
                  <c:v>10/13</c:v>
                </c:pt>
                <c:pt idx="262">
                  <c:v>11/13</c:v>
                </c:pt>
                <c:pt idx="263">
                  <c:v>des-13</c:v>
                </c:pt>
                <c:pt idx="264">
                  <c:v>gen-14</c:v>
                </c:pt>
                <c:pt idx="265">
                  <c:v>02/14</c:v>
                </c:pt>
                <c:pt idx="266">
                  <c:v>03/14</c:v>
                </c:pt>
                <c:pt idx="267">
                  <c:v>04/14</c:v>
                </c:pt>
                <c:pt idx="268">
                  <c:v>mai-14</c:v>
                </c:pt>
                <c:pt idx="269">
                  <c:v>06/14</c:v>
                </c:pt>
                <c:pt idx="270">
                  <c:v>07/14</c:v>
                </c:pt>
                <c:pt idx="271">
                  <c:v>08/14</c:v>
                </c:pt>
                <c:pt idx="272">
                  <c:v>set-14</c:v>
                </c:pt>
                <c:pt idx="273">
                  <c:v>10/14</c:v>
                </c:pt>
                <c:pt idx="274">
                  <c:v>11/14</c:v>
                </c:pt>
                <c:pt idx="275">
                  <c:v>des-14</c:v>
                </c:pt>
                <c:pt idx="276">
                  <c:v>gen-15</c:v>
                </c:pt>
                <c:pt idx="277">
                  <c:v>02/15</c:v>
                </c:pt>
                <c:pt idx="278">
                  <c:v>03/15</c:v>
                </c:pt>
                <c:pt idx="279">
                  <c:v>04/15</c:v>
                </c:pt>
                <c:pt idx="280">
                  <c:v>mai-15</c:v>
                </c:pt>
                <c:pt idx="281">
                  <c:v>06/15</c:v>
                </c:pt>
                <c:pt idx="282">
                  <c:v>07/15</c:v>
                </c:pt>
                <c:pt idx="283">
                  <c:v>08/15</c:v>
                </c:pt>
                <c:pt idx="284">
                  <c:v>set-15</c:v>
                </c:pt>
                <c:pt idx="285">
                  <c:v>10/15</c:v>
                </c:pt>
                <c:pt idx="286">
                  <c:v>11/15</c:v>
                </c:pt>
                <c:pt idx="287">
                  <c:v>des-15</c:v>
                </c:pt>
                <c:pt idx="288">
                  <c:v>gen-16</c:v>
                </c:pt>
                <c:pt idx="289">
                  <c:v>02/16</c:v>
                </c:pt>
                <c:pt idx="290">
                  <c:v>03/16</c:v>
                </c:pt>
                <c:pt idx="291">
                  <c:v>04/16</c:v>
                </c:pt>
                <c:pt idx="292">
                  <c:v>mai-16</c:v>
                </c:pt>
                <c:pt idx="293">
                  <c:v>06/16</c:v>
                </c:pt>
                <c:pt idx="294">
                  <c:v>07/16</c:v>
                </c:pt>
                <c:pt idx="295">
                  <c:v>08/16</c:v>
                </c:pt>
                <c:pt idx="296">
                  <c:v>set-16</c:v>
                </c:pt>
                <c:pt idx="297">
                  <c:v>10/16</c:v>
                </c:pt>
                <c:pt idx="298">
                  <c:v>11/16</c:v>
                </c:pt>
                <c:pt idx="299">
                  <c:v>des-16</c:v>
                </c:pt>
                <c:pt idx="300">
                  <c:v>gen-17</c:v>
                </c:pt>
                <c:pt idx="301">
                  <c:v>02/17</c:v>
                </c:pt>
                <c:pt idx="302">
                  <c:v>03/17</c:v>
                </c:pt>
                <c:pt idx="303">
                  <c:v>04/17</c:v>
                </c:pt>
                <c:pt idx="304">
                  <c:v>mai-17</c:v>
                </c:pt>
                <c:pt idx="305">
                  <c:v>06/17</c:v>
                </c:pt>
                <c:pt idx="306">
                  <c:v>07/17</c:v>
                </c:pt>
                <c:pt idx="307">
                  <c:v>08/17</c:v>
                </c:pt>
                <c:pt idx="308">
                  <c:v>set-17</c:v>
                </c:pt>
                <c:pt idx="309">
                  <c:v>10/17</c:v>
                </c:pt>
                <c:pt idx="310">
                  <c:v>11/17</c:v>
                </c:pt>
                <c:pt idx="311">
                  <c:v>des-17</c:v>
                </c:pt>
                <c:pt idx="312">
                  <c:v>gen-18</c:v>
                </c:pt>
                <c:pt idx="313">
                  <c:v>02/18</c:v>
                </c:pt>
                <c:pt idx="314">
                  <c:v>03/18</c:v>
                </c:pt>
                <c:pt idx="315">
                  <c:v>04/18</c:v>
                </c:pt>
                <c:pt idx="316">
                  <c:v>mai-18</c:v>
                </c:pt>
                <c:pt idx="317">
                  <c:v>06/18</c:v>
                </c:pt>
                <c:pt idx="318">
                  <c:v>07/18</c:v>
                </c:pt>
                <c:pt idx="319">
                  <c:v>08/18</c:v>
                </c:pt>
                <c:pt idx="320">
                  <c:v>set-18</c:v>
                </c:pt>
                <c:pt idx="321">
                  <c:v>10/18</c:v>
                </c:pt>
                <c:pt idx="322">
                  <c:v>11/18</c:v>
                </c:pt>
                <c:pt idx="323">
                  <c:v>des-18</c:v>
                </c:pt>
                <c:pt idx="324">
                  <c:v>gen-19</c:v>
                </c:pt>
                <c:pt idx="325">
                  <c:v>02/19</c:v>
                </c:pt>
                <c:pt idx="326">
                  <c:v>03/19</c:v>
                </c:pt>
                <c:pt idx="327">
                  <c:v>04/19</c:v>
                </c:pt>
                <c:pt idx="328">
                  <c:v>mai-19</c:v>
                </c:pt>
                <c:pt idx="329">
                  <c:v>06/19</c:v>
                </c:pt>
                <c:pt idx="330">
                  <c:v>07/19</c:v>
                </c:pt>
                <c:pt idx="331">
                  <c:v>08/19</c:v>
                </c:pt>
                <c:pt idx="332">
                  <c:v>set-19</c:v>
                </c:pt>
                <c:pt idx="333">
                  <c:v>10/19</c:v>
                </c:pt>
                <c:pt idx="334">
                  <c:v>11/19</c:v>
                </c:pt>
                <c:pt idx="335">
                  <c:v>des-19</c:v>
                </c:pt>
                <c:pt idx="336">
                  <c:v>gen-20</c:v>
                </c:pt>
                <c:pt idx="337">
                  <c:v>02/20</c:v>
                </c:pt>
                <c:pt idx="338">
                  <c:v>03/20</c:v>
                </c:pt>
                <c:pt idx="339">
                  <c:v>04/20</c:v>
                </c:pt>
                <c:pt idx="340">
                  <c:v>mai-20</c:v>
                </c:pt>
                <c:pt idx="341">
                  <c:v>06/20</c:v>
                </c:pt>
                <c:pt idx="342">
                  <c:v>07/20</c:v>
                </c:pt>
                <c:pt idx="343">
                  <c:v>08/20</c:v>
                </c:pt>
                <c:pt idx="344">
                  <c:v>set-20</c:v>
                </c:pt>
                <c:pt idx="345">
                  <c:v>10/20</c:v>
                </c:pt>
                <c:pt idx="346">
                  <c:v>11/20</c:v>
                </c:pt>
                <c:pt idx="347">
                  <c:v>des-20</c:v>
                </c:pt>
              </c:strCache>
            </c:strRef>
          </c:cat>
          <c:val>
            <c:numRef>
              <c:f>'GA2'!$C$3:$C$350</c:f>
              <c:numCache>
                <c:formatCode>#,##0</c:formatCode>
                <c:ptCount val="348"/>
                <c:pt idx="0">
                  <c:v>748109.81693171326</c:v>
                </c:pt>
                <c:pt idx="1">
                  <c:v>744353.4912793145</c:v>
                </c:pt>
                <c:pt idx="2">
                  <c:v>723858.97851982748</c:v>
                </c:pt>
                <c:pt idx="3">
                  <c:v>774307.93456180231</c:v>
                </c:pt>
                <c:pt idx="4">
                  <c:v>772018.0784441001</c:v>
                </c:pt>
                <c:pt idx="5">
                  <c:v>703430.57709182287</c:v>
                </c:pt>
                <c:pt idx="6">
                  <c:v>720883.96860312799</c:v>
                </c:pt>
                <c:pt idx="7">
                  <c:v>691873.11432452279</c:v>
                </c:pt>
                <c:pt idx="8">
                  <c:v>622444.19602610823</c:v>
                </c:pt>
                <c:pt idx="9">
                  <c:v>668535.8143113004</c:v>
                </c:pt>
                <c:pt idx="10">
                  <c:v>563376.72640727018</c:v>
                </c:pt>
                <c:pt idx="11">
                  <c:v>461577.29616674484</c:v>
                </c:pt>
                <c:pt idx="12">
                  <c:v>400664.71938744857</c:v>
                </c:pt>
                <c:pt idx="13">
                  <c:v>400670.7295084924</c:v>
                </c:pt>
                <c:pt idx="14">
                  <c:v>427782.38553724485</c:v>
                </c:pt>
                <c:pt idx="15">
                  <c:v>368198.04550863651</c:v>
                </c:pt>
                <c:pt idx="16">
                  <c:v>376287.66843364225</c:v>
                </c:pt>
                <c:pt idx="17">
                  <c:v>386889.52195497212</c:v>
                </c:pt>
                <c:pt idx="18">
                  <c:v>453259.28864207322</c:v>
                </c:pt>
                <c:pt idx="19">
                  <c:v>453716.05784140487</c:v>
                </c:pt>
                <c:pt idx="20">
                  <c:v>459419.662712007</c:v>
                </c:pt>
                <c:pt idx="21">
                  <c:v>420870.74633683119</c:v>
                </c:pt>
                <c:pt idx="22">
                  <c:v>456138.1366220715</c:v>
                </c:pt>
                <c:pt idx="23">
                  <c:v>501171.97360354825</c:v>
                </c:pt>
                <c:pt idx="24">
                  <c:v>533572.53615087806</c:v>
                </c:pt>
                <c:pt idx="25">
                  <c:v>537250.73022970674</c:v>
                </c:pt>
                <c:pt idx="26">
                  <c:v>559620.40075487108</c:v>
                </c:pt>
                <c:pt idx="27">
                  <c:v>620196.41075571242</c:v>
                </c:pt>
                <c:pt idx="28">
                  <c:v>647644.6335629198</c:v>
                </c:pt>
                <c:pt idx="29">
                  <c:v>742664.64726599609</c:v>
                </c:pt>
                <c:pt idx="30">
                  <c:v>661804.47874220193</c:v>
                </c:pt>
                <c:pt idx="31">
                  <c:v>667027.27392929699</c:v>
                </c:pt>
                <c:pt idx="32">
                  <c:v>675134.92721743439</c:v>
                </c:pt>
                <c:pt idx="33">
                  <c:v>698886.92558268155</c:v>
                </c:pt>
                <c:pt idx="34">
                  <c:v>711357.92674864491</c:v>
                </c:pt>
                <c:pt idx="35">
                  <c:v>746667.38788119203</c:v>
                </c:pt>
                <c:pt idx="36">
                  <c:v>724381.8590506413</c:v>
                </c:pt>
                <c:pt idx="37">
                  <c:v>797284.62731239409</c:v>
                </c:pt>
                <c:pt idx="38">
                  <c:v>795295.27724688384</c:v>
                </c:pt>
                <c:pt idx="39">
                  <c:v>795577.75293594389</c:v>
                </c:pt>
                <c:pt idx="40">
                  <c:v>853076.58096234023</c:v>
                </c:pt>
                <c:pt idx="41">
                  <c:v>792620.77338237525</c:v>
                </c:pt>
                <c:pt idx="42">
                  <c:v>800704.3861863371</c:v>
                </c:pt>
                <c:pt idx="43">
                  <c:v>824492.44527784712</c:v>
                </c:pt>
                <c:pt idx="44">
                  <c:v>828639.42879809509</c:v>
                </c:pt>
                <c:pt idx="45">
                  <c:v>883355.57078119472</c:v>
                </c:pt>
                <c:pt idx="46">
                  <c:v>865331.21777072502</c:v>
                </c:pt>
                <c:pt idx="47">
                  <c:v>801882.36991092912</c:v>
                </c:pt>
                <c:pt idx="48">
                  <c:v>855071.94114889391</c:v>
                </c:pt>
                <c:pt idx="49">
                  <c:v>832594.08844494051</c:v>
                </c:pt>
                <c:pt idx="50">
                  <c:v>837474.30673253676</c:v>
                </c:pt>
                <c:pt idx="51">
                  <c:v>806876.78049835889</c:v>
                </c:pt>
                <c:pt idx="52">
                  <c:v>852187.08304785297</c:v>
                </c:pt>
                <c:pt idx="53">
                  <c:v>803132.47508804849</c:v>
                </c:pt>
                <c:pt idx="54">
                  <c:v>842017.95824167924</c:v>
                </c:pt>
                <c:pt idx="55">
                  <c:v>817682.97813517996</c:v>
                </c:pt>
                <c:pt idx="56">
                  <c:v>841068.35911675286</c:v>
                </c:pt>
                <c:pt idx="57">
                  <c:v>852619.81176300906</c:v>
                </c:pt>
                <c:pt idx="58">
                  <c:v>926213.74394480314</c:v>
                </c:pt>
                <c:pt idx="59">
                  <c:v>914806.53420359909</c:v>
                </c:pt>
                <c:pt idx="60">
                  <c:v>877483.68252136605</c:v>
                </c:pt>
                <c:pt idx="61">
                  <c:v>962340.58153931226</c:v>
                </c:pt>
                <c:pt idx="62">
                  <c:v>996562.21076292451</c:v>
                </c:pt>
                <c:pt idx="63">
                  <c:v>989896.98652530846</c:v>
                </c:pt>
                <c:pt idx="64">
                  <c:v>894600.50725421566</c:v>
                </c:pt>
                <c:pt idx="65">
                  <c:v>939339.84830454434</c:v>
                </c:pt>
                <c:pt idx="66">
                  <c:v>1008179.7747406623</c:v>
                </c:pt>
                <c:pt idx="67">
                  <c:v>1018336.8793047483</c:v>
                </c:pt>
                <c:pt idx="68">
                  <c:v>1028734.3887105878</c:v>
                </c:pt>
                <c:pt idx="69">
                  <c:v>1009772.4568172796</c:v>
                </c:pt>
                <c:pt idx="70">
                  <c:v>962052.09572920727</c:v>
                </c:pt>
                <c:pt idx="71">
                  <c:v>1005090.5725241298</c:v>
                </c:pt>
                <c:pt idx="72">
                  <c:v>1000246.4149627966</c:v>
                </c:pt>
                <c:pt idx="73">
                  <c:v>891018.47511208826</c:v>
                </c:pt>
                <c:pt idx="74">
                  <c:v>958992.94411789416</c:v>
                </c:pt>
                <c:pt idx="75">
                  <c:v>913694.66181048832</c:v>
                </c:pt>
                <c:pt idx="76">
                  <c:v>912871.27522748266</c:v>
                </c:pt>
                <c:pt idx="77">
                  <c:v>996736.50427319517</c:v>
                </c:pt>
                <c:pt idx="78">
                  <c:v>916579.51991153054</c:v>
                </c:pt>
                <c:pt idx="79">
                  <c:v>917048.30935294996</c:v>
                </c:pt>
                <c:pt idx="80">
                  <c:v>910046.51833687897</c:v>
                </c:pt>
                <c:pt idx="81">
                  <c:v>881786.92918875359</c:v>
                </c:pt>
                <c:pt idx="82">
                  <c:v>869195.72560191329</c:v>
                </c:pt>
                <c:pt idx="83">
                  <c:v>940223.336097989</c:v>
                </c:pt>
                <c:pt idx="84">
                  <c:v>956438.64267426345</c:v>
                </c:pt>
                <c:pt idx="85">
                  <c:v>988075.9198490259</c:v>
                </c:pt>
                <c:pt idx="86">
                  <c:v>967118.62776916358</c:v>
                </c:pt>
                <c:pt idx="87">
                  <c:v>992475.32845311554</c:v>
                </c:pt>
                <c:pt idx="88">
                  <c:v>1136003.0291010062</c:v>
                </c:pt>
                <c:pt idx="89">
                  <c:v>1057156.2511268982</c:v>
                </c:pt>
                <c:pt idx="90">
                  <c:v>1173001.3342468718</c:v>
                </c:pt>
                <c:pt idx="91">
                  <c:v>1224399.8894137728</c:v>
                </c:pt>
                <c:pt idx="92">
                  <c:v>1291088.192516197</c:v>
                </c:pt>
                <c:pt idx="93">
                  <c:v>1363287.7766158208</c:v>
                </c:pt>
                <c:pt idx="94">
                  <c:v>1558111.8603728679</c:v>
                </c:pt>
                <c:pt idx="95">
                  <c:v>1501460.4594136525</c:v>
                </c:pt>
                <c:pt idx="96">
                  <c:v>1521876.8405995695</c:v>
                </c:pt>
                <c:pt idx="97">
                  <c:v>1489957.0877357468</c:v>
                </c:pt>
                <c:pt idx="98">
                  <c:v>1438372.2188164869</c:v>
                </c:pt>
                <c:pt idx="99">
                  <c:v>1583041.8424627068</c:v>
                </c:pt>
                <c:pt idx="100">
                  <c:v>1821878.0426237786</c:v>
                </c:pt>
                <c:pt idx="101">
                  <c:v>1865072.7825658408</c:v>
                </c:pt>
                <c:pt idx="102">
                  <c:v>1802994.2423040408</c:v>
                </c:pt>
                <c:pt idx="103">
                  <c:v>1831932.9751301203</c:v>
                </c:pt>
                <c:pt idx="104">
                  <c:v>1858389.5279650942</c:v>
                </c:pt>
                <c:pt idx="105">
                  <c:v>1862398.2787013343</c:v>
                </c:pt>
                <c:pt idx="106">
                  <c:v>1743548.1350594412</c:v>
                </c:pt>
                <c:pt idx="107">
                  <c:v>1751559.6264108769</c:v>
                </c:pt>
                <c:pt idx="108">
                  <c:v>1719083.3981224392</c:v>
                </c:pt>
                <c:pt idx="109">
                  <c:v>1751439.6861514801</c:v>
                </c:pt>
                <c:pt idx="110">
                  <c:v>1833256.0120442831</c:v>
                </c:pt>
                <c:pt idx="111">
                  <c:v>1753094.5776687951</c:v>
                </c:pt>
                <c:pt idx="112">
                  <c:v>1478236.6355342402</c:v>
                </c:pt>
                <c:pt idx="113">
                  <c:v>1570123.1747863411</c:v>
                </c:pt>
                <c:pt idx="114">
                  <c:v>1670736.3522171341</c:v>
                </c:pt>
                <c:pt idx="115">
                  <c:v>1661509.3073936512</c:v>
                </c:pt>
                <c:pt idx="116">
                  <c:v>1665718.7024148672</c:v>
                </c:pt>
                <c:pt idx="117">
                  <c:v>1677318.0398591231</c:v>
                </c:pt>
                <c:pt idx="118">
                  <c:v>1658684.5830779031</c:v>
                </c:pt>
                <c:pt idx="119">
                  <c:v>1622990</c:v>
                </c:pt>
                <c:pt idx="120">
                  <c:v>1710888</c:v>
                </c:pt>
                <c:pt idx="121">
                  <c:v>1864540</c:v>
                </c:pt>
                <c:pt idx="122">
                  <c:v>1844620</c:v>
                </c:pt>
                <c:pt idx="123">
                  <c:v>1875553</c:v>
                </c:pt>
                <c:pt idx="124">
                  <c:v>1825352</c:v>
                </c:pt>
                <c:pt idx="125">
                  <c:v>1671332</c:v>
                </c:pt>
                <c:pt idx="126">
                  <c:v>1522029</c:v>
                </c:pt>
                <c:pt idx="127">
                  <c:v>1689765</c:v>
                </c:pt>
                <c:pt idx="128">
                  <c:v>1614273</c:v>
                </c:pt>
                <c:pt idx="129">
                  <c:v>1690271</c:v>
                </c:pt>
                <c:pt idx="130">
                  <c:v>1631211</c:v>
                </c:pt>
                <c:pt idx="131">
                  <c:v>1736544</c:v>
                </c:pt>
                <c:pt idx="132">
                  <c:v>1734818</c:v>
                </c:pt>
                <c:pt idx="133">
                  <c:v>1634099</c:v>
                </c:pt>
                <c:pt idx="134">
                  <c:v>1587264</c:v>
                </c:pt>
                <c:pt idx="135">
                  <c:v>1673263</c:v>
                </c:pt>
                <c:pt idx="136">
                  <c:v>1701807</c:v>
                </c:pt>
                <c:pt idx="137">
                  <c:v>1796670</c:v>
                </c:pt>
                <c:pt idx="138">
                  <c:v>1879494</c:v>
                </c:pt>
                <c:pt idx="139">
                  <c:v>1679164</c:v>
                </c:pt>
                <c:pt idx="140">
                  <c:v>1735965</c:v>
                </c:pt>
                <c:pt idx="141">
                  <c:v>1718147</c:v>
                </c:pt>
                <c:pt idx="142">
                  <c:v>1784991</c:v>
                </c:pt>
                <c:pt idx="143">
                  <c:v>1739251</c:v>
                </c:pt>
                <c:pt idx="144">
                  <c:v>1735348</c:v>
                </c:pt>
                <c:pt idx="145">
                  <c:v>1719179</c:v>
                </c:pt>
                <c:pt idx="146">
                  <c:v>1678645</c:v>
                </c:pt>
                <c:pt idx="147">
                  <c:v>1598060</c:v>
                </c:pt>
                <c:pt idx="148">
                  <c:v>1700844</c:v>
                </c:pt>
                <c:pt idx="149">
                  <c:v>1778282</c:v>
                </c:pt>
                <c:pt idx="150">
                  <c:v>1745697</c:v>
                </c:pt>
                <c:pt idx="151">
                  <c:v>1756681</c:v>
                </c:pt>
                <c:pt idx="152">
                  <c:v>1904756</c:v>
                </c:pt>
                <c:pt idx="153">
                  <c:v>1951080</c:v>
                </c:pt>
                <c:pt idx="154">
                  <c:v>2094581</c:v>
                </c:pt>
                <c:pt idx="155">
                  <c:v>2060018</c:v>
                </c:pt>
                <c:pt idx="156">
                  <c:v>1982954</c:v>
                </c:pt>
                <c:pt idx="157">
                  <c:v>1952005</c:v>
                </c:pt>
                <c:pt idx="158">
                  <c:v>1960347</c:v>
                </c:pt>
                <c:pt idx="159">
                  <c:v>2202559</c:v>
                </c:pt>
                <c:pt idx="160">
                  <c:v>2265234</c:v>
                </c:pt>
                <c:pt idx="161">
                  <c:v>2312285</c:v>
                </c:pt>
                <c:pt idx="162">
                  <c:v>2373035</c:v>
                </c:pt>
                <c:pt idx="163">
                  <c:v>2401355</c:v>
                </c:pt>
                <c:pt idx="164">
                  <c:v>2297140</c:v>
                </c:pt>
                <c:pt idx="165">
                  <c:v>2172951</c:v>
                </c:pt>
                <c:pt idx="166">
                  <c:v>2071707</c:v>
                </c:pt>
                <c:pt idx="167">
                  <c:v>2083449</c:v>
                </c:pt>
                <c:pt idx="168">
                  <c:v>2156636</c:v>
                </c:pt>
                <c:pt idx="169">
                  <c:v>2274138</c:v>
                </c:pt>
                <c:pt idx="170">
                  <c:v>2377934</c:v>
                </c:pt>
                <c:pt idx="171">
                  <c:v>2285877</c:v>
                </c:pt>
                <c:pt idx="172">
                  <c:v>2246498</c:v>
                </c:pt>
                <c:pt idx="173">
                  <c:v>2112537</c:v>
                </c:pt>
                <c:pt idx="174">
                  <c:v>2076895</c:v>
                </c:pt>
                <c:pt idx="175">
                  <c:v>2130731</c:v>
                </c:pt>
                <c:pt idx="176">
                  <c:v>2102327</c:v>
                </c:pt>
                <c:pt idx="177">
                  <c:v>2220194</c:v>
                </c:pt>
                <c:pt idx="178">
                  <c:v>2188338</c:v>
                </c:pt>
                <c:pt idx="179">
                  <c:v>2201960</c:v>
                </c:pt>
                <c:pt idx="180">
                  <c:v>2210708</c:v>
                </c:pt>
                <c:pt idx="181">
                  <c:v>2150514</c:v>
                </c:pt>
                <c:pt idx="182">
                  <c:v>2160767</c:v>
                </c:pt>
                <c:pt idx="183">
                  <c:v>2100742</c:v>
                </c:pt>
                <c:pt idx="184">
                  <c:v>2144424</c:v>
                </c:pt>
                <c:pt idx="185">
                  <c:v>2220227</c:v>
                </c:pt>
                <c:pt idx="186">
                  <c:v>2285335</c:v>
                </c:pt>
                <c:pt idx="187">
                  <c:v>2282864</c:v>
                </c:pt>
                <c:pt idx="188">
                  <c:v>2327592</c:v>
                </c:pt>
                <c:pt idx="189">
                  <c:v>2272550</c:v>
                </c:pt>
                <c:pt idx="190">
                  <c:v>2271743</c:v>
                </c:pt>
                <c:pt idx="191">
                  <c:v>2335424</c:v>
                </c:pt>
                <c:pt idx="192">
                  <c:v>2313559</c:v>
                </c:pt>
                <c:pt idx="193">
                  <c:v>2337500</c:v>
                </c:pt>
                <c:pt idx="194">
                  <c:v>2223728</c:v>
                </c:pt>
                <c:pt idx="195">
                  <c:v>2185048</c:v>
                </c:pt>
                <c:pt idx="196">
                  <c:v>2104279</c:v>
                </c:pt>
                <c:pt idx="197">
                  <c:v>2010182</c:v>
                </c:pt>
                <c:pt idx="198">
                  <c:v>2051837</c:v>
                </c:pt>
                <c:pt idx="199">
                  <c:v>2005739</c:v>
                </c:pt>
                <c:pt idx="200">
                  <c:v>1954860</c:v>
                </c:pt>
                <c:pt idx="201">
                  <c:v>1859450</c:v>
                </c:pt>
                <c:pt idx="202">
                  <c:v>1854319</c:v>
                </c:pt>
                <c:pt idx="203">
                  <c:v>1863324</c:v>
                </c:pt>
                <c:pt idx="204">
                  <c:v>1844989</c:v>
                </c:pt>
                <c:pt idx="205">
                  <c:v>1768832.4</c:v>
                </c:pt>
                <c:pt idx="206">
                  <c:v>1771411.8</c:v>
                </c:pt>
                <c:pt idx="207">
                  <c:v>1695958.3</c:v>
                </c:pt>
                <c:pt idx="208">
                  <c:v>1553962.3</c:v>
                </c:pt>
                <c:pt idx="209">
                  <c:v>1547740.2</c:v>
                </c:pt>
                <c:pt idx="210">
                  <c:v>1394072.8</c:v>
                </c:pt>
                <c:pt idx="211">
                  <c:v>1383843.7</c:v>
                </c:pt>
                <c:pt idx="212">
                  <c:v>1327758.6000000001</c:v>
                </c:pt>
                <c:pt idx="213">
                  <c:v>1304626.8</c:v>
                </c:pt>
                <c:pt idx="214">
                  <c:v>1231418</c:v>
                </c:pt>
                <c:pt idx="215">
                  <c:v>1156009.8999999999</c:v>
                </c:pt>
                <c:pt idx="216">
                  <c:v>1132593.7</c:v>
                </c:pt>
                <c:pt idx="217">
                  <c:v>1187033.8</c:v>
                </c:pt>
                <c:pt idx="218">
                  <c:v>1269978.2</c:v>
                </c:pt>
                <c:pt idx="219">
                  <c:v>1215251.7</c:v>
                </c:pt>
                <c:pt idx="220">
                  <c:v>1339655.8</c:v>
                </c:pt>
                <c:pt idx="221">
                  <c:v>1347142.7</c:v>
                </c:pt>
                <c:pt idx="222">
                  <c:v>1339623</c:v>
                </c:pt>
                <c:pt idx="223">
                  <c:v>1347361.4</c:v>
                </c:pt>
                <c:pt idx="224">
                  <c:v>1322078.2</c:v>
                </c:pt>
                <c:pt idx="225">
                  <c:v>1331981.8</c:v>
                </c:pt>
                <c:pt idx="226">
                  <c:v>1453537.1</c:v>
                </c:pt>
                <c:pt idx="227">
                  <c:v>1565170.1</c:v>
                </c:pt>
                <c:pt idx="228">
                  <c:v>1574213</c:v>
                </c:pt>
                <c:pt idx="229">
                  <c:v>1500505</c:v>
                </c:pt>
                <c:pt idx="230">
                  <c:v>1454236.9</c:v>
                </c:pt>
                <c:pt idx="231">
                  <c:v>1517179.9</c:v>
                </c:pt>
                <c:pt idx="232">
                  <c:v>1486445.8</c:v>
                </c:pt>
                <c:pt idx="233">
                  <c:v>1550302</c:v>
                </c:pt>
                <c:pt idx="234">
                  <c:v>1557860.1</c:v>
                </c:pt>
                <c:pt idx="235">
                  <c:v>1617015.8</c:v>
                </c:pt>
                <c:pt idx="236">
                  <c:v>1661246.1</c:v>
                </c:pt>
                <c:pt idx="237">
                  <c:v>1694377.3</c:v>
                </c:pt>
                <c:pt idx="238">
                  <c:v>1601072.8</c:v>
                </c:pt>
                <c:pt idx="239">
                  <c:v>1529733.9</c:v>
                </c:pt>
                <c:pt idx="240">
                  <c:v>1574633.7</c:v>
                </c:pt>
                <c:pt idx="241">
                  <c:v>1595612.4</c:v>
                </c:pt>
                <c:pt idx="242">
                  <c:v>1558650.66</c:v>
                </c:pt>
                <c:pt idx="243">
                  <c:v>1579388.75</c:v>
                </c:pt>
                <c:pt idx="244">
                  <c:v>1600517.41</c:v>
                </c:pt>
                <c:pt idx="245">
                  <c:v>1499837.34</c:v>
                </c:pt>
                <c:pt idx="246">
                  <c:v>1634064.37</c:v>
                </c:pt>
                <c:pt idx="247">
                  <c:v>1543596.34</c:v>
                </c:pt>
                <c:pt idx="248">
                  <c:v>1538539.99</c:v>
                </c:pt>
                <c:pt idx="249">
                  <c:v>1514681.35</c:v>
                </c:pt>
                <c:pt idx="250">
                  <c:v>1491601.29</c:v>
                </c:pt>
                <c:pt idx="251">
                  <c:v>1415289.19</c:v>
                </c:pt>
                <c:pt idx="252">
                  <c:v>1418612.33</c:v>
                </c:pt>
                <c:pt idx="253">
                  <c:v>1412120.3</c:v>
                </c:pt>
                <c:pt idx="254">
                  <c:v>1363038.03</c:v>
                </c:pt>
                <c:pt idx="255">
                  <c:v>1356255.08</c:v>
                </c:pt>
                <c:pt idx="256">
                  <c:v>1244917.54</c:v>
                </c:pt>
                <c:pt idx="257">
                  <c:v>1331235.78</c:v>
                </c:pt>
                <c:pt idx="258">
                  <c:v>1323445.77</c:v>
                </c:pt>
                <c:pt idx="259">
                  <c:v>1323038.0900000001</c:v>
                </c:pt>
                <c:pt idx="260">
                  <c:v>1310156.5</c:v>
                </c:pt>
                <c:pt idx="261">
                  <c:v>1379365.39</c:v>
                </c:pt>
                <c:pt idx="262">
                  <c:v>1362683.08</c:v>
                </c:pt>
                <c:pt idx="263">
                  <c:v>1383519.51</c:v>
                </c:pt>
                <c:pt idx="264">
                  <c:v>1375809.27</c:v>
                </c:pt>
                <c:pt idx="265">
                  <c:v>1441865.24</c:v>
                </c:pt>
                <c:pt idx="266">
                  <c:v>1552160.16</c:v>
                </c:pt>
                <c:pt idx="267">
                  <c:v>1467806.2</c:v>
                </c:pt>
                <c:pt idx="268">
                  <c:v>1474537.6</c:v>
                </c:pt>
                <c:pt idx="269">
                  <c:v>1419663.51</c:v>
                </c:pt>
                <c:pt idx="270">
                  <c:v>1368617.19</c:v>
                </c:pt>
                <c:pt idx="271">
                  <c:v>1431740.65</c:v>
                </c:pt>
                <c:pt idx="272">
                  <c:v>1433783.43</c:v>
                </c:pt>
                <c:pt idx="273">
                  <c:v>1405707.96</c:v>
                </c:pt>
                <c:pt idx="274">
                  <c:v>1441505.35</c:v>
                </c:pt>
                <c:pt idx="275">
                  <c:v>1455041.68</c:v>
                </c:pt>
                <c:pt idx="276">
                  <c:v>1470685.91</c:v>
                </c:pt>
                <c:pt idx="277">
                  <c:v>1424706.93</c:v>
                </c:pt>
                <c:pt idx="278">
                  <c:v>1382366.83</c:v>
                </c:pt>
                <c:pt idx="279">
                  <c:v>1431621.71</c:v>
                </c:pt>
                <c:pt idx="280">
                  <c:v>1459142.84</c:v>
                </c:pt>
                <c:pt idx="281">
                  <c:v>1439989.34</c:v>
                </c:pt>
                <c:pt idx="282">
                  <c:v>1517369.72</c:v>
                </c:pt>
                <c:pt idx="283">
                  <c:v>1489313.78</c:v>
                </c:pt>
                <c:pt idx="284">
                  <c:v>1503427.6</c:v>
                </c:pt>
                <c:pt idx="285">
                  <c:v>1454078.49</c:v>
                </c:pt>
                <c:pt idx="286">
                  <c:v>1581292.14</c:v>
                </c:pt>
                <c:pt idx="287">
                  <c:v>1568997.56</c:v>
                </c:pt>
                <c:pt idx="288">
                  <c:v>1529026.29</c:v>
                </c:pt>
                <c:pt idx="289">
                  <c:v>1524958.46</c:v>
                </c:pt>
                <c:pt idx="290">
                  <c:v>1512511.11</c:v>
                </c:pt>
                <c:pt idx="291">
                  <c:v>1493966.83</c:v>
                </c:pt>
                <c:pt idx="292">
                  <c:v>1446255.59</c:v>
                </c:pt>
                <c:pt idx="293">
                  <c:v>1522676.04</c:v>
                </c:pt>
                <c:pt idx="294">
                  <c:v>1425317.88</c:v>
                </c:pt>
                <c:pt idx="295">
                  <c:v>1476082.83</c:v>
                </c:pt>
                <c:pt idx="296">
                  <c:v>1483439.67</c:v>
                </c:pt>
                <c:pt idx="297">
                  <c:v>1501196.92</c:v>
                </c:pt>
                <c:pt idx="298">
                  <c:v>1410631.92</c:v>
                </c:pt>
                <c:pt idx="299">
                  <c:v>1417522.6</c:v>
                </c:pt>
                <c:pt idx="300">
                  <c:v>1461335.24</c:v>
                </c:pt>
                <c:pt idx="301">
                  <c:v>1469999.91</c:v>
                </c:pt>
                <c:pt idx="302">
                  <c:v>1496273.75</c:v>
                </c:pt>
                <c:pt idx="303">
                  <c:v>1494397.97</c:v>
                </c:pt>
                <c:pt idx="304">
                  <c:v>1535830.56</c:v>
                </c:pt>
                <c:pt idx="305">
                  <c:v>1613986.53</c:v>
                </c:pt>
                <c:pt idx="306">
                  <c:v>1603039.61</c:v>
                </c:pt>
                <c:pt idx="307">
                  <c:v>1725367.85</c:v>
                </c:pt>
                <c:pt idx="308">
                  <c:v>1737668.35</c:v>
                </c:pt>
                <c:pt idx="309">
                  <c:v>1757133.43</c:v>
                </c:pt>
                <c:pt idx="310">
                  <c:v>1777523.76</c:v>
                </c:pt>
                <c:pt idx="311">
                  <c:v>1776145</c:v>
                </c:pt>
                <c:pt idx="312">
                  <c:v>1758577.6398099996</c:v>
                </c:pt>
                <c:pt idx="313">
                  <c:v>1785671.3874099997</c:v>
                </c:pt>
                <c:pt idx="314">
                  <c:v>1757602.82054</c:v>
                </c:pt>
                <c:pt idx="315">
                  <c:v>1834007.8549499998</c:v>
                </c:pt>
                <c:pt idx="316">
                  <c:v>1900406.0287299999</c:v>
                </c:pt>
                <c:pt idx="317">
                  <c:v>1792895.0323400002</c:v>
                </c:pt>
                <c:pt idx="318">
                  <c:v>1948473.2176899998</c:v>
                </c:pt>
                <c:pt idx="319">
                  <c:v>1765756.5487199998</c:v>
                </c:pt>
                <c:pt idx="320">
                  <c:v>1773420.7379099999</c:v>
                </c:pt>
                <c:pt idx="321">
                  <c:v>1799286.54657</c:v>
                </c:pt>
                <c:pt idx="322">
                  <c:v>1760591.00257</c:v>
                </c:pt>
                <c:pt idx="323">
                  <c:v>1766458.6772100001</c:v>
                </c:pt>
                <c:pt idx="324">
                  <c:v>1809024.93</c:v>
                </c:pt>
                <c:pt idx="325">
                  <c:v>1764308.22</c:v>
                </c:pt>
                <c:pt idx="326">
                  <c:v>1789584.56</c:v>
                </c:pt>
                <c:pt idx="327">
                  <c:v>1646223.59</c:v>
                </c:pt>
                <c:pt idx="328">
                  <c:v>1537896.52</c:v>
                </c:pt>
                <c:pt idx="329">
                  <c:v>1528205.85</c:v>
                </c:pt>
                <c:pt idx="330">
                  <c:v>1430075.46</c:v>
                </c:pt>
                <c:pt idx="331">
                  <c:v>1401077.63</c:v>
                </c:pt>
                <c:pt idx="332">
                  <c:v>1357732.26</c:v>
                </c:pt>
                <c:pt idx="333">
                  <c:v>1311234.01</c:v>
                </c:pt>
                <c:pt idx="334">
                  <c:v>1345310.71</c:v>
                </c:pt>
                <c:pt idx="335">
                  <c:v>1329342</c:v>
                </c:pt>
                <c:pt idx="336">
                  <c:v>1303074</c:v>
                </c:pt>
                <c:pt idx="337">
                  <c:v>1313054</c:v>
                </c:pt>
                <c:pt idx="338">
                  <c:v>1271371</c:v>
                </c:pt>
                <c:pt idx="339">
                  <c:v>1285391</c:v>
                </c:pt>
                <c:pt idx="340">
                  <c:v>1241767</c:v>
                </c:pt>
                <c:pt idx="341">
                  <c:v>1233734</c:v>
                </c:pt>
                <c:pt idx="342">
                  <c:v>1128652</c:v>
                </c:pt>
                <c:pt idx="343">
                  <c:v>1111505</c:v>
                </c:pt>
                <c:pt idx="344">
                  <c:v>1057458</c:v>
                </c:pt>
                <c:pt idx="345">
                  <c:v>1022514</c:v>
                </c:pt>
                <c:pt idx="346">
                  <c:v>952880</c:v>
                </c:pt>
                <c:pt idx="347">
                  <c:v>963669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9F-4A4E-9997-2DEF5CC5A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0050992"/>
        <c:axId val="1"/>
      </c:lineChart>
      <c:catAx>
        <c:axId val="31005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C0C0C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At val="0"/>
        <c:auto val="1"/>
        <c:lblAlgn val="ctr"/>
        <c:lblOffset val="100"/>
        <c:tickLblSkip val="9"/>
        <c:tickMarkSkip val="1"/>
        <c:noMultiLvlLbl val="0"/>
      </c:catAx>
      <c:valAx>
        <c:axId val="1"/>
        <c:scaling>
          <c:orientation val="minMax"/>
          <c:max val="25000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C0C0C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50992"/>
        <c:crossesAt val="1"/>
        <c:crossBetween val="midCat"/>
      </c:valAx>
      <c:spPr>
        <a:solidFill>
          <a:srgbClr val="FFFFFF"/>
        </a:solidFill>
        <a:ln w="12700">
          <a:solidFill>
            <a:srgbClr val="C0C0C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810810810810811"/>
          <c:y val="0.17101510137319792"/>
          <c:w val="0.69594594594594594"/>
          <c:h val="0.2289864201757388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3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I-1.6. Percentatge de variació anual 2001-2007 del  VAB a preus constants per comunitats autònomes</a:t>
            </a:r>
          </a:p>
        </c:rich>
      </c:tx>
      <c:layout>
        <c:manualLayout>
          <c:xMode val="edge"/>
          <c:yMode val="edge"/>
          <c:x val="0.1964917497200962"/>
          <c:y val="3.20366132723112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736961132679317"/>
          <c:y val="0.21967963386727687"/>
          <c:w val="0.56140543244734253"/>
          <c:h val="0.697940503432494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'Q6-G6-G9'!$I$3</c:f>
              <c:strCache>
                <c:ptCount val="1"/>
                <c:pt idx="0">
                  <c:v>2001-2007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8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CF43-4B8C-AD0E-902FA1798552}"/>
              </c:ext>
            </c:extLst>
          </c:dPt>
          <c:dPt>
            <c:idx val="17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F43-4B8C-AD0E-902FA1798552}"/>
              </c:ext>
            </c:extLst>
          </c:dPt>
          <c:dLbls>
            <c:dLbl>
              <c:idx val="8"/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F43-4B8C-AD0E-902FA1798552}"/>
                </c:ext>
              </c:extLst>
            </c:dLbl>
            <c:dLbl>
              <c:idx val="17"/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F43-4B8C-AD0E-902FA1798552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'Q6-G6-G9'!$H$4:$H$21</c:f>
              <c:strCache>
                <c:ptCount val="18"/>
                <c:pt idx="0">
                  <c:v>Castella-la Manxa</c:v>
                </c:pt>
                <c:pt idx="1">
                  <c:v>Múrcia</c:v>
                </c:pt>
                <c:pt idx="2">
                  <c:v>Madrid</c:v>
                </c:pt>
                <c:pt idx="3">
                  <c:v>Andalusia</c:v>
                </c:pt>
                <c:pt idx="4">
                  <c:v>Catalunya</c:v>
                </c:pt>
                <c:pt idx="5">
                  <c:v>Com. Valenciana</c:v>
                </c:pt>
                <c:pt idx="6">
                  <c:v>Galícia</c:v>
                </c:pt>
                <c:pt idx="7">
                  <c:v>La Rioja</c:v>
                </c:pt>
                <c:pt idx="8">
                  <c:v>Espanya</c:v>
                </c:pt>
                <c:pt idx="9">
                  <c:v>Aragó</c:v>
                </c:pt>
                <c:pt idx="10">
                  <c:v>Extremadura</c:v>
                </c:pt>
                <c:pt idx="11">
                  <c:v>Navarra</c:v>
                </c:pt>
                <c:pt idx="12">
                  <c:v>Astúries</c:v>
                </c:pt>
                <c:pt idx="13">
                  <c:v>Canàries</c:v>
                </c:pt>
                <c:pt idx="14">
                  <c:v>Cantàbria</c:v>
                </c:pt>
                <c:pt idx="15">
                  <c:v>País Basc</c:v>
                </c:pt>
                <c:pt idx="16">
                  <c:v>Castella i Lleó</c:v>
                </c:pt>
                <c:pt idx="17">
                  <c:v>Illes Balears</c:v>
                </c:pt>
              </c:strCache>
            </c:strRef>
          </c:cat>
          <c:val>
            <c:numRef>
              <c:f>'Q6-G6-G9'!$I$4:$I$21</c:f>
              <c:numCache>
                <c:formatCode>0.0</c:formatCode>
                <c:ptCount val="18"/>
                <c:pt idx="0">
                  <c:v>4.5999999999999996</c:v>
                </c:pt>
                <c:pt idx="1">
                  <c:v>3.9</c:v>
                </c:pt>
                <c:pt idx="2">
                  <c:v>3.8</c:v>
                </c:pt>
                <c:pt idx="3">
                  <c:v>3.6</c:v>
                </c:pt>
                <c:pt idx="4">
                  <c:v>3.5</c:v>
                </c:pt>
                <c:pt idx="5">
                  <c:v>3.5</c:v>
                </c:pt>
                <c:pt idx="6">
                  <c:v>3.5</c:v>
                </c:pt>
                <c:pt idx="7">
                  <c:v>3.5</c:v>
                </c:pt>
                <c:pt idx="8">
                  <c:v>3.4</c:v>
                </c:pt>
                <c:pt idx="9">
                  <c:v>3.3</c:v>
                </c:pt>
                <c:pt idx="10">
                  <c:v>3.3</c:v>
                </c:pt>
                <c:pt idx="11">
                  <c:v>3.2</c:v>
                </c:pt>
                <c:pt idx="12">
                  <c:v>3</c:v>
                </c:pt>
                <c:pt idx="13">
                  <c:v>2.8</c:v>
                </c:pt>
                <c:pt idx="14">
                  <c:v>2.8</c:v>
                </c:pt>
                <c:pt idx="15">
                  <c:v>2.8</c:v>
                </c:pt>
                <c:pt idx="16">
                  <c:v>2.6</c:v>
                </c:pt>
                <c:pt idx="17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43-4B8C-AD0E-902FA1798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0005392"/>
        <c:axId val="1"/>
      </c:barChart>
      <c:catAx>
        <c:axId val="3100053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05392"/>
        <c:crosses val="max"/>
        <c:crossBetween val="between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I-1.7. Percentatge de variació anual 2008-2013 del  VAB a preus constants per comunitats autònomes</a:t>
            </a:r>
          </a:p>
        </c:rich>
      </c:tx>
      <c:layout>
        <c:manualLayout>
          <c:xMode val="edge"/>
          <c:yMode val="edge"/>
          <c:x val="0.20000073161586507"/>
          <c:y val="3.19634703196347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684463008713702E-2"/>
          <c:y val="0.21917857087117149"/>
          <c:w val="0.61754597569207681"/>
          <c:h val="0.6986316946518591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'Q6-G6-G9'!$K$3</c:f>
              <c:strCache>
                <c:ptCount val="1"/>
                <c:pt idx="0">
                  <c:v>2008-2013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60C7-4D4F-943B-65ACFA929C6A}"/>
              </c:ext>
            </c:extLst>
          </c:dPt>
          <c:dPt>
            <c:idx val="7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0C7-4D4F-943B-65ACFA929C6A}"/>
              </c:ext>
            </c:extLst>
          </c:dPt>
          <c:dLbls>
            <c:dLbl>
              <c:idx val="2"/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0C7-4D4F-943B-65ACFA929C6A}"/>
                </c:ext>
              </c:extLst>
            </c:dLbl>
            <c:dLbl>
              <c:idx val="3"/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60C7-4D4F-943B-65ACFA929C6A}"/>
                </c:ext>
              </c:extLst>
            </c:dLbl>
            <c:dLbl>
              <c:idx val="7"/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0C7-4D4F-943B-65ACFA929C6A}"/>
                </c:ext>
              </c:extLst>
            </c:dLbl>
            <c:dLbl>
              <c:idx val="10"/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60C7-4D4F-943B-65ACFA929C6A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'Q6-G6-G9'!$J$4:$J$21</c:f>
              <c:strCache>
                <c:ptCount val="18"/>
                <c:pt idx="0">
                  <c:v>Madrid</c:v>
                </c:pt>
                <c:pt idx="1">
                  <c:v>Extremadura</c:v>
                </c:pt>
                <c:pt idx="2">
                  <c:v>Illes Balears</c:v>
                </c:pt>
                <c:pt idx="3">
                  <c:v>Navarra</c:v>
                </c:pt>
                <c:pt idx="4">
                  <c:v>País Basc</c:v>
                </c:pt>
                <c:pt idx="5">
                  <c:v>Castella-la Manxa</c:v>
                </c:pt>
                <c:pt idx="6">
                  <c:v>Galícia</c:v>
                </c:pt>
                <c:pt idx="7">
                  <c:v>Espanya</c:v>
                </c:pt>
                <c:pt idx="8">
                  <c:v>Aragó</c:v>
                </c:pt>
                <c:pt idx="9">
                  <c:v>Catalunya</c:v>
                </c:pt>
                <c:pt idx="10">
                  <c:v>Múrcia</c:v>
                </c:pt>
                <c:pt idx="11">
                  <c:v>Canàries</c:v>
                </c:pt>
                <c:pt idx="12">
                  <c:v>Castella i Lleó</c:v>
                </c:pt>
                <c:pt idx="13">
                  <c:v>La Rioja</c:v>
                </c:pt>
                <c:pt idx="14">
                  <c:v>Andalusia</c:v>
                </c:pt>
                <c:pt idx="15">
                  <c:v>Cantàbria</c:v>
                </c:pt>
                <c:pt idx="16">
                  <c:v>Astúries</c:v>
                </c:pt>
                <c:pt idx="17">
                  <c:v>Com. Valenciana</c:v>
                </c:pt>
              </c:strCache>
            </c:strRef>
          </c:cat>
          <c:val>
            <c:numRef>
              <c:f>'Q6-G6-G9'!$K$4:$K$21</c:f>
              <c:numCache>
                <c:formatCode>0.0</c:formatCode>
                <c:ptCount val="18"/>
                <c:pt idx="0">
                  <c:v>-0.3</c:v>
                </c:pt>
                <c:pt idx="1">
                  <c:v>-0.6</c:v>
                </c:pt>
                <c:pt idx="2">
                  <c:v>-0.7</c:v>
                </c:pt>
                <c:pt idx="3">
                  <c:v>-0.7</c:v>
                </c:pt>
                <c:pt idx="4">
                  <c:v>-0.9</c:v>
                </c:pt>
                <c:pt idx="5">
                  <c:v>-1</c:v>
                </c:pt>
                <c:pt idx="6">
                  <c:v>-1</c:v>
                </c:pt>
                <c:pt idx="7">
                  <c:v>-1.1000000000000001</c:v>
                </c:pt>
                <c:pt idx="8">
                  <c:v>-1.2</c:v>
                </c:pt>
                <c:pt idx="9">
                  <c:v>-1.2</c:v>
                </c:pt>
                <c:pt idx="10">
                  <c:v>-1.2</c:v>
                </c:pt>
                <c:pt idx="11">
                  <c:v>-1.3</c:v>
                </c:pt>
                <c:pt idx="12">
                  <c:v>-1.3</c:v>
                </c:pt>
                <c:pt idx="13">
                  <c:v>-1.4</c:v>
                </c:pt>
                <c:pt idx="14">
                  <c:v>-1.6</c:v>
                </c:pt>
                <c:pt idx="15">
                  <c:v>-1.6</c:v>
                </c:pt>
                <c:pt idx="16">
                  <c:v>-1.8</c:v>
                </c:pt>
                <c:pt idx="17">
                  <c:v>-1.9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C7-4D4F-943B-65ACFA929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0006192"/>
        <c:axId val="1"/>
      </c:barChart>
      <c:catAx>
        <c:axId val="3100061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06192"/>
        <c:crosses val="max"/>
        <c:crossBetween val="between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I-1.8. Percentatge de variació anual 2014-2019 del VAB a preus constants per comunitats autònomes</a:t>
            </a:r>
          </a:p>
        </c:rich>
      </c:tx>
      <c:layout>
        <c:manualLayout>
          <c:xMode val="edge"/>
          <c:yMode val="edge"/>
          <c:x val="0.20701833599471392"/>
          <c:y val="2.97482837528604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736961132679317"/>
          <c:y val="0.21967963386727687"/>
          <c:w val="0.53684394477777131"/>
          <c:h val="0.697940503432494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'Q6-G6-G9'!$M$3</c:f>
              <c:strCache>
                <c:ptCount val="1"/>
                <c:pt idx="0">
                  <c:v>2014-2019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F163-464F-804A-7EE9B069892C}"/>
              </c:ext>
            </c:extLst>
          </c:dPt>
          <c:dPt>
            <c:idx val="6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163-464F-804A-7EE9B069892C}"/>
              </c:ext>
            </c:extLst>
          </c:dPt>
          <c:dLbls>
            <c:dLbl>
              <c:idx val="0"/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163-464F-804A-7EE9B069892C}"/>
                </c:ext>
              </c:extLst>
            </c:dLbl>
            <c:dLbl>
              <c:idx val="2"/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163-464F-804A-7EE9B069892C}"/>
                </c:ext>
              </c:extLst>
            </c:dLbl>
            <c:dLbl>
              <c:idx val="6"/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163-464F-804A-7EE9B069892C}"/>
                </c:ext>
              </c:extLst>
            </c:dLbl>
            <c:dLbl>
              <c:idx val="7"/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163-464F-804A-7EE9B069892C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'Q6-G6-G9'!$L$4:$L$21</c:f>
              <c:strCache>
                <c:ptCount val="18"/>
                <c:pt idx="0">
                  <c:v>Illes Balears</c:v>
                </c:pt>
                <c:pt idx="1">
                  <c:v>Madrid</c:v>
                </c:pt>
                <c:pt idx="2">
                  <c:v>Múrcia</c:v>
                </c:pt>
                <c:pt idx="3">
                  <c:v>Catalunya</c:v>
                </c:pt>
                <c:pt idx="4">
                  <c:v>Com. Valenciana</c:v>
                </c:pt>
                <c:pt idx="5">
                  <c:v>Navarra</c:v>
                </c:pt>
                <c:pt idx="6">
                  <c:v>Espanya</c:v>
                </c:pt>
                <c:pt idx="7">
                  <c:v>Andalusia</c:v>
                </c:pt>
                <c:pt idx="8">
                  <c:v>Galícia</c:v>
                </c:pt>
                <c:pt idx="9">
                  <c:v>País Basc</c:v>
                </c:pt>
                <c:pt idx="10">
                  <c:v>Canàries</c:v>
                </c:pt>
                <c:pt idx="11">
                  <c:v>Cantàbria</c:v>
                </c:pt>
                <c:pt idx="12">
                  <c:v>Aragó</c:v>
                </c:pt>
                <c:pt idx="13">
                  <c:v>Castella-la Manxa</c:v>
                </c:pt>
                <c:pt idx="14">
                  <c:v>Extremadura</c:v>
                </c:pt>
                <c:pt idx="15">
                  <c:v>Castella i Lleó</c:v>
                </c:pt>
                <c:pt idx="16">
                  <c:v>La Rioja</c:v>
                </c:pt>
                <c:pt idx="17">
                  <c:v>Astúries</c:v>
                </c:pt>
              </c:strCache>
            </c:strRef>
          </c:cat>
          <c:val>
            <c:numRef>
              <c:f>'Q6-G6-G9'!$M$4:$M$21</c:f>
              <c:numCache>
                <c:formatCode>0.0</c:formatCode>
                <c:ptCount val="18"/>
                <c:pt idx="0">
                  <c:v>3.1</c:v>
                </c:pt>
                <c:pt idx="1">
                  <c:v>3</c:v>
                </c:pt>
                <c:pt idx="2">
                  <c:v>3</c:v>
                </c:pt>
                <c:pt idx="3">
                  <c:v>2.6</c:v>
                </c:pt>
                <c:pt idx="4">
                  <c:v>2.6</c:v>
                </c:pt>
                <c:pt idx="5">
                  <c:v>2.5</c:v>
                </c:pt>
                <c:pt idx="6">
                  <c:v>2.5</c:v>
                </c:pt>
                <c:pt idx="7">
                  <c:v>2.4</c:v>
                </c:pt>
                <c:pt idx="8">
                  <c:v>2.2999999999999998</c:v>
                </c:pt>
                <c:pt idx="9">
                  <c:v>2.2999999999999998</c:v>
                </c:pt>
                <c:pt idx="10">
                  <c:v>2.2000000000000002</c:v>
                </c:pt>
                <c:pt idx="11">
                  <c:v>2</c:v>
                </c:pt>
                <c:pt idx="12">
                  <c:v>1.9</c:v>
                </c:pt>
                <c:pt idx="13">
                  <c:v>1.9</c:v>
                </c:pt>
                <c:pt idx="14">
                  <c:v>1.8</c:v>
                </c:pt>
                <c:pt idx="15">
                  <c:v>1.6</c:v>
                </c:pt>
                <c:pt idx="16">
                  <c:v>1.6</c:v>
                </c:pt>
                <c:pt idx="17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163-464F-804A-7EE9B0698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09995792"/>
        <c:axId val="1"/>
      </c:barChart>
      <c:catAx>
        <c:axId val="3099957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09995792"/>
        <c:crosses val="max"/>
        <c:crossBetween val="between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Gràfic I-1.9. Percentatge de variació anual 2019 del VAB a preus constants per comunitats autònomes</a:t>
            </a:r>
          </a:p>
        </c:rich>
      </c:tx>
      <c:layout>
        <c:manualLayout>
          <c:xMode val="edge"/>
          <c:yMode val="edge"/>
          <c:x val="0.18881160688247303"/>
          <c:y val="3.18906605922551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615443713538901"/>
          <c:y val="0.19362208323925476"/>
          <c:w val="0.53846245776616064"/>
          <c:h val="0.7243743820009765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'Q6-G6-G9'!$O$3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5"/>
            <c:invertIfNegative val="0"/>
            <c:bubble3D val="0"/>
            <c:spPr>
              <a:solidFill>
                <a:srgbClr val="D9D9D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8233-42F4-9DB9-EF1154990214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233-42F4-9DB9-EF1154990214}"/>
              </c:ext>
            </c:extLst>
          </c:dPt>
          <c:dLbls>
            <c:dLbl>
              <c:idx val="5"/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233-42F4-9DB9-EF1154990214}"/>
                </c:ext>
              </c:extLst>
            </c:dLbl>
            <c:dLbl>
              <c:idx val="9"/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8233-42F4-9DB9-EF1154990214}"/>
                </c:ext>
              </c:extLst>
            </c:dLbl>
            <c:dLbl>
              <c:idx val="13"/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8233-42F4-9DB9-EF1154990214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'Q6-G6-G9'!$N$4:$N$21</c:f>
              <c:strCache>
                <c:ptCount val="18"/>
                <c:pt idx="0">
                  <c:v>Madrid</c:v>
                </c:pt>
                <c:pt idx="1">
                  <c:v>Navarra</c:v>
                </c:pt>
                <c:pt idx="2">
                  <c:v>Múrcia</c:v>
                </c:pt>
                <c:pt idx="3">
                  <c:v>Andalusia</c:v>
                </c:pt>
                <c:pt idx="4">
                  <c:v>Com. Valenciana</c:v>
                </c:pt>
                <c:pt idx="5">
                  <c:v>Espanya</c:v>
                </c:pt>
                <c:pt idx="6">
                  <c:v>Catalunya</c:v>
                </c:pt>
                <c:pt idx="7">
                  <c:v>Galícia</c:v>
                </c:pt>
                <c:pt idx="8">
                  <c:v>País Basc</c:v>
                </c:pt>
                <c:pt idx="9">
                  <c:v>Illes Balears</c:v>
                </c:pt>
                <c:pt idx="10">
                  <c:v>Canàries</c:v>
                </c:pt>
                <c:pt idx="11">
                  <c:v>Castella-la Manxa</c:v>
                </c:pt>
                <c:pt idx="12">
                  <c:v>Aragó</c:v>
                </c:pt>
                <c:pt idx="13">
                  <c:v>Cantàbria</c:v>
                </c:pt>
                <c:pt idx="14">
                  <c:v>La Rioja</c:v>
                </c:pt>
                <c:pt idx="15">
                  <c:v>Extremadura</c:v>
                </c:pt>
                <c:pt idx="16">
                  <c:v>Astúries</c:v>
                </c:pt>
                <c:pt idx="17">
                  <c:v>Castella i Lleó</c:v>
                </c:pt>
              </c:strCache>
            </c:strRef>
          </c:cat>
          <c:val>
            <c:numRef>
              <c:f>'Q6-G6-G9'!$O$4:$O$21</c:f>
              <c:numCache>
                <c:formatCode>0.0</c:formatCode>
                <c:ptCount val="18"/>
                <c:pt idx="0">
                  <c:v>2.8</c:v>
                </c:pt>
                <c:pt idx="1">
                  <c:v>2.7</c:v>
                </c:pt>
                <c:pt idx="2">
                  <c:v>2.5</c:v>
                </c:pt>
                <c:pt idx="3">
                  <c:v>2.2999999999999998</c:v>
                </c:pt>
                <c:pt idx="4">
                  <c:v>2.2999999999999998</c:v>
                </c:pt>
                <c:pt idx="5">
                  <c:v>2.1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1.8</c:v>
                </c:pt>
                <c:pt idx="10">
                  <c:v>1.8</c:v>
                </c:pt>
                <c:pt idx="11">
                  <c:v>1.7</c:v>
                </c:pt>
                <c:pt idx="12">
                  <c:v>1.6</c:v>
                </c:pt>
                <c:pt idx="13">
                  <c:v>1.6</c:v>
                </c:pt>
                <c:pt idx="14">
                  <c:v>1.6</c:v>
                </c:pt>
                <c:pt idx="15">
                  <c:v>1.5</c:v>
                </c:pt>
                <c:pt idx="16">
                  <c:v>1.4</c:v>
                </c:pt>
                <c:pt idx="17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33-42F4-9DB9-EF1154990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0008192"/>
        <c:axId val="1"/>
      </c:barChart>
      <c:catAx>
        <c:axId val="3100081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10008192"/>
        <c:crosses val="max"/>
        <c:crossBetween val="between"/>
      </c:valAx>
      <c:spPr>
        <a:noFill/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chart" Target="../charts/chart25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4" Type="http://schemas.openxmlformats.org/officeDocument/2006/relationships/chart" Target="../charts/chart2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2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4" Type="http://schemas.openxmlformats.org/officeDocument/2006/relationships/chart" Target="../charts/chart33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5" Type="http://schemas.openxmlformats.org/officeDocument/2006/relationships/chart" Target="../charts/chart41.xml"/><Relationship Id="rId4" Type="http://schemas.openxmlformats.org/officeDocument/2006/relationships/chart" Target="../charts/chart40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4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4" Type="http://schemas.openxmlformats.org/officeDocument/2006/relationships/chart" Target="../charts/chart17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4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19050</xdr:colOff>
      <xdr:row>2</xdr:row>
      <xdr:rowOff>28575</xdr:rowOff>
    </xdr:to>
    <xdr:pic>
      <xdr:nvPicPr>
        <xdr:cNvPr id="2056" name="Imagen 1">
          <a:extLst>
            <a:ext uri="{FF2B5EF4-FFF2-40B4-BE49-F238E27FC236}">
              <a16:creationId xmlns:a16="http://schemas.microsoft.com/office/drawing/2014/main" id="{25BA8463-979C-4F43-B18F-61A139024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24</xdr:row>
      <xdr:rowOff>133350</xdr:rowOff>
    </xdr:from>
    <xdr:to>
      <xdr:col>4</xdr:col>
      <xdr:colOff>323850</xdr:colOff>
      <xdr:row>54</xdr:row>
      <xdr:rowOff>9525</xdr:rowOff>
    </xdr:to>
    <xdr:graphicFrame macro="">
      <xdr:nvGraphicFramePr>
        <xdr:cNvPr id="13341" name="Gràfic 1">
          <a:extLst>
            <a:ext uri="{FF2B5EF4-FFF2-40B4-BE49-F238E27FC236}">
              <a16:creationId xmlns:a16="http://schemas.microsoft.com/office/drawing/2014/main" id="{F62EC558-83E3-40E7-9814-9B24182D6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590550</xdr:colOff>
      <xdr:row>25</xdr:row>
      <xdr:rowOff>9525</xdr:rowOff>
    </xdr:from>
    <xdr:to>
      <xdr:col>9</xdr:col>
      <xdr:colOff>304800</xdr:colOff>
      <xdr:row>54</xdr:row>
      <xdr:rowOff>38100</xdr:rowOff>
    </xdr:to>
    <xdr:graphicFrame macro="">
      <xdr:nvGraphicFramePr>
        <xdr:cNvPr id="13342" name="Gràfic 2">
          <a:extLst>
            <a:ext uri="{FF2B5EF4-FFF2-40B4-BE49-F238E27FC236}">
              <a16:creationId xmlns:a16="http://schemas.microsoft.com/office/drawing/2014/main" id="{4C78D171-728A-41C1-B929-C5BCFF209E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54</xdr:row>
      <xdr:rowOff>133350</xdr:rowOff>
    </xdr:from>
    <xdr:to>
      <xdr:col>4</xdr:col>
      <xdr:colOff>314325</xdr:colOff>
      <xdr:row>84</xdr:row>
      <xdr:rowOff>9525</xdr:rowOff>
    </xdr:to>
    <xdr:graphicFrame macro="">
      <xdr:nvGraphicFramePr>
        <xdr:cNvPr id="13343" name="Gràfic 3">
          <a:extLst>
            <a:ext uri="{FF2B5EF4-FFF2-40B4-BE49-F238E27FC236}">
              <a16:creationId xmlns:a16="http://schemas.microsoft.com/office/drawing/2014/main" id="{E106E8D3-BFF2-4FB6-A401-FD8DEB4DDE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55</xdr:row>
      <xdr:rowOff>0</xdr:rowOff>
    </xdr:from>
    <xdr:to>
      <xdr:col>9</xdr:col>
      <xdr:colOff>323850</xdr:colOff>
      <xdr:row>84</xdr:row>
      <xdr:rowOff>38100</xdr:rowOff>
    </xdr:to>
    <xdr:graphicFrame macro="">
      <xdr:nvGraphicFramePr>
        <xdr:cNvPr id="13344" name="Gràfic 4">
          <a:extLst>
            <a:ext uri="{FF2B5EF4-FFF2-40B4-BE49-F238E27FC236}">
              <a16:creationId xmlns:a16="http://schemas.microsoft.com/office/drawing/2014/main" id="{D4811BA8-571A-4169-A7B1-BAAB60956A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133350</xdr:rowOff>
    </xdr:from>
    <xdr:to>
      <xdr:col>4</xdr:col>
      <xdr:colOff>314325</xdr:colOff>
      <xdr:row>54</xdr:row>
      <xdr:rowOff>9525</xdr:rowOff>
    </xdr:to>
    <xdr:graphicFrame macro="">
      <xdr:nvGraphicFramePr>
        <xdr:cNvPr id="14365" name="Gràfic 1">
          <a:extLst>
            <a:ext uri="{FF2B5EF4-FFF2-40B4-BE49-F238E27FC236}">
              <a16:creationId xmlns:a16="http://schemas.microsoft.com/office/drawing/2014/main" id="{97479489-8586-47FE-A51E-AEEA80A1C3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590550</xdr:colOff>
      <xdr:row>25</xdr:row>
      <xdr:rowOff>9525</xdr:rowOff>
    </xdr:from>
    <xdr:to>
      <xdr:col>9</xdr:col>
      <xdr:colOff>304800</xdr:colOff>
      <xdr:row>54</xdr:row>
      <xdr:rowOff>38100</xdr:rowOff>
    </xdr:to>
    <xdr:graphicFrame macro="">
      <xdr:nvGraphicFramePr>
        <xdr:cNvPr id="14366" name="Gràfic 2">
          <a:extLst>
            <a:ext uri="{FF2B5EF4-FFF2-40B4-BE49-F238E27FC236}">
              <a16:creationId xmlns:a16="http://schemas.microsoft.com/office/drawing/2014/main" id="{BD74F807-E444-4E64-B464-5CAE52E63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54</xdr:row>
      <xdr:rowOff>133350</xdr:rowOff>
    </xdr:from>
    <xdr:to>
      <xdr:col>4</xdr:col>
      <xdr:colOff>314325</xdr:colOff>
      <xdr:row>84</xdr:row>
      <xdr:rowOff>9525</xdr:rowOff>
    </xdr:to>
    <xdr:graphicFrame macro="">
      <xdr:nvGraphicFramePr>
        <xdr:cNvPr id="14367" name="Gràfic 3">
          <a:extLst>
            <a:ext uri="{FF2B5EF4-FFF2-40B4-BE49-F238E27FC236}">
              <a16:creationId xmlns:a16="http://schemas.microsoft.com/office/drawing/2014/main" id="{BE450229-457B-4FCF-936C-D77646045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55</xdr:row>
      <xdr:rowOff>0</xdr:rowOff>
    </xdr:from>
    <xdr:to>
      <xdr:col>9</xdr:col>
      <xdr:colOff>323850</xdr:colOff>
      <xdr:row>84</xdr:row>
      <xdr:rowOff>38100</xdr:rowOff>
    </xdr:to>
    <xdr:graphicFrame macro="">
      <xdr:nvGraphicFramePr>
        <xdr:cNvPr id="14368" name="Gràfic 4">
          <a:extLst>
            <a:ext uri="{FF2B5EF4-FFF2-40B4-BE49-F238E27FC236}">
              <a16:creationId xmlns:a16="http://schemas.microsoft.com/office/drawing/2014/main" id="{65753DE6-C3E6-4FB1-B2D4-A0EC8CF6A2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133350</xdr:rowOff>
    </xdr:from>
    <xdr:to>
      <xdr:col>4</xdr:col>
      <xdr:colOff>314325</xdr:colOff>
      <xdr:row>54</xdr:row>
      <xdr:rowOff>9525</xdr:rowOff>
    </xdr:to>
    <xdr:graphicFrame macro="">
      <xdr:nvGraphicFramePr>
        <xdr:cNvPr id="15389" name="Gràfic 1">
          <a:extLst>
            <a:ext uri="{FF2B5EF4-FFF2-40B4-BE49-F238E27FC236}">
              <a16:creationId xmlns:a16="http://schemas.microsoft.com/office/drawing/2014/main" id="{0F1EFA30-89F6-46A3-9867-5572E64672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590550</xdr:colOff>
      <xdr:row>25</xdr:row>
      <xdr:rowOff>9525</xdr:rowOff>
    </xdr:from>
    <xdr:to>
      <xdr:col>9</xdr:col>
      <xdr:colOff>304800</xdr:colOff>
      <xdr:row>54</xdr:row>
      <xdr:rowOff>38100</xdr:rowOff>
    </xdr:to>
    <xdr:graphicFrame macro="">
      <xdr:nvGraphicFramePr>
        <xdr:cNvPr id="15390" name="Gràfic 2">
          <a:extLst>
            <a:ext uri="{FF2B5EF4-FFF2-40B4-BE49-F238E27FC236}">
              <a16:creationId xmlns:a16="http://schemas.microsoft.com/office/drawing/2014/main" id="{74231984-C995-4D35-8EB7-667217F6CD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54</xdr:row>
      <xdr:rowOff>133350</xdr:rowOff>
    </xdr:from>
    <xdr:to>
      <xdr:col>4</xdr:col>
      <xdr:colOff>314325</xdr:colOff>
      <xdr:row>84</xdr:row>
      <xdr:rowOff>9525</xdr:rowOff>
    </xdr:to>
    <xdr:graphicFrame macro="">
      <xdr:nvGraphicFramePr>
        <xdr:cNvPr id="15391" name="Gràfic 3">
          <a:extLst>
            <a:ext uri="{FF2B5EF4-FFF2-40B4-BE49-F238E27FC236}">
              <a16:creationId xmlns:a16="http://schemas.microsoft.com/office/drawing/2014/main" id="{E8415202-3401-4BFD-9863-8BCB81DBA5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55</xdr:row>
      <xdr:rowOff>0</xdr:rowOff>
    </xdr:from>
    <xdr:to>
      <xdr:col>9</xdr:col>
      <xdr:colOff>323850</xdr:colOff>
      <xdr:row>84</xdr:row>
      <xdr:rowOff>38100</xdr:rowOff>
    </xdr:to>
    <xdr:graphicFrame macro="">
      <xdr:nvGraphicFramePr>
        <xdr:cNvPr id="15392" name="Gràfic 4">
          <a:extLst>
            <a:ext uri="{FF2B5EF4-FFF2-40B4-BE49-F238E27FC236}">
              <a16:creationId xmlns:a16="http://schemas.microsoft.com/office/drawing/2014/main" id="{3D0FB23A-6A27-4E94-B772-E5DF96E6A5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219075</xdr:colOff>
      <xdr:row>1</xdr:row>
      <xdr:rowOff>19050</xdr:rowOff>
    </xdr:from>
    <xdr:to>
      <xdr:col>13</xdr:col>
      <xdr:colOff>476250</xdr:colOff>
      <xdr:row>31</xdr:row>
      <xdr:rowOff>38100</xdr:rowOff>
    </xdr:to>
    <xdr:graphicFrame macro="">
      <xdr:nvGraphicFramePr>
        <xdr:cNvPr id="19464" name="Gràfic 1">
          <a:extLst>
            <a:ext uri="{FF2B5EF4-FFF2-40B4-BE49-F238E27FC236}">
              <a16:creationId xmlns:a16="http://schemas.microsoft.com/office/drawing/2014/main" id="{D9A77274-EF04-4353-8E60-CAD182B74F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18</xdr:row>
      <xdr:rowOff>95250</xdr:rowOff>
    </xdr:from>
    <xdr:to>
      <xdr:col>7</xdr:col>
      <xdr:colOff>609600</xdr:colOff>
      <xdr:row>38</xdr:row>
      <xdr:rowOff>66675</xdr:rowOff>
    </xdr:to>
    <xdr:graphicFrame macro="">
      <xdr:nvGraphicFramePr>
        <xdr:cNvPr id="20488" name="Gràfic 1">
          <a:extLst>
            <a:ext uri="{FF2B5EF4-FFF2-40B4-BE49-F238E27FC236}">
              <a16:creationId xmlns:a16="http://schemas.microsoft.com/office/drawing/2014/main" id="{9EC64F08-D81F-4EA7-8D6B-713DB3FC7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247650</xdr:colOff>
      <xdr:row>0</xdr:row>
      <xdr:rowOff>104775</xdr:rowOff>
    </xdr:from>
    <xdr:to>
      <xdr:col>7</xdr:col>
      <xdr:colOff>247650</xdr:colOff>
      <xdr:row>26</xdr:row>
      <xdr:rowOff>28575</xdr:rowOff>
    </xdr:to>
    <xdr:graphicFrame macro="">
      <xdr:nvGraphicFramePr>
        <xdr:cNvPr id="22536" name="Gràfic 1">
          <a:extLst>
            <a:ext uri="{FF2B5EF4-FFF2-40B4-BE49-F238E27FC236}">
              <a16:creationId xmlns:a16="http://schemas.microsoft.com/office/drawing/2014/main" id="{A5FD5841-8626-4072-A68D-384E99BFB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133350</xdr:rowOff>
    </xdr:from>
    <xdr:to>
      <xdr:col>4</xdr:col>
      <xdr:colOff>314325</xdr:colOff>
      <xdr:row>54</xdr:row>
      <xdr:rowOff>9525</xdr:rowOff>
    </xdr:to>
    <xdr:graphicFrame macro="">
      <xdr:nvGraphicFramePr>
        <xdr:cNvPr id="23588" name="Gràfic 1">
          <a:extLst>
            <a:ext uri="{FF2B5EF4-FFF2-40B4-BE49-F238E27FC236}">
              <a16:creationId xmlns:a16="http://schemas.microsoft.com/office/drawing/2014/main" id="{703E7F13-1BAC-4117-848B-E752DFB1CE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590550</xdr:colOff>
      <xdr:row>25</xdr:row>
      <xdr:rowOff>9525</xdr:rowOff>
    </xdr:from>
    <xdr:to>
      <xdr:col>9</xdr:col>
      <xdr:colOff>304800</xdr:colOff>
      <xdr:row>54</xdr:row>
      <xdr:rowOff>38100</xdr:rowOff>
    </xdr:to>
    <xdr:graphicFrame macro="">
      <xdr:nvGraphicFramePr>
        <xdr:cNvPr id="23589" name="Gràfic 2">
          <a:extLst>
            <a:ext uri="{FF2B5EF4-FFF2-40B4-BE49-F238E27FC236}">
              <a16:creationId xmlns:a16="http://schemas.microsoft.com/office/drawing/2014/main" id="{39E07096-2889-4FD4-8973-4F1FEF11A3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523875</xdr:colOff>
      <xdr:row>25</xdr:row>
      <xdr:rowOff>9525</xdr:rowOff>
    </xdr:from>
    <xdr:to>
      <xdr:col>15</xdr:col>
      <xdr:colOff>19050</xdr:colOff>
      <xdr:row>54</xdr:row>
      <xdr:rowOff>28575</xdr:rowOff>
    </xdr:to>
    <xdr:graphicFrame macro="">
      <xdr:nvGraphicFramePr>
        <xdr:cNvPr id="23590" name="Gràfic 3">
          <a:extLst>
            <a:ext uri="{FF2B5EF4-FFF2-40B4-BE49-F238E27FC236}">
              <a16:creationId xmlns:a16="http://schemas.microsoft.com/office/drawing/2014/main" id="{C133E60B-AD5B-4603-A702-DC79584F0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54</xdr:row>
      <xdr:rowOff>133350</xdr:rowOff>
    </xdr:from>
    <xdr:to>
      <xdr:col>4</xdr:col>
      <xdr:colOff>390525</xdr:colOff>
      <xdr:row>84</xdr:row>
      <xdr:rowOff>28575</xdr:rowOff>
    </xdr:to>
    <xdr:graphicFrame macro="">
      <xdr:nvGraphicFramePr>
        <xdr:cNvPr id="23591" name="Gràfic 4">
          <a:extLst>
            <a:ext uri="{FF2B5EF4-FFF2-40B4-BE49-F238E27FC236}">
              <a16:creationId xmlns:a16="http://schemas.microsoft.com/office/drawing/2014/main" id="{28CFC9A6-6BC0-428A-8A7B-A3C3C7E82D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533400</xdr:colOff>
      <xdr:row>55</xdr:row>
      <xdr:rowOff>0</xdr:rowOff>
    </xdr:from>
    <xdr:to>
      <xdr:col>9</xdr:col>
      <xdr:colOff>266700</xdr:colOff>
      <xdr:row>84</xdr:row>
      <xdr:rowOff>47625</xdr:rowOff>
    </xdr:to>
    <xdr:graphicFrame macro="">
      <xdr:nvGraphicFramePr>
        <xdr:cNvPr id="23592" name="Gràfic 5">
          <a:extLst>
            <a:ext uri="{FF2B5EF4-FFF2-40B4-BE49-F238E27FC236}">
              <a16:creationId xmlns:a16="http://schemas.microsoft.com/office/drawing/2014/main" id="{5C0E12BA-D335-4E9B-8644-3A7E7F3717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133350</xdr:rowOff>
    </xdr:from>
    <xdr:to>
      <xdr:col>4</xdr:col>
      <xdr:colOff>314325</xdr:colOff>
      <xdr:row>54</xdr:row>
      <xdr:rowOff>9525</xdr:rowOff>
    </xdr:to>
    <xdr:graphicFrame macro="">
      <xdr:nvGraphicFramePr>
        <xdr:cNvPr id="24612" name="Gràfic 1">
          <a:extLst>
            <a:ext uri="{FF2B5EF4-FFF2-40B4-BE49-F238E27FC236}">
              <a16:creationId xmlns:a16="http://schemas.microsoft.com/office/drawing/2014/main" id="{D9DC5E19-77BA-4A3A-91BA-5A6EC42B89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25</xdr:row>
      <xdr:rowOff>9525</xdr:rowOff>
    </xdr:from>
    <xdr:to>
      <xdr:col>9</xdr:col>
      <xdr:colOff>323850</xdr:colOff>
      <xdr:row>54</xdr:row>
      <xdr:rowOff>38100</xdr:rowOff>
    </xdr:to>
    <xdr:graphicFrame macro="">
      <xdr:nvGraphicFramePr>
        <xdr:cNvPr id="24613" name="Gràfic 2">
          <a:extLst>
            <a:ext uri="{FF2B5EF4-FFF2-40B4-BE49-F238E27FC236}">
              <a16:creationId xmlns:a16="http://schemas.microsoft.com/office/drawing/2014/main" id="{FEDEB2FD-87F8-48E8-B192-3436A454E2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447675</xdr:colOff>
      <xdr:row>25</xdr:row>
      <xdr:rowOff>0</xdr:rowOff>
    </xdr:from>
    <xdr:to>
      <xdr:col>14</xdr:col>
      <xdr:colOff>466725</xdr:colOff>
      <xdr:row>54</xdr:row>
      <xdr:rowOff>19050</xdr:rowOff>
    </xdr:to>
    <xdr:graphicFrame macro="">
      <xdr:nvGraphicFramePr>
        <xdr:cNvPr id="24614" name="Gràfic 3">
          <a:extLst>
            <a:ext uri="{FF2B5EF4-FFF2-40B4-BE49-F238E27FC236}">
              <a16:creationId xmlns:a16="http://schemas.microsoft.com/office/drawing/2014/main" id="{F2014709-AC71-47EF-B00C-4F272B90C9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38100</xdr:colOff>
      <xdr:row>55</xdr:row>
      <xdr:rowOff>0</xdr:rowOff>
    </xdr:from>
    <xdr:to>
      <xdr:col>4</xdr:col>
      <xdr:colOff>361950</xdr:colOff>
      <xdr:row>84</xdr:row>
      <xdr:rowOff>38100</xdr:rowOff>
    </xdr:to>
    <xdr:graphicFrame macro="">
      <xdr:nvGraphicFramePr>
        <xdr:cNvPr id="24615" name="Gràfic 4">
          <a:extLst>
            <a:ext uri="{FF2B5EF4-FFF2-40B4-BE49-F238E27FC236}">
              <a16:creationId xmlns:a16="http://schemas.microsoft.com/office/drawing/2014/main" id="{2EA77548-4893-4194-A006-0CAB8414AD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581025</xdr:colOff>
      <xdr:row>55</xdr:row>
      <xdr:rowOff>9525</xdr:rowOff>
    </xdr:from>
    <xdr:to>
      <xdr:col>9</xdr:col>
      <xdr:colOff>314325</xdr:colOff>
      <xdr:row>84</xdr:row>
      <xdr:rowOff>57150</xdr:rowOff>
    </xdr:to>
    <xdr:graphicFrame macro="">
      <xdr:nvGraphicFramePr>
        <xdr:cNvPr id="24616" name="Gràfic 5">
          <a:extLst>
            <a:ext uri="{FF2B5EF4-FFF2-40B4-BE49-F238E27FC236}">
              <a16:creationId xmlns:a16="http://schemas.microsoft.com/office/drawing/2014/main" id="{3445A080-3036-4112-83B9-856E3F2144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133350</xdr:rowOff>
    </xdr:from>
    <xdr:to>
      <xdr:col>4</xdr:col>
      <xdr:colOff>314325</xdr:colOff>
      <xdr:row>53</xdr:row>
      <xdr:rowOff>9525</xdr:rowOff>
    </xdr:to>
    <xdr:graphicFrame macro="">
      <xdr:nvGraphicFramePr>
        <xdr:cNvPr id="25636" name="Gràfic 1">
          <a:extLst>
            <a:ext uri="{FF2B5EF4-FFF2-40B4-BE49-F238E27FC236}">
              <a16:creationId xmlns:a16="http://schemas.microsoft.com/office/drawing/2014/main" id="{236B1599-758F-40D0-8BCB-FB915D3841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590550</xdr:colOff>
      <xdr:row>24</xdr:row>
      <xdr:rowOff>9525</xdr:rowOff>
    </xdr:from>
    <xdr:to>
      <xdr:col>9</xdr:col>
      <xdr:colOff>304800</xdr:colOff>
      <xdr:row>53</xdr:row>
      <xdr:rowOff>38100</xdr:rowOff>
    </xdr:to>
    <xdr:graphicFrame macro="">
      <xdr:nvGraphicFramePr>
        <xdr:cNvPr id="25637" name="Gràfic 2">
          <a:extLst>
            <a:ext uri="{FF2B5EF4-FFF2-40B4-BE49-F238E27FC236}">
              <a16:creationId xmlns:a16="http://schemas.microsoft.com/office/drawing/2014/main" id="{F58556A5-A9C0-43BD-93AB-60CB74B9D3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590550</xdr:colOff>
      <xdr:row>24</xdr:row>
      <xdr:rowOff>9525</xdr:rowOff>
    </xdr:from>
    <xdr:to>
      <xdr:col>15</xdr:col>
      <xdr:colOff>85725</xdr:colOff>
      <xdr:row>53</xdr:row>
      <xdr:rowOff>28575</xdr:rowOff>
    </xdr:to>
    <xdr:graphicFrame macro="">
      <xdr:nvGraphicFramePr>
        <xdr:cNvPr id="25638" name="Gràfic 3">
          <a:extLst>
            <a:ext uri="{FF2B5EF4-FFF2-40B4-BE49-F238E27FC236}">
              <a16:creationId xmlns:a16="http://schemas.microsoft.com/office/drawing/2014/main" id="{046AABCE-9D21-4310-A001-B41F5AB24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54</xdr:row>
      <xdr:rowOff>9525</xdr:rowOff>
    </xdr:from>
    <xdr:to>
      <xdr:col>4</xdr:col>
      <xdr:colOff>333375</xdr:colOff>
      <xdr:row>83</xdr:row>
      <xdr:rowOff>47625</xdr:rowOff>
    </xdr:to>
    <xdr:graphicFrame macro="">
      <xdr:nvGraphicFramePr>
        <xdr:cNvPr id="25639" name="Gràfic 4">
          <a:extLst>
            <a:ext uri="{FF2B5EF4-FFF2-40B4-BE49-F238E27FC236}">
              <a16:creationId xmlns:a16="http://schemas.microsoft.com/office/drawing/2014/main" id="{5AA34F37-703D-472F-8564-B34BD1CE5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590550</xdr:colOff>
      <xdr:row>54</xdr:row>
      <xdr:rowOff>0</xdr:rowOff>
    </xdr:from>
    <xdr:to>
      <xdr:col>9</xdr:col>
      <xdr:colOff>323850</xdr:colOff>
      <xdr:row>83</xdr:row>
      <xdr:rowOff>47625</xdr:rowOff>
    </xdr:to>
    <xdr:graphicFrame macro="">
      <xdr:nvGraphicFramePr>
        <xdr:cNvPr id="25640" name="Gràfic 5">
          <a:extLst>
            <a:ext uri="{FF2B5EF4-FFF2-40B4-BE49-F238E27FC236}">
              <a16:creationId xmlns:a16="http://schemas.microsoft.com/office/drawing/2014/main" id="{5B9240F2-EF80-4B17-B73B-CB69B998E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419100</xdr:colOff>
      <xdr:row>21</xdr:row>
      <xdr:rowOff>9525</xdr:rowOff>
    </xdr:from>
    <xdr:to>
      <xdr:col>24</xdr:col>
      <xdr:colOff>428625</xdr:colOff>
      <xdr:row>50</xdr:row>
      <xdr:rowOff>38100</xdr:rowOff>
    </xdr:to>
    <xdr:graphicFrame macro="">
      <xdr:nvGraphicFramePr>
        <xdr:cNvPr id="26660" name="Gràfic 1">
          <a:extLst>
            <a:ext uri="{FF2B5EF4-FFF2-40B4-BE49-F238E27FC236}">
              <a16:creationId xmlns:a16="http://schemas.microsoft.com/office/drawing/2014/main" id="{F0DAC722-4119-413F-9030-5BC37C4609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21</xdr:row>
      <xdr:rowOff>0</xdr:rowOff>
    </xdr:from>
    <xdr:to>
      <xdr:col>6</xdr:col>
      <xdr:colOff>19050</xdr:colOff>
      <xdr:row>50</xdr:row>
      <xdr:rowOff>28575</xdr:rowOff>
    </xdr:to>
    <xdr:graphicFrame macro="">
      <xdr:nvGraphicFramePr>
        <xdr:cNvPr id="26661" name="Gràfic 2">
          <a:extLst>
            <a:ext uri="{FF2B5EF4-FFF2-40B4-BE49-F238E27FC236}">
              <a16:creationId xmlns:a16="http://schemas.microsoft.com/office/drawing/2014/main" id="{4FC4D7D8-1AE1-4FEA-A760-02B6979A9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47625</xdr:colOff>
      <xdr:row>21</xdr:row>
      <xdr:rowOff>0</xdr:rowOff>
    </xdr:from>
    <xdr:to>
      <xdr:col>11</xdr:col>
      <xdr:colOff>514350</xdr:colOff>
      <xdr:row>50</xdr:row>
      <xdr:rowOff>38100</xdr:rowOff>
    </xdr:to>
    <xdr:graphicFrame macro="">
      <xdr:nvGraphicFramePr>
        <xdr:cNvPr id="26662" name="Gràfic 3">
          <a:extLst>
            <a:ext uri="{FF2B5EF4-FFF2-40B4-BE49-F238E27FC236}">
              <a16:creationId xmlns:a16="http://schemas.microsoft.com/office/drawing/2014/main" id="{F6ACD728-48D8-4AFB-8FBF-11C21363C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571500</xdr:colOff>
      <xdr:row>21</xdr:row>
      <xdr:rowOff>9525</xdr:rowOff>
    </xdr:from>
    <xdr:to>
      <xdr:col>18</xdr:col>
      <xdr:colOff>381000</xdr:colOff>
      <xdr:row>50</xdr:row>
      <xdr:rowOff>66675</xdr:rowOff>
    </xdr:to>
    <xdr:graphicFrame macro="">
      <xdr:nvGraphicFramePr>
        <xdr:cNvPr id="26663" name="Gràfic 4">
          <a:extLst>
            <a:ext uri="{FF2B5EF4-FFF2-40B4-BE49-F238E27FC236}">
              <a16:creationId xmlns:a16="http://schemas.microsoft.com/office/drawing/2014/main" id="{354A1B37-94FF-42AA-BF98-AE25C4C40D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24</xdr:col>
      <xdr:colOff>466725</xdr:colOff>
      <xdr:row>21</xdr:row>
      <xdr:rowOff>9525</xdr:rowOff>
    </xdr:from>
    <xdr:to>
      <xdr:col>29</xdr:col>
      <xdr:colOff>371475</xdr:colOff>
      <xdr:row>50</xdr:row>
      <xdr:rowOff>47625</xdr:rowOff>
    </xdr:to>
    <xdr:graphicFrame macro="">
      <xdr:nvGraphicFramePr>
        <xdr:cNvPr id="26664" name="Gràfic 5">
          <a:extLst>
            <a:ext uri="{FF2B5EF4-FFF2-40B4-BE49-F238E27FC236}">
              <a16:creationId xmlns:a16="http://schemas.microsoft.com/office/drawing/2014/main" id="{D3DB1314-CD98-4D49-8503-D381829882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114300</xdr:rowOff>
    </xdr:from>
    <xdr:to>
      <xdr:col>7</xdr:col>
      <xdr:colOff>47625</xdr:colOff>
      <xdr:row>32</xdr:row>
      <xdr:rowOff>0</xdr:rowOff>
    </xdr:to>
    <xdr:graphicFrame macro="">
      <xdr:nvGraphicFramePr>
        <xdr:cNvPr id="4230" name="Gràfic 1">
          <a:extLst>
            <a:ext uri="{FF2B5EF4-FFF2-40B4-BE49-F238E27FC236}">
              <a16:creationId xmlns:a16="http://schemas.microsoft.com/office/drawing/2014/main" id="{0304A6DF-7373-4D05-9476-2C1BF3F893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276225</xdr:colOff>
      <xdr:row>32</xdr:row>
      <xdr:rowOff>95250</xdr:rowOff>
    </xdr:from>
    <xdr:to>
      <xdr:col>18</xdr:col>
      <xdr:colOff>219075</xdr:colOff>
      <xdr:row>49</xdr:row>
      <xdr:rowOff>85725</xdr:rowOff>
    </xdr:to>
    <xdr:graphicFrame macro="">
      <xdr:nvGraphicFramePr>
        <xdr:cNvPr id="4231" name="Gràfic 2">
          <a:extLst>
            <a:ext uri="{FF2B5EF4-FFF2-40B4-BE49-F238E27FC236}">
              <a16:creationId xmlns:a16="http://schemas.microsoft.com/office/drawing/2014/main" id="{557AFF54-818D-45C3-B9B3-BE1BA97A07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219075</xdr:colOff>
      <xdr:row>37</xdr:row>
      <xdr:rowOff>133350</xdr:rowOff>
    </xdr:from>
    <xdr:to>
      <xdr:col>13</xdr:col>
      <xdr:colOff>219075</xdr:colOff>
      <xdr:row>47</xdr:row>
      <xdr:rowOff>66675</xdr:rowOff>
    </xdr:to>
    <xdr:sp macro="" textlink="">
      <xdr:nvSpPr>
        <xdr:cNvPr id="4232" name="Line 9">
          <a:extLst>
            <a:ext uri="{FF2B5EF4-FFF2-40B4-BE49-F238E27FC236}">
              <a16:creationId xmlns:a16="http://schemas.microsoft.com/office/drawing/2014/main" id="{73936263-5987-4AB8-A420-23375A9D505A}"/>
            </a:ext>
          </a:extLst>
        </xdr:cNvPr>
        <xdr:cNvSpPr>
          <a:spLocks noChangeShapeType="1"/>
        </xdr:cNvSpPr>
      </xdr:nvSpPr>
      <xdr:spPr bwMode="auto">
        <a:xfrm>
          <a:off x="8096250" y="5562600"/>
          <a:ext cx="0" cy="1504950"/>
        </a:xfrm>
        <a:prstGeom prst="line">
          <a:avLst/>
        </a:prstGeom>
        <a:noFill/>
        <a:ln w="19080">
          <a:solidFill>
            <a:srgbClr val="FF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13</xdr:col>
      <xdr:colOff>542925</xdr:colOff>
      <xdr:row>39</xdr:row>
      <xdr:rowOff>38100</xdr:rowOff>
    </xdr:from>
    <xdr:ext cx="287338" cy="171450"/>
    <xdr:sp macro="" textlink="" fLocksText="0">
      <xdr:nvSpPr>
        <xdr:cNvPr id="4100" name="Text Box 10">
          <a:extLst>
            <a:ext uri="{FF2B5EF4-FFF2-40B4-BE49-F238E27FC236}">
              <a16:creationId xmlns:a16="http://schemas.microsoft.com/office/drawing/2014/main" id="{4CA76363-6522-4B6C-8DA4-9E0BA1562F07}"/>
            </a:ext>
          </a:extLst>
        </xdr:cNvPr>
        <xdr:cNvSpPr txBox="1">
          <a:spLocks noChangeArrowheads="1"/>
        </xdr:cNvSpPr>
      </xdr:nvSpPr>
      <xdr:spPr bwMode="auto">
        <a:xfrm>
          <a:off x="8420100" y="5753100"/>
          <a:ext cx="285750" cy="171450"/>
        </a:xfrm>
        <a:prstGeom prst="rect">
          <a:avLst/>
        </a:prstGeom>
        <a:solidFill>
          <a:srgbClr val="C0C0C0"/>
        </a:solidFill>
        <a:ln>
          <a:noFill/>
        </a:ln>
        <a:effectLst/>
      </xdr:spPr>
      <xdr:txBody>
        <a:bodyPr wrap="none" lIns="18000" tIns="22680" rIns="0" bIns="0" anchor="t">
          <a:spAutoFit/>
        </a:bodyPr>
        <a:lstStyle/>
        <a:p>
          <a:pPr algn="l" rtl="0">
            <a:defRPr sz="1000"/>
          </a:pPr>
          <a:r>
            <a:rPr lang="ca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α=2,0</a:t>
          </a:r>
        </a:p>
      </xdr:txBody>
    </xdr:sp>
    <xdr:clientData/>
  </xdr:oneCellAnchor>
  <xdr:twoCellAnchor>
    <xdr:from>
      <xdr:col>11</xdr:col>
      <xdr:colOff>190500</xdr:colOff>
      <xdr:row>44</xdr:row>
      <xdr:rowOff>66675</xdr:rowOff>
    </xdr:from>
    <xdr:to>
      <xdr:col>11</xdr:col>
      <xdr:colOff>466725</xdr:colOff>
      <xdr:row>45</xdr:row>
      <xdr:rowOff>57150</xdr:rowOff>
    </xdr:to>
    <xdr:sp macro="" textlink="" fLocksText="0">
      <xdr:nvSpPr>
        <xdr:cNvPr id="4101" name="Text Box 11">
          <a:extLst>
            <a:ext uri="{FF2B5EF4-FFF2-40B4-BE49-F238E27FC236}">
              <a16:creationId xmlns:a16="http://schemas.microsoft.com/office/drawing/2014/main" id="{76B9EFA6-5800-4FEB-B7D8-6399874DF6CF}"/>
            </a:ext>
          </a:extLst>
        </xdr:cNvPr>
        <xdr:cNvSpPr txBox="1">
          <a:spLocks noChangeArrowheads="1"/>
        </xdr:cNvSpPr>
      </xdr:nvSpPr>
      <xdr:spPr bwMode="auto">
        <a:xfrm>
          <a:off x="7000875" y="6638925"/>
          <a:ext cx="276225" cy="133350"/>
        </a:xfrm>
        <a:prstGeom prst="rect">
          <a:avLst/>
        </a:prstGeom>
        <a:solidFill>
          <a:srgbClr val="99CCFF"/>
        </a:solidFill>
        <a:ln>
          <a:noFill/>
        </a:ln>
        <a:effectLst/>
      </xdr:spPr>
      <xdr:txBody>
        <a:bodyPr vertOverflow="clip" wrap="square" lIns="18000" tIns="22680" rIns="0" bIns="0" anchor="t"/>
        <a:lstStyle/>
        <a:p>
          <a:pPr algn="l" rtl="0">
            <a:defRPr sz="1000"/>
          </a:pPr>
          <a:r>
            <a:rPr lang="ca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α=0,2</a:t>
          </a:r>
        </a:p>
      </xdr:txBody>
    </xdr:sp>
    <xdr:clientData/>
  </xdr:twoCellAnchor>
  <xdr:twoCellAnchor>
    <xdr:from>
      <xdr:col>13</xdr:col>
      <xdr:colOff>495300</xdr:colOff>
      <xdr:row>42</xdr:row>
      <xdr:rowOff>161925</xdr:rowOff>
    </xdr:from>
    <xdr:to>
      <xdr:col>14</xdr:col>
      <xdr:colOff>219075</xdr:colOff>
      <xdr:row>43</xdr:row>
      <xdr:rowOff>19050</xdr:rowOff>
    </xdr:to>
    <xdr:sp macro="" textlink="" fLocksText="0">
      <xdr:nvSpPr>
        <xdr:cNvPr id="4102" name="Text Box 12">
          <a:extLst>
            <a:ext uri="{FF2B5EF4-FFF2-40B4-BE49-F238E27FC236}">
              <a16:creationId xmlns:a16="http://schemas.microsoft.com/office/drawing/2014/main" id="{E453822D-6132-47B8-91FA-8F97D4646001}"/>
            </a:ext>
          </a:extLst>
        </xdr:cNvPr>
        <xdr:cNvSpPr txBox="1">
          <a:spLocks noChangeArrowheads="1"/>
        </xdr:cNvSpPr>
      </xdr:nvSpPr>
      <xdr:spPr bwMode="auto">
        <a:xfrm>
          <a:off x="8372475" y="6305550"/>
          <a:ext cx="285750" cy="142875"/>
        </a:xfrm>
        <a:prstGeom prst="rect">
          <a:avLst/>
        </a:prstGeom>
        <a:solidFill>
          <a:srgbClr val="99CC00"/>
        </a:solidFill>
        <a:ln>
          <a:noFill/>
        </a:ln>
        <a:effectLst/>
      </xdr:spPr>
      <xdr:txBody>
        <a:bodyPr vertOverflow="clip" wrap="square" lIns="18000" tIns="22680" rIns="0" bIns="0" anchor="t"/>
        <a:lstStyle/>
        <a:p>
          <a:pPr algn="l" rtl="0">
            <a:defRPr sz="1000"/>
          </a:pPr>
          <a:r>
            <a:rPr lang="ca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α=0,6</a:t>
          </a:r>
        </a:p>
      </xdr:txBody>
    </xdr:sp>
    <xdr:clientData/>
  </xdr:twoCellAnchor>
  <xdr:oneCellAnchor>
    <xdr:from>
      <xdr:col>11</xdr:col>
      <xdr:colOff>200025</xdr:colOff>
      <xdr:row>45</xdr:row>
      <xdr:rowOff>133350</xdr:rowOff>
    </xdr:from>
    <xdr:ext cx="314325" cy="171450"/>
    <xdr:sp macro="" textlink="" fLocksText="0">
      <xdr:nvSpPr>
        <xdr:cNvPr id="4103" name="Text Box 13">
          <a:extLst>
            <a:ext uri="{FF2B5EF4-FFF2-40B4-BE49-F238E27FC236}">
              <a16:creationId xmlns:a16="http://schemas.microsoft.com/office/drawing/2014/main" id="{81AA377F-16E3-45CE-8875-E7F3E23CD4D0}"/>
            </a:ext>
          </a:extLst>
        </xdr:cNvPr>
        <xdr:cNvSpPr txBox="1">
          <a:spLocks noChangeArrowheads="1"/>
        </xdr:cNvSpPr>
      </xdr:nvSpPr>
      <xdr:spPr bwMode="auto">
        <a:xfrm>
          <a:off x="7010400" y="6848475"/>
          <a:ext cx="314325" cy="171450"/>
        </a:xfrm>
        <a:prstGeom prst="rect">
          <a:avLst/>
        </a:prstGeom>
        <a:solidFill>
          <a:srgbClr val="FF9900"/>
        </a:solidFill>
        <a:ln>
          <a:noFill/>
        </a:ln>
        <a:effectLst/>
      </xdr:spPr>
      <xdr:txBody>
        <a:bodyPr wrap="none" lIns="18000" tIns="22680" rIns="0" bIns="0" anchor="t">
          <a:spAutoFit/>
        </a:bodyPr>
        <a:lstStyle/>
        <a:p>
          <a:pPr algn="l" rtl="0">
            <a:defRPr sz="1000"/>
          </a:pPr>
          <a:r>
            <a:rPr lang="ca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α=-0,1</a:t>
          </a:r>
        </a:p>
      </xdr:txBody>
    </xdr:sp>
    <xdr:clientData/>
  </xdr:oneCellAnchor>
  <xdr:oneCellAnchor>
    <xdr:from>
      <xdr:col>11</xdr:col>
      <xdr:colOff>219075</xdr:colOff>
      <xdr:row>42</xdr:row>
      <xdr:rowOff>209550</xdr:rowOff>
    </xdr:from>
    <xdr:ext cx="285750" cy="161925"/>
    <xdr:sp macro="" textlink="" fLocksText="0">
      <xdr:nvSpPr>
        <xdr:cNvPr id="4104" name="Text Box 14">
          <a:extLst>
            <a:ext uri="{FF2B5EF4-FFF2-40B4-BE49-F238E27FC236}">
              <a16:creationId xmlns:a16="http://schemas.microsoft.com/office/drawing/2014/main" id="{64379B3F-1585-4C41-BAC6-D534ED461130}"/>
            </a:ext>
          </a:extLst>
        </xdr:cNvPr>
        <xdr:cNvSpPr txBox="1">
          <a:spLocks noChangeArrowheads="1"/>
        </xdr:cNvSpPr>
      </xdr:nvSpPr>
      <xdr:spPr bwMode="auto">
        <a:xfrm>
          <a:off x="7029450" y="6353175"/>
          <a:ext cx="285750" cy="161925"/>
        </a:xfrm>
        <a:prstGeom prst="rect">
          <a:avLst/>
        </a:prstGeom>
        <a:solidFill>
          <a:srgbClr val="C0C0C0"/>
        </a:solidFill>
        <a:ln>
          <a:noFill/>
        </a:ln>
        <a:effectLst/>
      </xdr:spPr>
      <xdr:txBody>
        <a:bodyPr wrap="none" lIns="18000" tIns="22680" rIns="0" bIns="0" anchor="t">
          <a:spAutoFit/>
        </a:bodyPr>
        <a:lstStyle/>
        <a:p>
          <a:pPr algn="l" rtl="0">
            <a:defRPr sz="1000"/>
          </a:pPr>
          <a:r>
            <a:rPr lang="ca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α=1,6</a:t>
          </a:r>
        </a:p>
      </xdr:txBody>
    </xdr:sp>
    <xdr:clientData/>
  </xdr:oneCellAnchor>
  <xdr:oneCellAnchor>
    <xdr:from>
      <xdr:col>13</xdr:col>
      <xdr:colOff>476250</xdr:colOff>
      <xdr:row>43</xdr:row>
      <xdr:rowOff>76200</xdr:rowOff>
    </xdr:from>
    <xdr:ext cx="315913" cy="171450"/>
    <xdr:sp macro="" textlink="" fLocksText="0">
      <xdr:nvSpPr>
        <xdr:cNvPr id="4105" name="Text Box 15">
          <a:extLst>
            <a:ext uri="{FF2B5EF4-FFF2-40B4-BE49-F238E27FC236}">
              <a16:creationId xmlns:a16="http://schemas.microsoft.com/office/drawing/2014/main" id="{413A7601-0B08-427A-AAF2-594C104C613A}"/>
            </a:ext>
          </a:extLst>
        </xdr:cNvPr>
        <xdr:cNvSpPr txBox="1">
          <a:spLocks noChangeArrowheads="1"/>
        </xdr:cNvSpPr>
      </xdr:nvSpPr>
      <xdr:spPr bwMode="auto">
        <a:xfrm>
          <a:off x="8353425" y="6505575"/>
          <a:ext cx="314325" cy="171450"/>
        </a:xfrm>
        <a:prstGeom prst="rect">
          <a:avLst/>
        </a:prstGeom>
        <a:solidFill>
          <a:srgbClr val="99CCFF"/>
        </a:solidFill>
        <a:ln>
          <a:noFill/>
        </a:ln>
        <a:effectLst/>
      </xdr:spPr>
      <xdr:txBody>
        <a:bodyPr wrap="none" lIns="18000" tIns="22680" rIns="0" bIns="0" anchor="t">
          <a:spAutoFit/>
        </a:bodyPr>
        <a:lstStyle/>
        <a:p>
          <a:pPr algn="l" rtl="0">
            <a:defRPr sz="1000"/>
          </a:pPr>
          <a:r>
            <a:rPr lang="ca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α=-0,1</a:t>
          </a:r>
        </a:p>
      </xdr:txBody>
    </xdr:sp>
    <xdr:clientData/>
  </xdr:oneCellAnchor>
  <xdr:oneCellAnchor>
    <xdr:from>
      <xdr:col>13</xdr:col>
      <xdr:colOff>485775</xdr:colOff>
      <xdr:row>45</xdr:row>
      <xdr:rowOff>9525</xdr:rowOff>
    </xdr:from>
    <xdr:ext cx="315913" cy="161925"/>
    <xdr:sp macro="" textlink="" fLocksText="0">
      <xdr:nvSpPr>
        <xdr:cNvPr id="4106" name="Text Box 16">
          <a:extLst>
            <a:ext uri="{FF2B5EF4-FFF2-40B4-BE49-F238E27FC236}">
              <a16:creationId xmlns:a16="http://schemas.microsoft.com/office/drawing/2014/main" id="{3F7F3F8F-9A43-474D-9ACB-D77BD7F81C9D}"/>
            </a:ext>
          </a:extLst>
        </xdr:cNvPr>
        <xdr:cNvSpPr txBox="1">
          <a:spLocks noChangeArrowheads="1"/>
        </xdr:cNvSpPr>
      </xdr:nvSpPr>
      <xdr:spPr bwMode="auto">
        <a:xfrm>
          <a:off x="8362950" y="6724650"/>
          <a:ext cx="314325" cy="161925"/>
        </a:xfrm>
        <a:prstGeom prst="rect">
          <a:avLst/>
        </a:prstGeom>
        <a:solidFill>
          <a:srgbClr val="FF9900"/>
        </a:solidFill>
        <a:ln>
          <a:noFill/>
        </a:ln>
        <a:effectLst/>
      </xdr:spPr>
      <xdr:txBody>
        <a:bodyPr wrap="none" lIns="18000" tIns="22680" rIns="0" bIns="0" anchor="t">
          <a:spAutoFit/>
        </a:bodyPr>
        <a:lstStyle/>
        <a:p>
          <a:pPr algn="l" rtl="0">
            <a:defRPr sz="1000"/>
          </a:pPr>
          <a:r>
            <a:rPr lang="ca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α=-1,3</a:t>
          </a:r>
        </a:p>
      </xdr:txBody>
    </xdr:sp>
    <xdr:clientData/>
  </xdr:oneCellAnchor>
  <xdr:twoCellAnchor>
    <xdr:from>
      <xdr:col>11</xdr:col>
      <xdr:colOff>190500</xdr:colOff>
      <xdr:row>42</xdr:row>
      <xdr:rowOff>19050</xdr:rowOff>
    </xdr:from>
    <xdr:to>
      <xdr:col>11</xdr:col>
      <xdr:colOff>523875</xdr:colOff>
      <xdr:row>42</xdr:row>
      <xdr:rowOff>171450</xdr:rowOff>
    </xdr:to>
    <xdr:sp macro="" textlink="" fLocksText="0">
      <xdr:nvSpPr>
        <xdr:cNvPr id="4107" name="Text Box 17">
          <a:extLst>
            <a:ext uri="{FF2B5EF4-FFF2-40B4-BE49-F238E27FC236}">
              <a16:creationId xmlns:a16="http://schemas.microsoft.com/office/drawing/2014/main" id="{9B9738EA-E174-4309-92A4-FBCBC4E5EA89}"/>
            </a:ext>
          </a:extLst>
        </xdr:cNvPr>
        <xdr:cNvSpPr txBox="1">
          <a:spLocks noChangeArrowheads="1"/>
        </xdr:cNvSpPr>
      </xdr:nvSpPr>
      <xdr:spPr bwMode="auto">
        <a:xfrm>
          <a:off x="7000875" y="6162675"/>
          <a:ext cx="333375" cy="152400"/>
        </a:xfrm>
        <a:prstGeom prst="rect">
          <a:avLst/>
        </a:prstGeom>
        <a:solidFill>
          <a:srgbClr val="99CC00"/>
        </a:solidFill>
        <a:ln>
          <a:noFill/>
        </a:ln>
        <a:effectLst/>
      </xdr:spPr>
      <xdr:txBody>
        <a:bodyPr vertOverflow="clip" wrap="square" lIns="27360" tIns="22680" rIns="0" bIns="0" anchor="t"/>
        <a:lstStyle/>
        <a:p>
          <a:pPr algn="l" rtl="0">
            <a:defRPr sz="1000"/>
          </a:pPr>
          <a:r>
            <a:rPr lang="ca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α=1,6</a:t>
          </a:r>
        </a:p>
      </xdr:txBody>
    </xdr:sp>
    <xdr:clientData/>
  </xdr:twoCellAnchor>
  <xdr:oneCellAnchor>
    <xdr:from>
      <xdr:col>13</xdr:col>
      <xdr:colOff>533400</xdr:colOff>
      <xdr:row>40</xdr:row>
      <xdr:rowOff>85725</xdr:rowOff>
    </xdr:from>
    <xdr:ext cx="287338" cy="171450"/>
    <xdr:sp macro="" textlink="" fLocksText="0">
      <xdr:nvSpPr>
        <xdr:cNvPr id="4108" name="Text Box 18">
          <a:extLst>
            <a:ext uri="{FF2B5EF4-FFF2-40B4-BE49-F238E27FC236}">
              <a16:creationId xmlns:a16="http://schemas.microsoft.com/office/drawing/2014/main" id="{891036EC-F5EB-4E62-A2E3-DE45D2B5D6F8}"/>
            </a:ext>
          </a:extLst>
        </xdr:cNvPr>
        <xdr:cNvSpPr txBox="1">
          <a:spLocks noChangeArrowheads="1"/>
        </xdr:cNvSpPr>
      </xdr:nvSpPr>
      <xdr:spPr bwMode="auto">
        <a:xfrm>
          <a:off x="8410575" y="5943600"/>
          <a:ext cx="285750" cy="171450"/>
        </a:xfrm>
        <a:prstGeom prst="rect">
          <a:avLst/>
        </a:prstGeom>
        <a:solidFill>
          <a:srgbClr val="000000"/>
        </a:solidFill>
        <a:ln>
          <a:noFill/>
        </a:ln>
        <a:effectLst/>
      </xdr:spPr>
      <xdr:txBody>
        <a:bodyPr wrap="none" lIns="18000" tIns="22680" rIns="0" bIns="0" anchor="t">
          <a:spAutoFit/>
        </a:bodyPr>
        <a:lstStyle/>
        <a:p>
          <a:pPr algn="l" rtl="0">
            <a:defRPr sz="1000"/>
          </a:pPr>
          <a:r>
            <a:rPr lang="ca-E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α=1,6</a:t>
          </a:r>
        </a:p>
      </xdr:txBody>
    </xdr:sp>
    <xdr:clientData/>
  </xdr:oneCellAnchor>
  <xdr:oneCellAnchor>
    <xdr:from>
      <xdr:col>10</xdr:col>
      <xdr:colOff>581025</xdr:colOff>
      <xdr:row>43</xdr:row>
      <xdr:rowOff>57150</xdr:rowOff>
    </xdr:from>
    <xdr:ext cx="285750" cy="161925"/>
    <xdr:sp macro="" textlink="" fLocksText="0">
      <xdr:nvSpPr>
        <xdr:cNvPr id="4109" name="Text Box 19">
          <a:extLst>
            <a:ext uri="{FF2B5EF4-FFF2-40B4-BE49-F238E27FC236}">
              <a16:creationId xmlns:a16="http://schemas.microsoft.com/office/drawing/2014/main" id="{F685C1D7-0F15-4CCB-B72E-379791E95B9D}"/>
            </a:ext>
          </a:extLst>
        </xdr:cNvPr>
        <xdr:cNvSpPr txBox="1">
          <a:spLocks noChangeArrowheads="1"/>
        </xdr:cNvSpPr>
      </xdr:nvSpPr>
      <xdr:spPr bwMode="auto">
        <a:xfrm>
          <a:off x="6724650" y="6486525"/>
          <a:ext cx="285750" cy="161925"/>
        </a:xfrm>
        <a:prstGeom prst="rect">
          <a:avLst/>
        </a:prstGeom>
        <a:solidFill>
          <a:srgbClr val="000000"/>
        </a:solidFill>
        <a:ln>
          <a:noFill/>
        </a:ln>
        <a:effectLst/>
      </xdr:spPr>
      <xdr:txBody>
        <a:bodyPr wrap="none" lIns="18000" tIns="22680" rIns="0" bIns="0" anchor="t">
          <a:spAutoFit/>
        </a:bodyPr>
        <a:lstStyle/>
        <a:p>
          <a:pPr algn="l" rtl="0">
            <a:defRPr sz="1000"/>
          </a:pPr>
          <a:r>
            <a:rPr lang="ca-E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α=1,3</a:t>
          </a:r>
        </a:p>
      </xdr:txBody>
    </xdr:sp>
    <xdr:clientData/>
  </xdr:oneCellAnchor>
  <xdr:twoCellAnchor>
    <xdr:from>
      <xdr:col>15</xdr:col>
      <xdr:colOff>142875</xdr:colOff>
      <xdr:row>38</xdr:row>
      <xdr:rowOff>0</xdr:rowOff>
    </xdr:from>
    <xdr:to>
      <xdr:col>15</xdr:col>
      <xdr:colOff>142875</xdr:colOff>
      <xdr:row>47</xdr:row>
      <xdr:rowOff>76200</xdr:rowOff>
    </xdr:to>
    <xdr:sp macro="" textlink="">
      <xdr:nvSpPr>
        <xdr:cNvPr id="4243" name="Line 9">
          <a:extLst>
            <a:ext uri="{FF2B5EF4-FFF2-40B4-BE49-F238E27FC236}">
              <a16:creationId xmlns:a16="http://schemas.microsoft.com/office/drawing/2014/main" id="{EFFFEB9A-C58D-4D73-8CEE-F51EE30DAFB3}"/>
            </a:ext>
          </a:extLst>
        </xdr:cNvPr>
        <xdr:cNvSpPr>
          <a:spLocks noChangeShapeType="1"/>
        </xdr:cNvSpPr>
      </xdr:nvSpPr>
      <xdr:spPr bwMode="auto">
        <a:xfrm>
          <a:off x="9115425" y="5572125"/>
          <a:ext cx="0" cy="1504950"/>
        </a:xfrm>
        <a:prstGeom prst="line">
          <a:avLst/>
        </a:prstGeom>
        <a:noFill/>
        <a:ln w="19080">
          <a:solidFill>
            <a:srgbClr val="FF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17</xdr:col>
      <xdr:colOff>152400</xdr:colOff>
      <xdr:row>44</xdr:row>
      <xdr:rowOff>0</xdr:rowOff>
    </xdr:from>
    <xdr:ext cx="400050" cy="171450"/>
    <xdr:sp macro="" textlink="" fLocksText="0">
      <xdr:nvSpPr>
        <xdr:cNvPr id="4111" name="Text Box 18">
          <a:extLst>
            <a:ext uri="{FF2B5EF4-FFF2-40B4-BE49-F238E27FC236}">
              <a16:creationId xmlns:a16="http://schemas.microsoft.com/office/drawing/2014/main" id="{4C46EF69-32CA-4D32-B484-60D865321B57}"/>
            </a:ext>
          </a:extLst>
        </xdr:cNvPr>
        <xdr:cNvSpPr txBox="1">
          <a:spLocks noChangeArrowheads="1"/>
        </xdr:cNvSpPr>
      </xdr:nvSpPr>
      <xdr:spPr bwMode="auto">
        <a:xfrm>
          <a:off x="10220325" y="6572250"/>
          <a:ext cx="400050" cy="171450"/>
        </a:xfrm>
        <a:prstGeom prst="rect">
          <a:avLst/>
        </a:prstGeom>
        <a:solidFill>
          <a:srgbClr val="000000"/>
        </a:solidFill>
        <a:ln>
          <a:noFill/>
        </a:ln>
        <a:effectLst/>
      </xdr:spPr>
      <xdr:txBody>
        <a:bodyPr wrap="none" lIns="18000" tIns="22680" rIns="0" bIns="0" anchor="t">
          <a:spAutoFit/>
        </a:bodyPr>
        <a:lstStyle/>
        <a:p>
          <a:pPr algn="l" rtl="0">
            <a:defRPr sz="1000"/>
          </a:pPr>
          <a:r>
            <a:rPr lang="ca-ES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α= -11,8</a:t>
          </a:r>
        </a:p>
      </xdr:txBody>
    </xdr:sp>
    <xdr:clientData/>
  </xdr:oneCellAnchor>
  <xdr:oneCellAnchor>
    <xdr:from>
      <xdr:col>17</xdr:col>
      <xdr:colOff>123825</xdr:colOff>
      <xdr:row>42</xdr:row>
      <xdr:rowOff>238125</xdr:rowOff>
    </xdr:from>
    <xdr:ext cx="409575" cy="171450"/>
    <xdr:sp macro="" textlink="" fLocksText="0">
      <xdr:nvSpPr>
        <xdr:cNvPr id="4112" name="Text Box 10">
          <a:extLst>
            <a:ext uri="{FF2B5EF4-FFF2-40B4-BE49-F238E27FC236}">
              <a16:creationId xmlns:a16="http://schemas.microsoft.com/office/drawing/2014/main" id="{13E49198-C963-40B7-B649-C2BBF3AD869B}"/>
            </a:ext>
          </a:extLst>
        </xdr:cNvPr>
        <xdr:cNvSpPr txBox="1">
          <a:spLocks noChangeArrowheads="1"/>
        </xdr:cNvSpPr>
      </xdr:nvSpPr>
      <xdr:spPr bwMode="auto">
        <a:xfrm>
          <a:off x="10191750" y="6381750"/>
          <a:ext cx="409575" cy="171450"/>
        </a:xfrm>
        <a:prstGeom prst="rect">
          <a:avLst/>
        </a:prstGeom>
        <a:solidFill>
          <a:srgbClr val="C0C0C0"/>
        </a:solidFill>
        <a:ln>
          <a:noFill/>
        </a:ln>
        <a:effectLst/>
      </xdr:spPr>
      <xdr:txBody>
        <a:bodyPr wrap="none" lIns="18000" tIns="22680" rIns="0" bIns="0" anchor="t">
          <a:spAutoFit/>
        </a:bodyPr>
        <a:lstStyle/>
        <a:p>
          <a:pPr algn="l" rtl="0">
            <a:defRPr sz="1000"/>
          </a:pPr>
          <a:r>
            <a:rPr lang="ca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α= -12,6</a:t>
          </a:r>
        </a:p>
      </xdr:txBody>
    </xdr:sp>
    <xdr:clientData/>
  </xdr:oneCellAnchor>
  <xdr:twoCellAnchor>
    <xdr:from>
      <xdr:col>17</xdr:col>
      <xdr:colOff>114300</xdr:colOff>
      <xdr:row>42</xdr:row>
      <xdr:rowOff>66675</xdr:rowOff>
    </xdr:from>
    <xdr:to>
      <xdr:col>17</xdr:col>
      <xdr:colOff>485775</xdr:colOff>
      <xdr:row>42</xdr:row>
      <xdr:rowOff>209550</xdr:rowOff>
    </xdr:to>
    <xdr:sp macro="" textlink="" fLocksText="0">
      <xdr:nvSpPr>
        <xdr:cNvPr id="4113" name="Text Box 12">
          <a:extLst>
            <a:ext uri="{FF2B5EF4-FFF2-40B4-BE49-F238E27FC236}">
              <a16:creationId xmlns:a16="http://schemas.microsoft.com/office/drawing/2014/main" id="{4C95CEB5-9D06-43DB-951F-F4628FB93AC8}"/>
            </a:ext>
          </a:extLst>
        </xdr:cNvPr>
        <xdr:cNvSpPr txBox="1">
          <a:spLocks noChangeArrowheads="1"/>
        </xdr:cNvSpPr>
      </xdr:nvSpPr>
      <xdr:spPr bwMode="auto">
        <a:xfrm>
          <a:off x="10182225" y="6210300"/>
          <a:ext cx="371475" cy="142875"/>
        </a:xfrm>
        <a:prstGeom prst="rect">
          <a:avLst/>
        </a:prstGeom>
        <a:solidFill>
          <a:srgbClr val="99CC00"/>
        </a:solidFill>
        <a:ln>
          <a:noFill/>
        </a:ln>
        <a:effectLst/>
      </xdr:spPr>
      <xdr:txBody>
        <a:bodyPr vertOverflow="clip" wrap="square" lIns="18000" tIns="22680" rIns="0" bIns="0" anchor="t"/>
        <a:lstStyle/>
        <a:p>
          <a:pPr algn="l" rtl="0">
            <a:defRPr sz="1000"/>
          </a:pPr>
          <a:r>
            <a:rPr lang="ca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α= -4,3</a:t>
          </a:r>
        </a:p>
      </xdr:txBody>
    </xdr:sp>
    <xdr:clientData/>
  </xdr:twoCellAnchor>
  <xdr:twoCellAnchor>
    <xdr:from>
      <xdr:col>17</xdr:col>
      <xdr:colOff>114300</xdr:colOff>
      <xdr:row>45</xdr:row>
      <xdr:rowOff>28575</xdr:rowOff>
    </xdr:from>
    <xdr:to>
      <xdr:col>17</xdr:col>
      <xdr:colOff>514350</xdr:colOff>
      <xdr:row>46</xdr:row>
      <xdr:rowOff>19050</xdr:rowOff>
    </xdr:to>
    <xdr:sp macro="" textlink="" fLocksText="0">
      <xdr:nvSpPr>
        <xdr:cNvPr id="4114" name="Text Box 15">
          <a:extLst>
            <a:ext uri="{FF2B5EF4-FFF2-40B4-BE49-F238E27FC236}">
              <a16:creationId xmlns:a16="http://schemas.microsoft.com/office/drawing/2014/main" id="{79079E1B-3519-40FC-A1B9-1C368C6FF20D}"/>
            </a:ext>
          </a:extLst>
        </xdr:cNvPr>
        <xdr:cNvSpPr txBox="1">
          <a:spLocks noChangeArrowheads="1"/>
        </xdr:cNvSpPr>
      </xdr:nvSpPr>
      <xdr:spPr bwMode="auto">
        <a:xfrm>
          <a:off x="10182225" y="6743700"/>
          <a:ext cx="400050" cy="133350"/>
        </a:xfrm>
        <a:prstGeom prst="rect">
          <a:avLst/>
        </a:prstGeom>
        <a:solidFill>
          <a:srgbClr val="99CCFF"/>
        </a:solidFill>
        <a:ln>
          <a:noFill/>
        </a:ln>
        <a:effectLst/>
      </xdr:spPr>
      <xdr:txBody>
        <a:bodyPr vertOverflow="clip" wrap="square" lIns="18000" tIns="22680" rIns="0" bIns="0" anchor="t"/>
        <a:lstStyle/>
        <a:p>
          <a:pPr algn="l" rtl="0">
            <a:defRPr sz="1000"/>
          </a:pPr>
          <a:r>
            <a:rPr lang="ca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α= -10,0</a:t>
          </a:r>
        </a:p>
      </xdr:txBody>
    </xdr:sp>
    <xdr:clientData/>
  </xdr:twoCellAnchor>
  <xdr:twoCellAnchor>
    <xdr:from>
      <xdr:col>17</xdr:col>
      <xdr:colOff>114300</xdr:colOff>
      <xdr:row>46</xdr:row>
      <xdr:rowOff>38100</xdr:rowOff>
    </xdr:from>
    <xdr:to>
      <xdr:col>17</xdr:col>
      <xdr:colOff>504825</xdr:colOff>
      <xdr:row>47</xdr:row>
      <xdr:rowOff>28575</xdr:rowOff>
    </xdr:to>
    <xdr:sp macro="" textlink="" fLocksText="0">
      <xdr:nvSpPr>
        <xdr:cNvPr id="4115" name="Text Box 16">
          <a:extLst>
            <a:ext uri="{FF2B5EF4-FFF2-40B4-BE49-F238E27FC236}">
              <a16:creationId xmlns:a16="http://schemas.microsoft.com/office/drawing/2014/main" id="{B65A0012-5B6A-46D3-9178-F426F4B56BF8}"/>
            </a:ext>
          </a:extLst>
        </xdr:cNvPr>
        <xdr:cNvSpPr txBox="1">
          <a:spLocks noChangeArrowheads="1"/>
        </xdr:cNvSpPr>
      </xdr:nvSpPr>
      <xdr:spPr bwMode="auto">
        <a:xfrm>
          <a:off x="10182225" y="6896100"/>
          <a:ext cx="390525" cy="133350"/>
        </a:xfrm>
        <a:prstGeom prst="rect">
          <a:avLst/>
        </a:prstGeom>
        <a:solidFill>
          <a:srgbClr val="FF9900"/>
        </a:solidFill>
        <a:ln>
          <a:noFill/>
        </a:ln>
        <a:effectLst/>
      </xdr:spPr>
      <xdr:txBody>
        <a:bodyPr vertOverflow="clip" wrap="square" lIns="18000" tIns="22680" rIns="0" bIns="0" anchor="t"/>
        <a:lstStyle/>
        <a:p>
          <a:pPr algn="l" rtl="0">
            <a:defRPr sz="1000"/>
          </a:pPr>
          <a:r>
            <a:rPr lang="ca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α= -4,9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22</xdr:row>
      <xdr:rowOff>9525</xdr:rowOff>
    </xdr:from>
    <xdr:to>
      <xdr:col>5</xdr:col>
      <xdr:colOff>19050</xdr:colOff>
      <xdr:row>45</xdr:row>
      <xdr:rowOff>9525</xdr:rowOff>
    </xdr:to>
    <xdr:graphicFrame macro="">
      <xdr:nvGraphicFramePr>
        <xdr:cNvPr id="27656" name="Gràfic 1">
          <a:extLst>
            <a:ext uri="{FF2B5EF4-FFF2-40B4-BE49-F238E27FC236}">
              <a16:creationId xmlns:a16="http://schemas.microsoft.com/office/drawing/2014/main" id="{3F04788C-F3E2-40E7-8903-34A48B624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1</xdr:row>
      <xdr:rowOff>28575</xdr:rowOff>
    </xdr:from>
    <xdr:to>
      <xdr:col>9</xdr:col>
      <xdr:colOff>361950</xdr:colOff>
      <xdr:row>13</xdr:row>
      <xdr:rowOff>95250</xdr:rowOff>
    </xdr:to>
    <xdr:graphicFrame macro="">
      <xdr:nvGraphicFramePr>
        <xdr:cNvPr id="35848" name="Gràfic 1">
          <a:extLst>
            <a:ext uri="{FF2B5EF4-FFF2-40B4-BE49-F238E27FC236}">
              <a16:creationId xmlns:a16="http://schemas.microsoft.com/office/drawing/2014/main" id="{5916A6FA-1E12-45C8-8AF9-3E871423B8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1</xdr:row>
      <xdr:rowOff>95250</xdr:rowOff>
    </xdr:from>
    <xdr:to>
      <xdr:col>12</xdr:col>
      <xdr:colOff>466725</xdr:colOff>
      <xdr:row>24</xdr:row>
      <xdr:rowOff>95250</xdr:rowOff>
    </xdr:to>
    <xdr:graphicFrame macro="">
      <xdr:nvGraphicFramePr>
        <xdr:cNvPr id="36872" name="Gràfic 1">
          <a:extLst>
            <a:ext uri="{FF2B5EF4-FFF2-40B4-BE49-F238E27FC236}">
              <a16:creationId xmlns:a16="http://schemas.microsoft.com/office/drawing/2014/main" id="{0879B575-9AF4-4CE2-BD63-35B8E63985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123825</xdr:rowOff>
    </xdr:from>
    <xdr:to>
      <xdr:col>7</xdr:col>
      <xdr:colOff>552450</xdr:colOff>
      <xdr:row>30</xdr:row>
      <xdr:rowOff>47625</xdr:rowOff>
    </xdr:to>
    <xdr:graphicFrame macro="">
      <xdr:nvGraphicFramePr>
        <xdr:cNvPr id="5128" name="Gràfic 1">
          <a:extLst>
            <a:ext uri="{FF2B5EF4-FFF2-40B4-BE49-F238E27FC236}">
              <a16:creationId xmlns:a16="http://schemas.microsoft.com/office/drawing/2014/main" id="{D0C9F701-8E48-4D63-B50E-3920BDAD52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114300</xdr:rowOff>
    </xdr:from>
    <xdr:to>
      <xdr:col>7</xdr:col>
      <xdr:colOff>323850</xdr:colOff>
      <xdr:row>39</xdr:row>
      <xdr:rowOff>114300</xdr:rowOff>
    </xdr:to>
    <xdr:graphicFrame macro="">
      <xdr:nvGraphicFramePr>
        <xdr:cNvPr id="7267" name="Gràfic 1">
          <a:extLst>
            <a:ext uri="{FF2B5EF4-FFF2-40B4-BE49-F238E27FC236}">
              <a16:creationId xmlns:a16="http://schemas.microsoft.com/office/drawing/2014/main" id="{4D808E3F-378A-4310-9AE5-346006767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352425</xdr:colOff>
      <xdr:row>32</xdr:row>
      <xdr:rowOff>85725</xdr:rowOff>
    </xdr:from>
    <xdr:to>
      <xdr:col>17</xdr:col>
      <xdr:colOff>152400</xdr:colOff>
      <xdr:row>49</xdr:row>
      <xdr:rowOff>0</xdr:rowOff>
    </xdr:to>
    <xdr:graphicFrame macro="">
      <xdr:nvGraphicFramePr>
        <xdr:cNvPr id="7268" name="Gràfic 2">
          <a:extLst>
            <a:ext uri="{FF2B5EF4-FFF2-40B4-BE49-F238E27FC236}">
              <a16:creationId xmlns:a16="http://schemas.microsoft.com/office/drawing/2014/main" id="{D8EC8E6C-2941-4A5E-A027-9BFFDC212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9525</xdr:colOff>
      <xdr:row>36</xdr:row>
      <xdr:rowOff>114300</xdr:rowOff>
    </xdr:from>
    <xdr:to>
      <xdr:col>12</xdr:col>
      <xdr:colOff>9525</xdr:colOff>
      <xdr:row>46</xdr:row>
      <xdr:rowOff>142875</xdr:rowOff>
    </xdr:to>
    <xdr:sp macro="" textlink="">
      <xdr:nvSpPr>
        <xdr:cNvPr id="7269" name="Line 8">
          <a:extLst>
            <a:ext uri="{FF2B5EF4-FFF2-40B4-BE49-F238E27FC236}">
              <a16:creationId xmlns:a16="http://schemas.microsoft.com/office/drawing/2014/main" id="{2921EE11-D747-4140-9110-B5033946F7B0}"/>
            </a:ext>
          </a:extLst>
        </xdr:cNvPr>
        <xdr:cNvSpPr>
          <a:spLocks noChangeShapeType="1"/>
        </xdr:cNvSpPr>
      </xdr:nvSpPr>
      <xdr:spPr bwMode="auto">
        <a:xfrm>
          <a:off x="7115175" y="5257800"/>
          <a:ext cx="0" cy="1457325"/>
        </a:xfrm>
        <a:prstGeom prst="line">
          <a:avLst/>
        </a:prstGeom>
        <a:noFill/>
        <a:ln w="19080">
          <a:solidFill>
            <a:srgbClr val="FF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12</xdr:col>
      <xdr:colOff>171450</xdr:colOff>
      <xdr:row>39</xdr:row>
      <xdr:rowOff>104775</xdr:rowOff>
    </xdr:from>
    <xdr:ext cx="285750" cy="161925"/>
    <xdr:sp macro="" textlink="" fLocksText="0">
      <xdr:nvSpPr>
        <xdr:cNvPr id="7172" name="Text Box 9">
          <a:extLst>
            <a:ext uri="{FF2B5EF4-FFF2-40B4-BE49-F238E27FC236}">
              <a16:creationId xmlns:a16="http://schemas.microsoft.com/office/drawing/2014/main" id="{E98DFA60-42BC-42CC-8E1A-0796EC6403A3}"/>
            </a:ext>
          </a:extLst>
        </xdr:cNvPr>
        <xdr:cNvSpPr txBox="1">
          <a:spLocks noChangeArrowheads="1"/>
        </xdr:cNvSpPr>
      </xdr:nvSpPr>
      <xdr:spPr bwMode="auto">
        <a:xfrm>
          <a:off x="7429500" y="5676900"/>
          <a:ext cx="285750" cy="161925"/>
        </a:xfrm>
        <a:prstGeom prst="rect">
          <a:avLst/>
        </a:prstGeom>
        <a:solidFill>
          <a:srgbClr val="C0C0C0"/>
        </a:solidFill>
        <a:ln>
          <a:noFill/>
        </a:ln>
        <a:effectLst/>
      </xdr:spPr>
      <xdr:txBody>
        <a:bodyPr wrap="none" lIns="18000" tIns="22680" rIns="0" bIns="0" anchor="t">
          <a:spAutoFit/>
        </a:bodyPr>
        <a:lstStyle/>
        <a:p>
          <a:pPr algn="l" rtl="0">
            <a:defRPr sz="1000"/>
          </a:pPr>
          <a:r>
            <a:rPr lang="ca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α=1,6</a:t>
          </a:r>
        </a:p>
      </xdr:txBody>
    </xdr:sp>
    <xdr:clientData/>
  </xdr:oneCellAnchor>
  <xdr:oneCellAnchor>
    <xdr:from>
      <xdr:col>10</xdr:col>
      <xdr:colOff>323850</xdr:colOff>
      <xdr:row>41</xdr:row>
      <xdr:rowOff>114300</xdr:rowOff>
    </xdr:from>
    <xdr:ext cx="292100" cy="161925"/>
    <xdr:sp macro="" textlink="" fLocksText="0">
      <xdr:nvSpPr>
        <xdr:cNvPr id="7173" name="Text Box 10">
          <a:extLst>
            <a:ext uri="{FF2B5EF4-FFF2-40B4-BE49-F238E27FC236}">
              <a16:creationId xmlns:a16="http://schemas.microsoft.com/office/drawing/2014/main" id="{A17487BE-E229-4543-9BE0-4CFF6F8C261C}"/>
            </a:ext>
          </a:extLst>
        </xdr:cNvPr>
        <xdr:cNvSpPr txBox="1">
          <a:spLocks noChangeArrowheads="1"/>
        </xdr:cNvSpPr>
      </xdr:nvSpPr>
      <xdr:spPr bwMode="auto">
        <a:xfrm>
          <a:off x="6400800" y="5972175"/>
          <a:ext cx="295275" cy="161925"/>
        </a:xfrm>
        <a:prstGeom prst="rect">
          <a:avLst/>
        </a:prstGeom>
        <a:solidFill>
          <a:srgbClr val="99CCFF"/>
        </a:solidFill>
        <a:ln>
          <a:noFill/>
        </a:ln>
        <a:effectLst/>
      </xdr:spPr>
      <xdr:txBody>
        <a:bodyPr wrap="none" lIns="18000" tIns="22680" rIns="0" bIns="0" anchor="t">
          <a:spAutoFit/>
        </a:bodyPr>
        <a:lstStyle/>
        <a:p>
          <a:pPr algn="l" rtl="0">
            <a:defRPr sz="1000"/>
          </a:pPr>
          <a:r>
            <a:rPr lang="ca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α=1,4</a:t>
          </a:r>
        </a:p>
      </xdr:txBody>
    </xdr:sp>
    <xdr:clientData/>
  </xdr:oneCellAnchor>
  <xdr:oneCellAnchor>
    <xdr:from>
      <xdr:col>12</xdr:col>
      <xdr:colOff>552450</xdr:colOff>
      <xdr:row>42</xdr:row>
      <xdr:rowOff>66675</xdr:rowOff>
    </xdr:from>
    <xdr:ext cx="292100" cy="161925"/>
    <xdr:sp macro="" textlink="" fLocksText="0">
      <xdr:nvSpPr>
        <xdr:cNvPr id="7174" name="Text Box 11">
          <a:extLst>
            <a:ext uri="{FF2B5EF4-FFF2-40B4-BE49-F238E27FC236}">
              <a16:creationId xmlns:a16="http://schemas.microsoft.com/office/drawing/2014/main" id="{38DE792B-BE63-4190-BA5A-A0670E7A255F}"/>
            </a:ext>
          </a:extLst>
        </xdr:cNvPr>
        <xdr:cNvSpPr txBox="1">
          <a:spLocks noChangeArrowheads="1"/>
        </xdr:cNvSpPr>
      </xdr:nvSpPr>
      <xdr:spPr bwMode="auto">
        <a:xfrm>
          <a:off x="7810500" y="6067425"/>
          <a:ext cx="295275" cy="161925"/>
        </a:xfrm>
        <a:prstGeom prst="rect">
          <a:avLst/>
        </a:prstGeom>
        <a:solidFill>
          <a:srgbClr val="99CC00"/>
        </a:solidFill>
        <a:ln>
          <a:noFill/>
        </a:ln>
        <a:effectLst/>
      </xdr:spPr>
      <xdr:txBody>
        <a:bodyPr wrap="none" lIns="18000" tIns="22680" rIns="0" bIns="0" anchor="t">
          <a:spAutoFit/>
        </a:bodyPr>
        <a:lstStyle/>
        <a:p>
          <a:pPr algn="l" rtl="0">
            <a:defRPr sz="1000"/>
          </a:pPr>
          <a:r>
            <a:rPr lang="ca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α=1,2</a:t>
          </a:r>
        </a:p>
      </xdr:txBody>
    </xdr:sp>
    <xdr:clientData/>
  </xdr:oneCellAnchor>
  <xdr:oneCellAnchor>
    <xdr:from>
      <xdr:col>10</xdr:col>
      <xdr:colOff>323850</xdr:colOff>
      <xdr:row>43</xdr:row>
      <xdr:rowOff>104775</xdr:rowOff>
    </xdr:from>
    <xdr:ext cx="292100" cy="161925"/>
    <xdr:sp macro="" textlink="" fLocksText="0">
      <xdr:nvSpPr>
        <xdr:cNvPr id="7175" name="Text Box 12">
          <a:extLst>
            <a:ext uri="{FF2B5EF4-FFF2-40B4-BE49-F238E27FC236}">
              <a16:creationId xmlns:a16="http://schemas.microsoft.com/office/drawing/2014/main" id="{19003336-8A18-4811-93AE-7AF185CD0AB4}"/>
            </a:ext>
          </a:extLst>
        </xdr:cNvPr>
        <xdr:cNvSpPr txBox="1">
          <a:spLocks noChangeArrowheads="1"/>
        </xdr:cNvSpPr>
      </xdr:nvSpPr>
      <xdr:spPr bwMode="auto">
        <a:xfrm>
          <a:off x="6400800" y="6248400"/>
          <a:ext cx="295275" cy="161925"/>
        </a:xfrm>
        <a:prstGeom prst="rect">
          <a:avLst/>
        </a:prstGeom>
        <a:solidFill>
          <a:srgbClr val="FF9900"/>
        </a:solidFill>
        <a:ln>
          <a:noFill/>
        </a:ln>
        <a:effectLst/>
      </xdr:spPr>
      <xdr:txBody>
        <a:bodyPr wrap="none" lIns="18000" tIns="22680" rIns="0" bIns="0" anchor="t">
          <a:spAutoFit/>
        </a:bodyPr>
        <a:lstStyle/>
        <a:p>
          <a:pPr algn="l" rtl="0">
            <a:defRPr sz="1000"/>
          </a:pPr>
          <a:r>
            <a:rPr lang="ca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α=1,0</a:t>
          </a:r>
        </a:p>
      </xdr:txBody>
    </xdr:sp>
    <xdr:clientData/>
  </xdr:oneCellAnchor>
  <xdr:oneCellAnchor>
    <xdr:from>
      <xdr:col>9</xdr:col>
      <xdr:colOff>571500</xdr:colOff>
      <xdr:row>41</xdr:row>
      <xdr:rowOff>133350</xdr:rowOff>
    </xdr:from>
    <xdr:ext cx="282575" cy="171450"/>
    <xdr:sp macro="" textlink="" fLocksText="0">
      <xdr:nvSpPr>
        <xdr:cNvPr id="7176" name="Text Box 13">
          <a:extLst>
            <a:ext uri="{FF2B5EF4-FFF2-40B4-BE49-F238E27FC236}">
              <a16:creationId xmlns:a16="http://schemas.microsoft.com/office/drawing/2014/main" id="{908983FF-ACF5-4BBC-A561-21C1DC7031A7}"/>
            </a:ext>
          </a:extLst>
        </xdr:cNvPr>
        <xdr:cNvSpPr txBox="1">
          <a:spLocks noChangeArrowheads="1"/>
        </xdr:cNvSpPr>
      </xdr:nvSpPr>
      <xdr:spPr bwMode="auto">
        <a:xfrm>
          <a:off x="6057900" y="5991225"/>
          <a:ext cx="285750" cy="171450"/>
        </a:xfrm>
        <a:prstGeom prst="rect">
          <a:avLst/>
        </a:prstGeom>
        <a:solidFill>
          <a:srgbClr val="C0C0C0"/>
        </a:solidFill>
        <a:ln>
          <a:noFill/>
        </a:ln>
        <a:effectLst/>
      </xdr:spPr>
      <xdr:txBody>
        <a:bodyPr wrap="none" lIns="18000" tIns="22680" rIns="0" bIns="0" anchor="t">
          <a:spAutoFit/>
        </a:bodyPr>
        <a:lstStyle/>
        <a:p>
          <a:pPr algn="l" rtl="0">
            <a:defRPr sz="1000"/>
          </a:pPr>
          <a:r>
            <a:rPr lang="ca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α=1,3</a:t>
          </a:r>
        </a:p>
      </xdr:txBody>
    </xdr:sp>
    <xdr:clientData/>
  </xdr:oneCellAnchor>
  <xdr:oneCellAnchor>
    <xdr:from>
      <xdr:col>13</xdr:col>
      <xdr:colOff>38100</xdr:colOff>
      <xdr:row>40</xdr:row>
      <xdr:rowOff>28575</xdr:rowOff>
    </xdr:from>
    <xdr:ext cx="285750" cy="171450"/>
    <xdr:sp macro="" textlink="" fLocksText="0">
      <xdr:nvSpPr>
        <xdr:cNvPr id="7177" name="Text Box 14">
          <a:extLst>
            <a:ext uri="{FF2B5EF4-FFF2-40B4-BE49-F238E27FC236}">
              <a16:creationId xmlns:a16="http://schemas.microsoft.com/office/drawing/2014/main" id="{1E3B26B2-3685-4BC0-A2D8-91AE120DB226}"/>
            </a:ext>
          </a:extLst>
        </xdr:cNvPr>
        <xdr:cNvSpPr txBox="1">
          <a:spLocks noChangeArrowheads="1"/>
        </xdr:cNvSpPr>
      </xdr:nvSpPr>
      <xdr:spPr bwMode="auto">
        <a:xfrm>
          <a:off x="7886700" y="5743575"/>
          <a:ext cx="285750" cy="171450"/>
        </a:xfrm>
        <a:prstGeom prst="rect">
          <a:avLst/>
        </a:prstGeom>
        <a:solidFill>
          <a:srgbClr val="99CCFF"/>
        </a:solidFill>
        <a:ln>
          <a:noFill/>
        </a:ln>
        <a:effectLst/>
      </xdr:spPr>
      <xdr:txBody>
        <a:bodyPr wrap="none" lIns="18000" tIns="22680" rIns="0" bIns="0" anchor="t">
          <a:spAutoFit/>
        </a:bodyPr>
        <a:lstStyle/>
        <a:p>
          <a:pPr algn="l" rtl="0">
            <a:defRPr sz="1000"/>
          </a:pPr>
          <a:r>
            <a:rPr lang="ca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α=1,5</a:t>
          </a:r>
        </a:p>
      </xdr:txBody>
    </xdr:sp>
    <xdr:clientData/>
  </xdr:oneCellAnchor>
  <xdr:oneCellAnchor>
    <xdr:from>
      <xdr:col>12</xdr:col>
      <xdr:colOff>504825</xdr:colOff>
      <xdr:row>38</xdr:row>
      <xdr:rowOff>38100</xdr:rowOff>
    </xdr:from>
    <xdr:ext cx="292100" cy="171450"/>
    <xdr:sp macro="" textlink="" fLocksText="0">
      <xdr:nvSpPr>
        <xdr:cNvPr id="7178" name="Text Box 15">
          <a:extLst>
            <a:ext uri="{FF2B5EF4-FFF2-40B4-BE49-F238E27FC236}">
              <a16:creationId xmlns:a16="http://schemas.microsoft.com/office/drawing/2014/main" id="{3B003992-E50D-4693-9D38-A5E74B4C5694}"/>
            </a:ext>
          </a:extLst>
        </xdr:cNvPr>
        <xdr:cNvSpPr txBox="1">
          <a:spLocks noChangeArrowheads="1"/>
        </xdr:cNvSpPr>
      </xdr:nvSpPr>
      <xdr:spPr bwMode="auto">
        <a:xfrm>
          <a:off x="7762875" y="5467350"/>
          <a:ext cx="295275" cy="171450"/>
        </a:xfrm>
        <a:prstGeom prst="rect">
          <a:avLst/>
        </a:prstGeom>
        <a:solidFill>
          <a:srgbClr val="FF9900"/>
        </a:solidFill>
        <a:ln>
          <a:noFill/>
        </a:ln>
        <a:effectLst/>
      </xdr:spPr>
      <xdr:txBody>
        <a:bodyPr wrap="none" lIns="18000" tIns="22680" rIns="0" bIns="0" anchor="t">
          <a:spAutoFit/>
        </a:bodyPr>
        <a:lstStyle/>
        <a:p>
          <a:pPr algn="l" rtl="0">
            <a:defRPr sz="1000"/>
          </a:pPr>
          <a:r>
            <a:rPr lang="ca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α=2,5</a:t>
          </a:r>
        </a:p>
      </xdr:txBody>
    </xdr:sp>
    <xdr:clientData/>
  </xdr:oneCellAnchor>
  <xdr:twoCellAnchor>
    <xdr:from>
      <xdr:col>9</xdr:col>
      <xdr:colOff>514350</xdr:colOff>
      <xdr:row>43</xdr:row>
      <xdr:rowOff>123825</xdr:rowOff>
    </xdr:from>
    <xdr:to>
      <xdr:col>10</xdr:col>
      <xdr:colOff>266700</xdr:colOff>
      <xdr:row>44</xdr:row>
      <xdr:rowOff>133350</xdr:rowOff>
    </xdr:to>
    <xdr:sp macro="" textlink="" fLocksText="0">
      <xdr:nvSpPr>
        <xdr:cNvPr id="7179" name="Text Box 16">
          <a:extLst>
            <a:ext uri="{FF2B5EF4-FFF2-40B4-BE49-F238E27FC236}">
              <a16:creationId xmlns:a16="http://schemas.microsoft.com/office/drawing/2014/main" id="{D93DAD92-B4D2-49C5-AC36-C18B348AC0B0}"/>
            </a:ext>
          </a:extLst>
        </xdr:cNvPr>
        <xdr:cNvSpPr txBox="1">
          <a:spLocks noChangeArrowheads="1"/>
        </xdr:cNvSpPr>
      </xdr:nvSpPr>
      <xdr:spPr bwMode="auto">
        <a:xfrm>
          <a:off x="6000750" y="6267450"/>
          <a:ext cx="342900" cy="152400"/>
        </a:xfrm>
        <a:prstGeom prst="rect">
          <a:avLst/>
        </a:prstGeom>
        <a:solidFill>
          <a:srgbClr val="99CC00"/>
        </a:solidFill>
        <a:ln>
          <a:noFill/>
        </a:ln>
        <a:effectLst/>
      </xdr:spPr>
      <xdr:txBody>
        <a:bodyPr vertOverflow="clip" wrap="square" lIns="27360" tIns="22680" rIns="0" bIns="0" anchor="t"/>
        <a:lstStyle/>
        <a:p>
          <a:pPr algn="l" rtl="0">
            <a:defRPr sz="1000"/>
          </a:pPr>
          <a:r>
            <a:rPr lang="ca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α=0,4</a:t>
          </a:r>
        </a:p>
      </xdr:txBody>
    </xdr:sp>
    <xdr:clientData/>
  </xdr:twoCellAnchor>
  <xdr:twoCellAnchor>
    <xdr:from>
      <xdr:col>14</xdr:col>
      <xdr:colOff>47625</xdr:colOff>
      <xdr:row>36</xdr:row>
      <xdr:rowOff>123825</xdr:rowOff>
    </xdr:from>
    <xdr:to>
      <xdr:col>14</xdr:col>
      <xdr:colOff>47625</xdr:colOff>
      <xdr:row>47</xdr:row>
      <xdr:rowOff>9525</xdr:rowOff>
    </xdr:to>
    <xdr:sp macro="" textlink="">
      <xdr:nvSpPr>
        <xdr:cNvPr id="7278" name="Line 8">
          <a:extLst>
            <a:ext uri="{FF2B5EF4-FFF2-40B4-BE49-F238E27FC236}">
              <a16:creationId xmlns:a16="http://schemas.microsoft.com/office/drawing/2014/main" id="{6757A92F-CA8D-4442-A3D1-2B9FE592B9FD}"/>
            </a:ext>
          </a:extLst>
        </xdr:cNvPr>
        <xdr:cNvSpPr>
          <a:spLocks noChangeShapeType="1"/>
        </xdr:cNvSpPr>
      </xdr:nvSpPr>
      <xdr:spPr bwMode="auto">
        <a:xfrm>
          <a:off x="8172450" y="5267325"/>
          <a:ext cx="0" cy="1457325"/>
        </a:xfrm>
        <a:prstGeom prst="line">
          <a:avLst/>
        </a:prstGeom>
        <a:noFill/>
        <a:ln w="19080">
          <a:solidFill>
            <a:srgbClr val="FF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15</xdr:col>
      <xdr:colOff>542925</xdr:colOff>
      <xdr:row>41</xdr:row>
      <xdr:rowOff>66675</xdr:rowOff>
    </xdr:from>
    <xdr:ext cx="399819" cy="159595"/>
    <xdr:sp macro="" textlink="" fLocksText="0">
      <xdr:nvSpPr>
        <xdr:cNvPr id="7181" name="Text Box 15">
          <a:extLst>
            <a:ext uri="{FF2B5EF4-FFF2-40B4-BE49-F238E27FC236}">
              <a16:creationId xmlns:a16="http://schemas.microsoft.com/office/drawing/2014/main" id="{ADB28C11-B942-4168-8551-137AE2651AB0}"/>
            </a:ext>
          </a:extLst>
        </xdr:cNvPr>
        <xdr:cNvSpPr txBox="1">
          <a:spLocks noChangeArrowheads="1"/>
        </xdr:cNvSpPr>
      </xdr:nvSpPr>
      <xdr:spPr bwMode="auto">
        <a:xfrm>
          <a:off x="9345613" y="5924550"/>
          <a:ext cx="399819" cy="140819"/>
        </a:xfrm>
        <a:prstGeom prst="rect">
          <a:avLst/>
        </a:prstGeom>
        <a:solidFill>
          <a:srgbClr val="FF9900"/>
        </a:solidFill>
        <a:ln>
          <a:noFill/>
        </a:ln>
        <a:effectLst/>
      </xdr:spPr>
      <xdr:txBody>
        <a:bodyPr wrap="none" lIns="18000" tIns="22680" rIns="0" bIns="0" anchor="t">
          <a:spAutoFit/>
        </a:bodyPr>
        <a:lstStyle/>
        <a:p>
          <a:pPr algn="l" rtl="0">
            <a:defRPr sz="1000"/>
          </a:pPr>
          <a:r>
            <a:rPr lang="ca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α= -15,3</a:t>
          </a:r>
        </a:p>
      </xdr:txBody>
    </xdr:sp>
    <xdr:clientData/>
  </xdr:oneCellAnchor>
  <xdr:oneCellAnchor>
    <xdr:from>
      <xdr:col>15</xdr:col>
      <xdr:colOff>571500</xdr:colOff>
      <xdr:row>44</xdr:row>
      <xdr:rowOff>19050</xdr:rowOff>
    </xdr:from>
    <xdr:ext cx="407987" cy="161925"/>
    <xdr:sp macro="" textlink="" fLocksText="0">
      <xdr:nvSpPr>
        <xdr:cNvPr id="7182" name="Text Box 9">
          <a:extLst>
            <a:ext uri="{FF2B5EF4-FFF2-40B4-BE49-F238E27FC236}">
              <a16:creationId xmlns:a16="http://schemas.microsoft.com/office/drawing/2014/main" id="{1EE6B86C-4956-47D5-818D-6316DB6A372A}"/>
            </a:ext>
          </a:extLst>
        </xdr:cNvPr>
        <xdr:cNvSpPr txBox="1">
          <a:spLocks noChangeArrowheads="1"/>
        </xdr:cNvSpPr>
      </xdr:nvSpPr>
      <xdr:spPr bwMode="auto">
        <a:xfrm>
          <a:off x="9410700" y="6305550"/>
          <a:ext cx="409575" cy="161925"/>
        </a:xfrm>
        <a:prstGeom prst="rect">
          <a:avLst/>
        </a:prstGeom>
        <a:solidFill>
          <a:srgbClr val="C0C0C0"/>
        </a:solidFill>
        <a:ln>
          <a:noFill/>
        </a:ln>
        <a:effectLst/>
      </xdr:spPr>
      <xdr:txBody>
        <a:bodyPr wrap="none" lIns="18000" tIns="22680" rIns="0" bIns="0" anchor="t">
          <a:spAutoFit/>
        </a:bodyPr>
        <a:lstStyle/>
        <a:p>
          <a:pPr algn="l" rtl="0">
            <a:defRPr sz="1000"/>
          </a:pPr>
          <a:r>
            <a:rPr lang="ca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α= -11,8</a:t>
          </a:r>
        </a:p>
      </xdr:txBody>
    </xdr:sp>
    <xdr:clientData/>
  </xdr:one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0.8702</cdr:x>
      <cdr:y>0.66264</cdr:y>
    </cdr:from>
    <cdr:to>
      <cdr:x>0.9546</cdr:x>
      <cdr:y>0.72274</cdr:y>
    </cdr:to>
    <cdr:sp macro="" textlink="" fLocksText="0">
      <cdr:nvSpPr>
        <cdr:cNvPr id="8193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2224" y="1552665"/>
          <a:ext cx="399819" cy="140819"/>
        </a:xfrm>
        <a:prstGeom xmlns:a="http://schemas.openxmlformats.org/drawingml/2006/main" prst="rect">
          <a:avLst/>
        </a:prstGeom>
        <a:solidFill xmlns:a="http://schemas.openxmlformats.org/drawingml/2006/main">
          <a:srgbClr val="99CCFF"/>
        </a:solidFill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18000" tIns="22680" rIns="0" bIns="0" anchor="t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a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α= -11,2</a:t>
          </a:r>
        </a:p>
      </cdr:txBody>
    </cdr:sp>
  </cdr:relSizeAnchor>
  <cdr:relSizeAnchor xmlns:cdr="http://schemas.openxmlformats.org/drawingml/2006/chartDrawing">
    <cdr:from>
      <cdr:x>0.87363</cdr:x>
      <cdr:y>0.80153</cdr:y>
    </cdr:from>
    <cdr:to>
      <cdr:x>0.95803</cdr:x>
      <cdr:y>0.86163</cdr:y>
    </cdr:to>
    <cdr:sp macro="" textlink="" fLocksText="0">
      <cdr:nvSpPr>
        <cdr:cNvPr id="8194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38473" y="1878105"/>
          <a:ext cx="399819" cy="140819"/>
        </a:xfrm>
        <a:prstGeom xmlns:a="http://schemas.openxmlformats.org/drawingml/2006/main" prst="rect">
          <a:avLst/>
        </a:prstGeom>
        <a:solidFill xmlns:a="http://schemas.openxmlformats.org/drawingml/2006/main">
          <a:srgbClr val="99CC00"/>
        </a:solidFill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18000" tIns="22680" rIns="0" bIns="0" anchor="t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a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α= -11,7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133350</xdr:rowOff>
    </xdr:from>
    <xdr:to>
      <xdr:col>4</xdr:col>
      <xdr:colOff>314325</xdr:colOff>
      <xdr:row>54</xdr:row>
      <xdr:rowOff>9525</xdr:rowOff>
    </xdr:to>
    <xdr:graphicFrame macro="">
      <xdr:nvGraphicFramePr>
        <xdr:cNvPr id="9245" name="Gràfic 1">
          <a:extLst>
            <a:ext uri="{FF2B5EF4-FFF2-40B4-BE49-F238E27FC236}">
              <a16:creationId xmlns:a16="http://schemas.microsoft.com/office/drawing/2014/main" id="{D0F6F77B-0BA8-454C-8685-2BA68E96BF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590550</xdr:colOff>
      <xdr:row>25</xdr:row>
      <xdr:rowOff>9525</xdr:rowOff>
    </xdr:from>
    <xdr:to>
      <xdr:col>9</xdr:col>
      <xdr:colOff>304800</xdr:colOff>
      <xdr:row>54</xdr:row>
      <xdr:rowOff>38100</xdr:rowOff>
    </xdr:to>
    <xdr:graphicFrame macro="">
      <xdr:nvGraphicFramePr>
        <xdr:cNvPr id="9246" name="Gràfic 2">
          <a:extLst>
            <a:ext uri="{FF2B5EF4-FFF2-40B4-BE49-F238E27FC236}">
              <a16:creationId xmlns:a16="http://schemas.microsoft.com/office/drawing/2014/main" id="{C0758050-A774-4A53-A452-FAB7AAEF80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54</xdr:row>
      <xdr:rowOff>133350</xdr:rowOff>
    </xdr:from>
    <xdr:to>
      <xdr:col>4</xdr:col>
      <xdr:colOff>314325</xdr:colOff>
      <xdr:row>84</xdr:row>
      <xdr:rowOff>9525</xdr:rowOff>
    </xdr:to>
    <xdr:graphicFrame macro="">
      <xdr:nvGraphicFramePr>
        <xdr:cNvPr id="9247" name="Gràfic 3">
          <a:extLst>
            <a:ext uri="{FF2B5EF4-FFF2-40B4-BE49-F238E27FC236}">
              <a16:creationId xmlns:a16="http://schemas.microsoft.com/office/drawing/2014/main" id="{60584176-CE8F-4092-BD1C-D0AF0C187C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55</xdr:row>
      <xdr:rowOff>0</xdr:rowOff>
    </xdr:from>
    <xdr:to>
      <xdr:col>9</xdr:col>
      <xdr:colOff>323850</xdr:colOff>
      <xdr:row>84</xdr:row>
      <xdr:rowOff>38100</xdr:rowOff>
    </xdr:to>
    <xdr:graphicFrame macro="">
      <xdr:nvGraphicFramePr>
        <xdr:cNvPr id="9248" name="Gràfic 4">
          <a:extLst>
            <a:ext uri="{FF2B5EF4-FFF2-40B4-BE49-F238E27FC236}">
              <a16:creationId xmlns:a16="http://schemas.microsoft.com/office/drawing/2014/main" id="{21E089F9-575E-4AB3-9A69-6B6715C82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24</xdr:row>
      <xdr:rowOff>142875</xdr:rowOff>
    </xdr:from>
    <xdr:to>
      <xdr:col>4</xdr:col>
      <xdr:colOff>361950</xdr:colOff>
      <xdr:row>54</xdr:row>
      <xdr:rowOff>19050</xdr:rowOff>
    </xdr:to>
    <xdr:graphicFrame macro="">
      <xdr:nvGraphicFramePr>
        <xdr:cNvPr id="10269" name="Gràfic 1">
          <a:extLst>
            <a:ext uri="{FF2B5EF4-FFF2-40B4-BE49-F238E27FC236}">
              <a16:creationId xmlns:a16="http://schemas.microsoft.com/office/drawing/2014/main" id="{B699C854-9E4E-474A-B034-28134E971C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590550</xdr:colOff>
      <xdr:row>25</xdr:row>
      <xdr:rowOff>9525</xdr:rowOff>
    </xdr:from>
    <xdr:to>
      <xdr:col>9</xdr:col>
      <xdr:colOff>304800</xdr:colOff>
      <xdr:row>54</xdr:row>
      <xdr:rowOff>38100</xdr:rowOff>
    </xdr:to>
    <xdr:graphicFrame macro="">
      <xdr:nvGraphicFramePr>
        <xdr:cNvPr id="10270" name="Gràfic 2">
          <a:extLst>
            <a:ext uri="{FF2B5EF4-FFF2-40B4-BE49-F238E27FC236}">
              <a16:creationId xmlns:a16="http://schemas.microsoft.com/office/drawing/2014/main" id="{F62E6759-C46F-47B9-82AC-CB45A1E481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54</xdr:row>
      <xdr:rowOff>133350</xdr:rowOff>
    </xdr:from>
    <xdr:to>
      <xdr:col>4</xdr:col>
      <xdr:colOff>314325</xdr:colOff>
      <xdr:row>84</xdr:row>
      <xdr:rowOff>9525</xdr:rowOff>
    </xdr:to>
    <xdr:graphicFrame macro="">
      <xdr:nvGraphicFramePr>
        <xdr:cNvPr id="10271" name="Gràfic 3">
          <a:extLst>
            <a:ext uri="{FF2B5EF4-FFF2-40B4-BE49-F238E27FC236}">
              <a16:creationId xmlns:a16="http://schemas.microsoft.com/office/drawing/2014/main" id="{88F6274D-70FA-4722-8111-8B1ED6AB06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55</xdr:row>
      <xdr:rowOff>0</xdr:rowOff>
    </xdr:from>
    <xdr:to>
      <xdr:col>9</xdr:col>
      <xdr:colOff>323850</xdr:colOff>
      <xdr:row>84</xdr:row>
      <xdr:rowOff>38100</xdr:rowOff>
    </xdr:to>
    <xdr:graphicFrame macro="">
      <xdr:nvGraphicFramePr>
        <xdr:cNvPr id="10272" name="Gràfic 4">
          <a:extLst>
            <a:ext uri="{FF2B5EF4-FFF2-40B4-BE49-F238E27FC236}">
              <a16:creationId xmlns:a16="http://schemas.microsoft.com/office/drawing/2014/main" id="{6E81512D-54C5-4AA8-90DA-01C205755A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133350</xdr:rowOff>
    </xdr:from>
    <xdr:to>
      <xdr:col>4</xdr:col>
      <xdr:colOff>314325</xdr:colOff>
      <xdr:row>54</xdr:row>
      <xdr:rowOff>9525</xdr:rowOff>
    </xdr:to>
    <xdr:graphicFrame macro="">
      <xdr:nvGraphicFramePr>
        <xdr:cNvPr id="11293" name="Gràfic 1">
          <a:extLst>
            <a:ext uri="{FF2B5EF4-FFF2-40B4-BE49-F238E27FC236}">
              <a16:creationId xmlns:a16="http://schemas.microsoft.com/office/drawing/2014/main" id="{E9A52E81-226A-4A41-B639-60E1F49A3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590550</xdr:colOff>
      <xdr:row>25</xdr:row>
      <xdr:rowOff>9525</xdr:rowOff>
    </xdr:from>
    <xdr:to>
      <xdr:col>9</xdr:col>
      <xdr:colOff>304800</xdr:colOff>
      <xdr:row>54</xdr:row>
      <xdr:rowOff>38100</xdr:rowOff>
    </xdr:to>
    <xdr:graphicFrame macro="">
      <xdr:nvGraphicFramePr>
        <xdr:cNvPr id="11294" name="Gràfic 2">
          <a:extLst>
            <a:ext uri="{FF2B5EF4-FFF2-40B4-BE49-F238E27FC236}">
              <a16:creationId xmlns:a16="http://schemas.microsoft.com/office/drawing/2014/main" id="{01CBC619-FD1A-417A-852D-8FCB64259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54</xdr:row>
      <xdr:rowOff>133350</xdr:rowOff>
    </xdr:from>
    <xdr:to>
      <xdr:col>4</xdr:col>
      <xdr:colOff>314325</xdr:colOff>
      <xdr:row>84</xdr:row>
      <xdr:rowOff>9525</xdr:rowOff>
    </xdr:to>
    <xdr:graphicFrame macro="">
      <xdr:nvGraphicFramePr>
        <xdr:cNvPr id="11295" name="Gràfic 3">
          <a:extLst>
            <a:ext uri="{FF2B5EF4-FFF2-40B4-BE49-F238E27FC236}">
              <a16:creationId xmlns:a16="http://schemas.microsoft.com/office/drawing/2014/main" id="{13424DD7-AB7A-4F11-9838-43A2756463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55</xdr:row>
      <xdr:rowOff>0</xdr:rowOff>
    </xdr:from>
    <xdr:to>
      <xdr:col>9</xdr:col>
      <xdr:colOff>323850</xdr:colOff>
      <xdr:row>84</xdr:row>
      <xdr:rowOff>38100</xdr:rowOff>
    </xdr:to>
    <xdr:graphicFrame macro="">
      <xdr:nvGraphicFramePr>
        <xdr:cNvPr id="11296" name="Gràfic 4">
          <a:extLst>
            <a:ext uri="{FF2B5EF4-FFF2-40B4-BE49-F238E27FC236}">
              <a16:creationId xmlns:a16="http://schemas.microsoft.com/office/drawing/2014/main" id="{CD37590E-4DD5-4EAA-BE93-7D2CD29CD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133350</xdr:rowOff>
    </xdr:from>
    <xdr:to>
      <xdr:col>4</xdr:col>
      <xdr:colOff>314325</xdr:colOff>
      <xdr:row>54</xdr:row>
      <xdr:rowOff>9525</xdr:rowOff>
    </xdr:to>
    <xdr:graphicFrame macro="">
      <xdr:nvGraphicFramePr>
        <xdr:cNvPr id="12317" name="Gràfic 1">
          <a:extLst>
            <a:ext uri="{FF2B5EF4-FFF2-40B4-BE49-F238E27FC236}">
              <a16:creationId xmlns:a16="http://schemas.microsoft.com/office/drawing/2014/main" id="{6DE49279-D5EA-4FB9-B0D0-3230AD2CA5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590550</xdr:colOff>
      <xdr:row>25</xdr:row>
      <xdr:rowOff>9525</xdr:rowOff>
    </xdr:from>
    <xdr:to>
      <xdr:col>9</xdr:col>
      <xdr:colOff>304800</xdr:colOff>
      <xdr:row>54</xdr:row>
      <xdr:rowOff>38100</xdr:rowOff>
    </xdr:to>
    <xdr:graphicFrame macro="">
      <xdr:nvGraphicFramePr>
        <xdr:cNvPr id="12318" name="Gràfic 2">
          <a:extLst>
            <a:ext uri="{FF2B5EF4-FFF2-40B4-BE49-F238E27FC236}">
              <a16:creationId xmlns:a16="http://schemas.microsoft.com/office/drawing/2014/main" id="{0BCA13CA-694A-42FF-8727-D086E903AF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54</xdr:row>
      <xdr:rowOff>133350</xdr:rowOff>
    </xdr:from>
    <xdr:to>
      <xdr:col>4</xdr:col>
      <xdr:colOff>314325</xdr:colOff>
      <xdr:row>84</xdr:row>
      <xdr:rowOff>9525</xdr:rowOff>
    </xdr:to>
    <xdr:graphicFrame macro="">
      <xdr:nvGraphicFramePr>
        <xdr:cNvPr id="12319" name="Gràfic 3">
          <a:extLst>
            <a:ext uri="{FF2B5EF4-FFF2-40B4-BE49-F238E27FC236}">
              <a16:creationId xmlns:a16="http://schemas.microsoft.com/office/drawing/2014/main" id="{ED9C2ABB-66FC-49BD-9684-2A3113D1A7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55</xdr:row>
      <xdr:rowOff>0</xdr:rowOff>
    </xdr:from>
    <xdr:to>
      <xdr:col>9</xdr:col>
      <xdr:colOff>323850</xdr:colOff>
      <xdr:row>84</xdr:row>
      <xdr:rowOff>38100</xdr:rowOff>
    </xdr:to>
    <xdr:graphicFrame macro="">
      <xdr:nvGraphicFramePr>
        <xdr:cNvPr id="12320" name="Gràfic 4">
          <a:extLst>
            <a:ext uri="{FF2B5EF4-FFF2-40B4-BE49-F238E27FC236}">
              <a16:creationId xmlns:a16="http://schemas.microsoft.com/office/drawing/2014/main" id="{7C995495-74AA-47CB-89CB-637D3DD172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7"/>
  </sheetPr>
  <dimension ref="A1:S32"/>
  <sheetViews>
    <sheetView topLeftCell="A10" zoomScale="120" zoomScaleNormal="120" workbookViewId="0">
      <selection activeCell="D21" sqref="D21"/>
    </sheetView>
  </sheetViews>
  <sheetFormatPr baseColWidth="10" defaultColWidth="9.140625" defaultRowHeight="27" customHeight="1" x14ac:dyDescent="0.2"/>
  <cols>
    <col min="1" max="1" width="16.85546875" style="1" customWidth="1"/>
    <col min="2" max="2" width="10.5703125" style="1" customWidth="1"/>
    <col min="3" max="3" width="11" style="2" customWidth="1"/>
    <col min="4" max="4" width="53.140625" style="2" customWidth="1"/>
    <col min="5" max="5" width="3.85546875" style="2" customWidth="1"/>
    <col min="6" max="6" width="4.42578125" style="2" customWidth="1"/>
    <col min="7" max="9" width="9.140625" style="2" customWidth="1"/>
    <col min="10" max="16384" width="9.140625" style="3"/>
  </cols>
  <sheetData>
    <row r="1" spans="1:19" ht="11.25" customHeight="1" x14ac:dyDescent="0.2">
      <c r="A1" s="126" t="s">
        <v>0</v>
      </c>
      <c r="B1" s="126"/>
      <c r="C1" s="126"/>
      <c r="D1" s="126"/>
      <c r="E1" s="126"/>
      <c r="F1" s="126"/>
    </row>
    <row r="2" spans="1:19" ht="11.25" customHeight="1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19" ht="27" customHeight="1" x14ac:dyDescent="0.2">
      <c r="A3" s="5" t="s">
        <v>7</v>
      </c>
      <c r="B3" s="5" t="s">
        <v>8</v>
      </c>
      <c r="C3" s="6" t="s">
        <v>9</v>
      </c>
      <c r="D3" s="5" t="s">
        <v>10</v>
      </c>
      <c r="E3" s="7" t="s">
        <v>11</v>
      </c>
      <c r="F3" s="7">
        <v>2020</v>
      </c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27" customHeight="1" x14ac:dyDescent="0.2">
      <c r="A4" s="5" t="s">
        <v>7</v>
      </c>
      <c r="B4" s="5" t="s">
        <v>8</v>
      </c>
      <c r="C4" s="6" t="s">
        <v>12</v>
      </c>
      <c r="D4" s="5" t="s">
        <v>13</v>
      </c>
      <c r="E4" s="7" t="s">
        <v>11</v>
      </c>
      <c r="F4" s="7">
        <v>2020</v>
      </c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ht="27" customHeight="1" x14ac:dyDescent="0.2">
      <c r="A5" s="5" t="s">
        <v>7</v>
      </c>
      <c r="B5" s="5" t="s">
        <v>8</v>
      </c>
      <c r="C5" s="6" t="s">
        <v>14</v>
      </c>
      <c r="D5" s="5" t="s">
        <v>15</v>
      </c>
      <c r="E5" s="7" t="s">
        <v>11</v>
      </c>
      <c r="F5" s="7">
        <v>2020</v>
      </c>
      <c r="J5" s="8"/>
    </row>
    <row r="6" spans="1:19" ht="27" customHeight="1" x14ac:dyDescent="0.2">
      <c r="A6" s="5" t="s">
        <v>7</v>
      </c>
      <c r="B6" s="5" t="s">
        <v>8</v>
      </c>
      <c r="C6" s="6" t="s">
        <v>16</v>
      </c>
      <c r="D6" s="5" t="s">
        <v>17</v>
      </c>
      <c r="E6" s="7" t="s">
        <v>11</v>
      </c>
      <c r="F6" s="7">
        <v>2020</v>
      </c>
      <c r="J6" s="8"/>
      <c r="K6" s="8"/>
      <c r="L6" s="8"/>
      <c r="M6" s="8"/>
      <c r="N6" s="8"/>
      <c r="O6" s="8"/>
      <c r="P6" s="8"/>
    </row>
    <row r="7" spans="1:19" ht="27" customHeight="1" x14ac:dyDescent="0.2">
      <c r="A7" s="5" t="s">
        <v>7</v>
      </c>
      <c r="B7" s="5" t="s">
        <v>8</v>
      </c>
      <c r="C7" s="6" t="s">
        <v>18</v>
      </c>
      <c r="D7" s="5" t="s">
        <v>19</v>
      </c>
      <c r="E7" s="7" t="s">
        <v>11</v>
      </c>
      <c r="F7" s="7">
        <v>2020</v>
      </c>
      <c r="J7" s="8"/>
      <c r="K7" s="8"/>
      <c r="L7" s="8"/>
      <c r="M7" s="8"/>
      <c r="N7" s="8"/>
      <c r="O7" s="8"/>
      <c r="P7" s="8"/>
    </row>
    <row r="8" spans="1:19" ht="27" customHeight="1" x14ac:dyDescent="0.2">
      <c r="A8" s="9" t="s">
        <v>20</v>
      </c>
      <c r="B8" s="9" t="s">
        <v>21</v>
      </c>
      <c r="C8" s="10" t="s">
        <v>22</v>
      </c>
      <c r="D8" s="9" t="s">
        <v>23</v>
      </c>
      <c r="E8" s="7" t="s">
        <v>11</v>
      </c>
      <c r="F8" s="7">
        <v>2019</v>
      </c>
      <c r="J8" s="8"/>
    </row>
    <row r="9" spans="1:19" ht="27" customHeight="1" x14ac:dyDescent="0.2">
      <c r="A9" s="9" t="s">
        <v>20</v>
      </c>
      <c r="B9" s="9" t="s">
        <v>21</v>
      </c>
      <c r="C9" s="10" t="s">
        <v>24</v>
      </c>
      <c r="D9" s="9" t="s">
        <v>25</v>
      </c>
      <c r="E9" s="7" t="s">
        <v>11</v>
      </c>
      <c r="F9" s="7">
        <v>2019</v>
      </c>
      <c r="J9" s="8"/>
    </row>
    <row r="10" spans="1:19" ht="27" customHeight="1" x14ac:dyDescent="0.2">
      <c r="A10" s="9" t="s">
        <v>20</v>
      </c>
      <c r="B10" s="9" t="s">
        <v>21</v>
      </c>
      <c r="C10" s="10" t="s">
        <v>26</v>
      </c>
      <c r="D10" s="9" t="s">
        <v>27</v>
      </c>
      <c r="E10" s="7" t="s">
        <v>11</v>
      </c>
      <c r="F10" s="7">
        <v>2019</v>
      </c>
      <c r="J10" s="8"/>
    </row>
    <row r="11" spans="1:19" ht="27" customHeight="1" x14ac:dyDescent="0.2">
      <c r="A11" s="9" t="s">
        <v>20</v>
      </c>
      <c r="B11" s="9" t="s">
        <v>21</v>
      </c>
      <c r="C11" s="10" t="s">
        <v>28</v>
      </c>
      <c r="D11" s="9" t="s">
        <v>29</v>
      </c>
      <c r="E11" s="7" t="s">
        <v>11</v>
      </c>
      <c r="F11" s="7">
        <v>2019</v>
      </c>
      <c r="J11" s="8"/>
    </row>
    <row r="12" spans="1:19" ht="27" customHeight="1" x14ac:dyDescent="0.2">
      <c r="A12" s="9" t="s">
        <v>20</v>
      </c>
      <c r="B12" s="9" t="s">
        <v>21</v>
      </c>
      <c r="C12" s="10" t="s">
        <v>30</v>
      </c>
      <c r="D12" s="9" t="s">
        <v>31</v>
      </c>
      <c r="E12" s="7" t="s">
        <v>11</v>
      </c>
      <c r="F12" s="7">
        <v>2019</v>
      </c>
      <c r="J12" s="8"/>
    </row>
    <row r="13" spans="1:19" ht="27" customHeight="1" x14ac:dyDescent="0.2">
      <c r="A13" s="9" t="s">
        <v>20</v>
      </c>
      <c r="B13" s="9" t="s">
        <v>21</v>
      </c>
      <c r="C13" s="10" t="s">
        <v>32</v>
      </c>
      <c r="D13" s="9" t="s">
        <v>33</v>
      </c>
      <c r="E13" s="7" t="s">
        <v>11</v>
      </c>
      <c r="F13" s="7">
        <v>2019</v>
      </c>
      <c r="J13" s="8"/>
    </row>
    <row r="14" spans="1:19" ht="27" customHeight="1" x14ac:dyDescent="0.2">
      <c r="A14" s="9" t="s">
        <v>20</v>
      </c>
      <c r="B14" s="9" t="s">
        <v>21</v>
      </c>
      <c r="C14" s="10" t="s">
        <v>34</v>
      </c>
      <c r="D14" s="9" t="s">
        <v>35</v>
      </c>
      <c r="E14" s="7" t="s">
        <v>11</v>
      </c>
      <c r="F14" s="7">
        <v>2019</v>
      </c>
      <c r="J14" s="8"/>
    </row>
    <row r="15" spans="1:19" ht="27" customHeight="1" x14ac:dyDescent="0.2">
      <c r="A15" s="5" t="s">
        <v>36</v>
      </c>
      <c r="B15" s="5" t="s">
        <v>11</v>
      </c>
      <c r="C15" s="6" t="s">
        <v>37</v>
      </c>
      <c r="D15" s="5" t="s">
        <v>38</v>
      </c>
      <c r="E15" s="7" t="s">
        <v>11</v>
      </c>
      <c r="F15" s="7">
        <v>2020</v>
      </c>
      <c r="J15" s="8"/>
      <c r="K15" s="8"/>
      <c r="L15" s="8"/>
      <c r="M15" s="8"/>
      <c r="N15" s="8"/>
      <c r="O15" s="8"/>
      <c r="P15" s="11"/>
      <c r="Q15" s="11"/>
    </row>
    <row r="16" spans="1:19" ht="27" customHeight="1" x14ac:dyDescent="0.2">
      <c r="A16" s="5" t="s">
        <v>39</v>
      </c>
      <c r="B16" s="5" t="s">
        <v>40</v>
      </c>
      <c r="C16" s="6" t="s">
        <v>41</v>
      </c>
      <c r="D16" s="5" t="s">
        <v>42</v>
      </c>
      <c r="E16" s="7" t="s">
        <v>11</v>
      </c>
      <c r="F16" s="7">
        <v>2020</v>
      </c>
    </row>
    <row r="17" spans="1:14" ht="27" customHeight="1" x14ac:dyDescent="0.2">
      <c r="A17" s="5" t="s">
        <v>39</v>
      </c>
      <c r="B17" s="5" t="s">
        <v>40</v>
      </c>
      <c r="C17" s="6" t="s">
        <v>43</v>
      </c>
      <c r="D17" s="5" t="s">
        <v>44</v>
      </c>
      <c r="E17" s="7" t="s">
        <v>11</v>
      </c>
      <c r="F17" s="7">
        <v>2020</v>
      </c>
    </row>
    <row r="18" spans="1:14" ht="22.5" customHeight="1" x14ac:dyDescent="0.2">
      <c r="A18" s="5" t="s">
        <v>36</v>
      </c>
      <c r="B18" s="5" t="s">
        <v>11</v>
      </c>
      <c r="C18" s="6" t="s">
        <v>45</v>
      </c>
      <c r="D18" s="5" t="s">
        <v>46</v>
      </c>
      <c r="E18" s="7" t="s">
        <v>11</v>
      </c>
      <c r="F18" s="7">
        <v>2020</v>
      </c>
      <c r="J18" s="8"/>
      <c r="K18" s="8"/>
    </row>
    <row r="19" spans="1:14" ht="27" customHeight="1" x14ac:dyDescent="0.2">
      <c r="A19" s="5" t="s">
        <v>36</v>
      </c>
      <c r="B19" s="5" t="s">
        <v>11</v>
      </c>
      <c r="C19" s="6" t="s">
        <v>47</v>
      </c>
      <c r="D19" s="5" t="s">
        <v>48</v>
      </c>
      <c r="E19" s="7" t="s">
        <v>11</v>
      </c>
      <c r="F19" s="7">
        <v>2020</v>
      </c>
    </row>
    <row r="20" spans="1:14" ht="27" customHeight="1" x14ac:dyDescent="0.2">
      <c r="A20" s="9" t="s">
        <v>20</v>
      </c>
      <c r="B20" s="9" t="s">
        <v>21</v>
      </c>
      <c r="C20" s="10" t="s">
        <v>49</v>
      </c>
      <c r="D20" s="9" t="s">
        <v>50</v>
      </c>
      <c r="E20" s="7" t="s">
        <v>11</v>
      </c>
      <c r="F20" s="7">
        <v>2021</v>
      </c>
    </row>
    <row r="21" spans="1:14" ht="25.5" customHeight="1" x14ac:dyDescent="0.2">
      <c r="A21" s="5" t="s">
        <v>36</v>
      </c>
      <c r="B21" s="5" t="s">
        <v>11</v>
      </c>
      <c r="C21" s="6" t="s">
        <v>51</v>
      </c>
      <c r="D21" s="5" t="s">
        <v>52</v>
      </c>
      <c r="E21" s="7" t="s">
        <v>11</v>
      </c>
      <c r="F21" s="7">
        <v>2019</v>
      </c>
      <c r="J21" s="8"/>
    </row>
    <row r="22" spans="1:14" ht="27" customHeight="1" x14ac:dyDescent="0.2">
      <c r="A22" s="9" t="s">
        <v>20</v>
      </c>
      <c r="B22" s="9" t="s">
        <v>21</v>
      </c>
      <c r="C22" s="10" t="s">
        <v>53</v>
      </c>
      <c r="D22" s="9" t="s">
        <v>54</v>
      </c>
      <c r="E22" s="7" t="s">
        <v>11</v>
      </c>
      <c r="F22" s="7">
        <v>2021</v>
      </c>
      <c r="J22" s="2"/>
      <c r="K22" s="2"/>
    </row>
    <row r="23" spans="1:14" ht="27" customHeight="1" x14ac:dyDescent="0.2">
      <c r="A23" s="9" t="s">
        <v>20</v>
      </c>
      <c r="B23" s="9" t="s">
        <v>21</v>
      </c>
      <c r="C23" s="10" t="s">
        <v>55</v>
      </c>
      <c r="D23" s="9" t="s">
        <v>56</v>
      </c>
      <c r="E23" s="7" t="s">
        <v>11</v>
      </c>
      <c r="F23" s="7">
        <v>2021</v>
      </c>
    </row>
    <row r="24" spans="1:14" ht="27" customHeight="1" x14ac:dyDescent="0.2">
      <c r="A24" s="9" t="s">
        <v>20</v>
      </c>
      <c r="B24" s="9" t="s">
        <v>21</v>
      </c>
      <c r="C24" s="10" t="s">
        <v>57</v>
      </c>
      <c r="D24" s="9" t="s">
        <v>58</v>
      </c>
      <c r="E24" s="7" t="s">
        <v>11</v>
      </c>
      <c r="F24" s="7">
        <v>2021</v>
      </c>
    </row>
    <row r="25" spans="1:14" ht="27" customHeight="1" x14ac:dyDescent="0.2">
      <c r="A25" s="9" t="s">
        <v>20</v>
      </c>
      <c r="B25" s="9" t="s">
        <v>21</v>
      </c>
      <c r="C25" s="10" t="s">
        <v>59</v>
      </c>
      <c r="D25" s="9" t="s">
        <v>60</v>
      </c>
      <c r="E25" s="7" t="s">
        <v>11</v>
      </c>
      <c r="F25" s="7">
        <v>2021</v>
      </c>
      <c r="J25" s="8"/>
      <c r="K25" s="8"/>
      <c r="L25" s="8"/>
      <c r="M25" s="8"/>
      <c r="N25" s="8"/>
    </row>
    <row r="26" spans="1:14" ht="27" customHeight="1" x14ac:dyDescent="0.2">
      <c r="A26" s="5" t="s">
        <v>36</v>
      </c>
      <c r="B26" s="5" t="s">
        <v>11</v>
      </c>
      <c r="C26" s="6" t="s">
        <v>61</v>
      </c>
      <c r="D26" s="5" t="s">
        <v>62</v>
      </c>
      <c r="E26" s="7" t="s">
        <v>11</v>
      </c>
      <c r="F26" s="7">
        <v>2019</v>
      </c>
      <c r="J26" s="8"/>
      <c r="K26" s="8"/>
    </row>
    <row r="27" spans="1:14" ht="27" customHeight="1" x14ac:dyDescent="0.2">
      <c r="A27" s="5" t="s">
        <v>63</v>
      </c>
      <c r="B27" s="5" t="s">
        <v>40</v>
      </c>
      <c r="C27" s="6" t="s">
        <v>64</v>
      </c>
      <c r="D27" s="5" t="s">
        <v>65</v>
      </c>
      <c r="E27" s="7" t="s">
        <v>11</v>
      </c>
      <c r="F27" s="7">
        <v>2020</v>
      </c>
      <c r="J27" s="8"/>
      <c r="K27" s="8"/>
    </row>
    <row r="28" spans="1:14" ht="27" customHeight="1" x14ac:dyDescent="0.2">
      <c r="A28" s="5" t="s">
        <v>63</v>
      </c>
      <c r="B28" s="5" t="s">
        <v>40</v>
      </c>
      <c r="C28" s="6" t="s">
        <v>66</v>
      </c>
      <c r="D28" s="5" t="s">
        <v>67</v>
      </c>
      <c r="E28" s="7" t="s">
        <v>11</v>
      </c>
      <c r="F28" s="7">
        <v>2020</v>
      </c>
    </row>
    <row r="29" spans="1:14" ht="27" customHeight="1" x14ac:dyDescent="0.2">
      <c r="A29" s="5" t="s">
        <v>63</v>
      </c>
      <c r="B29" s="5" t="s">
        <v>40</v>
      </c>
      <c r="C29" s="6" t="s">
        <v>68</v>
      </c>
      <c r="D29" s="5" t="s">
        <v>69</v>
      </c>
      <c r="E29" s="7" t="s">
        <v>11</v>
      </c>
      <c r="F29" s="7">
        <v>2020</v>
      </c>
    </row>
    <row r="30" spans="1:14" ht="27" customHeight="1" x14ac:dyDescent="0.2">
      <c r="A30" s="5" t="s">
        <v>63</v>
      </c>
      <c r="B30" s="5" t="s">
        <v>40</v>
      </c>
      <c r="C30" s="6" t="s">
        <v>70</v>
      </c>
      <c r="D30" s="5" t="s">
        <v>71</v>
      </c>
      <c r="E30" s="7" t="s">
        <v>11</v>
      </c>
      <c r="F30" s="7">
        <v>2020</v>
      </c>
      <c r="J30" s="8"/>
      <c r="K30" s="8"/>
      <c r="L30" s="8"/>
      <c r="M30" s="8"/>
    </row>
    <row r="31" spans="1:14" ht="22.5" customHeight="1" x14ac:dyDescent="0.2">
      <c r="A31" s="5" t="s">
        <v>63</v>
      </c>
      <c r="B31" s="5" t="s">
        <v>40</v>
      </c>
      <c r="C31" s="6" t="s">
        <v>72</v>
      </c>
      <c r="D31" s="5" t="s">
        <v>73</v>
      </c>
      <c r="E31" s="7" t="s">
        <v>11</v>
      </c>
      <c r="F31" s="7">
        <v>2020</v>
      </c>
    </row>
    <row r="32" spans="1:14" ht="27" customHeight="1" x14ac:dyDescent="0.2">
      <c r="A32" s="5" t="s">
        <v>36</v>
      </c>
      <c r="B32" s="5" t="s">
        <v>11</v>
      </c>
      <c r="C32" s="6" t="s">
        <v>74</v>
      </c>
      <c r="D32" s="5" t="s">
        <v>75</v>
      </c>
      <c r="E32" s="7" t="s">
        <v>11</v>
      </c>
      <c r="F32" s="7">
        <v>2019</v>
      </c>
    </row>
  </sheetData>
  <sheetProtection selectLockedCells="1" selectUnlockedCells="1"/>
  <mergeCells count="1">
    <mergeCell ref="A1:F1"/>
  </mergeCells>
  <printOptions horizontalCentered="1"/>
  <pageMargins left="0" right="0" top="0.19652777777777777" bottom="0.19652777777777777" header="0.51180555555555551" footer="0.51180555555555551"/>
  <pageSetup paperSize="9" firstPageNumber="0"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50"/>
  </sheetPr>
  <dimension ref="A1:Q86"/>
  <sheetViews>
    <sheetView topLeftCell="A70" zoomScale="120" zoomScaleNormal="120" workbookViewId="0">
      <selection activeCell="A86" sqref="A86:G86"/>
    </sheetView>
  </sheetViews>
  <sheetFormatPr baseColWidth="10" defaultColWidth="9.140625" defaultRowHeight="11.25" x14ac:dyDescent="0.2"/>
  <cols>
    <col min="1" max="10" width="9" style="13" customWidth="1"/>
    <col min="11" max="16" width="7.85546875" style="13" customWidth="1"/>
    <col min="17" max="16384" width="9.140625" style="13"/>
  </cols>
  <sheetData>
    <row r="1" spans="1:17" ht="34.5" customHeight="1" x14ac:dyDescent="0.2">
      <c r="A1" s="153" t="s">
        <v>27</v>
      </c>
      <c r="B1" s="153"/>
      <c r="C1" s="153"/>
      <c r="D1" s="153"/>
      <c r="E1" s="153"/>
      <c r="F1" s="153"/>
      <c r="G1" s="153"/>
    </row>
    <row r="2" spans="1:17" ht="11.25" customHeight="1" x14ac:dyDescent="0.2">
      <c r="A2" s="143"/>
      <c r="B2" s="152" t="s">
        <v>266</v>
      </c>
      <c r="C2" s="152" t="s">
        <v>265</v>
      </c>
      <c r="D2" s="144" t="s">
        <v>244</v>
      </c>
      <c r="E2" s="144"/>
      <c r="F2" s="144"/>
      <c r="G2" s="151">
        <v>2019</v>
      </c>
      <c r="J2" s="33"/>
    </row>
    <row r="3" spans="1:17" ht="33.75" customHeight="1" x14ac:dyDescent="0.2">
      <c r="A3" s="143"/>
      <c r="B3" s="152"/>
      <c r="C3" s="152"/>
      <c r="D3" s="51" t="s">
        <v>245</v>
      </c>
      <c r="E3" s="51" t="s">
        <v>246</v>
      </c>
      <c r="F3" s="51" t="s">
        <v>242</v>
      </c>
      <c r="G3" s="151"/>
      <c r="K3" s="13" t="s">
        <v>245</v>
      </c>
      <c r="M3" s="13" t="s">
        <v>246</v>
      </c>
      <c r="O3" s="13" t="s">
        <v>242</v>
      </c>
      <c r="Q3" s="13">
        <v>2019</v>
      </c>
    </row>
    <row r="4" spans="1:17" x14ac:dyDescent="0.2">
      <c r="A4" s="15" t="s">
        <v>247</v>
      </c>
      <c r="B4" s="52">
        <v>9.8000000000000007</v>
      </c>
      <c r="C4" s="52">
        <v>11.8</v>
      </c>
      <c r="D4" s="52">
        <v>2.9</v>
      </c>
      <c r="E4" s="52">
        <v>-4.3</v>
      </c>
      <c r="F4" s="52">
        <v>3.3</v>
      </c>
      <c r="G4" s="52">
        <v>2.6</v>
      </c>
      <c r="J4" s="58" t="s">
        <v>252</v>
      </c>
      <c r="K4" s="54">
        <v>5.0999999999999996</v>
      </c>
      <c r="L4" s="58" t="s">
        <v>252</v>
      </c>
      <c r="M4" s="54">
        <v>-1</v>
      </c>
      <c r="N4" s="58" t="s">
        <v>251</v>
      </c>
      <c r="O4" s="54">
        <v>4.8</v>
      </c>
      <c r="P4" s="58" t="s">
        <v>253</v>
      </c>
      <c r="Q4" s="54">
        <v>5.0999999999999996</v>
      </c>
    </row>
    <row r="5" spans="1:17" x14ac:dyDescent="0.2">
      <c r="A5" s="15" t="s">
        <v>250</v>
      </c>
      <c r="B5" s="52">
        <v>4.0999999999999996</v>
      </c>
      <c r="C5" s="52">
        <v>21.7</v>
      </c>
      <c r="D5" s="52">
        <v>2.8</v>
      </c>
      <c r="E5" s="52">
        <v>-3.2</v>
      </c>
      <c r="F5" s="52">
        <v>1.9</v>
      </c>
      <c r="G5" s="52">
        <v>1.6</v>
      </c>
      <c r="J5" s="58" t="s">
        <v>256</v>
      </c>
      <c r="K5" s="54">
        <v>4.8</v>
      </c>
      <c r="L5" s="58" t="s">
        <v>253</v>
      </c>
      <c r="M5" s="54">
        <v>-1.2</v>
      </c>
      <c r="N5" s="58" t="s">
        <v>247</v>
      </c>
      <c r="O5" s="54">
        <v>3.3</v>
      </c>
      <c r="P5" s="58" t="s">
        <v>249</v>
      </c>
      <c r="Q5" s="54">
        <v>4.5999999999999996</v>
      </c>
    </row>
    <row r="6" spans="1:17" x14ac:dyDescent="0.2">
      <c r="A6" s="15" t="s">
        <v>254</v>
      </c>
      <c r="B6" s="52">
        <v>2.4</v>
      </c>
      <c r="C6" s="52">
        <v>19.7</v>
      </c>
      <c r="D6" s="52">
        <v>2.2999999999999998</v>
      </c>
      <c r="E6" s="52">
        <v>-4.4000000000000004</v>
      </c>
      <c r="F6" s="52">
        <v>0.7</v>
      </c>
      <c r="G6" s="52">
        <v>-0.5</v>
      </c>
      <c r="J6" s="58" t="s">
        <v>248</v>
      </c>
      <c r="K6" s="54">
        <v>4.0999999999999996</v>
      </c>
      <c r="L6" s="58" t="s">
        <v>251</v>
      </c>
      <c r="M6" s="54">
        <v>-1.9</v>
      </c>
      <c r="N6" s="58" t="s">
        <v>258</v>
      </c>
      <c r="O6" s="54">
        <v>3.1</v>
      </c>
      <c r="P6" s="58" t="s">
        <v>248</v>
      </c>
      <c r="Q6" s="54">
        <v>4.3</v>
      </c>
    </row>
    <row r="7" spans="1:17" x14ac:dyDescent="0.2">
      <c r="A7" s="40" t="s">
        <v>234</v>
      </c>
      <c r="B7" s="55">
        <v>1</v>
      </c>
      <c r="C7" s="55">
        <v>5.7</v>
      </c>
      <c r="D7" s="55">
        <v>2.9</v>
      </c>
      <c r="E7" s="55">
        <v>-5.4</v>
      </c>
      <c r="F7" s="55">
        <v>1</v>
      </c>
      <c r="G7" s="55">
        <v>-1.4</v>
      </c>
      <c r="J7" s="58" t="s">
        <v>261</v>
      </c>
      <c r="K7" s="54">
        <v>3.6</v>
      </c>
      <c r="L7" s="58" t="s">
        <v>249</v>
      </c>
      <c r="M7" s="54">
        <v>-2.1</v>
      </c>
      <c r="N7" s="58" t="s">
        <v>253</v>
      </c>
      <c r="O7" s="54">
        <v>2.9</v>
      </c>
      <c r="P7" s="58" t="s">
        <v>247</v>
      </c>
      <c r="Q7" s="54">
        <v>2.6</v>
      </c>
    </row>
    <row r="8" spans="1:17" x14ac:dyDescent="0.2">
      <c r="A8" s="15" t="s">
        <v>256</v>
      </c>
      <c r="B8" s="52">
        <v>1.5</v>
      </c>
      <c r="C8" s="52">
        <v>6.2</v>
      </c>
      <c r="D8" s="52">
        <v>4.8</v>
      </c>
      <c r="E8" s="52">
        <v>-5.4</v>
      </c>
      <c r="F8" s="52">
        <v>-0.7</v>
      </c>
      <c r="G8" s="52">
        <v>-0.1</v>
      </c>
      <c r="J8" s="58" t="s">
        <v>253</v>
      </c>
      <c r="K8" s="54">
        <v>3.4</v>
      </c>
      <c r="L8" s="58" t="s">
        <v>262</v>
      </c>
      <c r="M8" s="54">
        <v>-2.2000000000000002</v>
      </c>
      <c r="N8" s="58" t="s">
        <v>255</v>
      </c>
      <c r="O8" s="54">
        <v>2.6</v>
      </c>
      <c r="P8" s="58" t="s">
        <v>251</v>
      </c>
      <c r="Q8" s="54">
        <v>2.5</v>
      </c>
    </row>
    <row r="9" spans="1:17" x14ac:dyDescent="0.2">
      <c r="A9" s="15" t="s">
        <v>259</v>
      </c>
      <c r="B9" s="52">
        <v>1.5</v>
      </c>
      <c r="C9" s="52">
        <v>20.8</v>
      </c>
      <c r="D9" s="52">
        <v>2.1</v>
      </c>
      <c r="E9" s="52">
        <v>-3.7</v>
      </c>
      <c r="F9" s="52">
        <v>2.2999999999999998</v>
      </c>
      <c r="G9" s="52">
        <v>-0.9</v>
      </c>
      <c r="J9" s="58" t="s">
        <v>262</v>
      </c>
      <c r="K9" s="54">
        <v>3.2</v>
      </c>
      <c r="L9" s="58" t="s">
        <v>248</v>
      </c>
      <c r="M9" s="54">
        <v>-2.5</v>
      </c>
      <c r="N9" s="58" t="s">
        <v>249</v>
      </c>
      <c r="O9" s="54">
        <v>2.5</v>
      </c>
      <c r="P9" s="58" t="s">
        <v>252</v>
      </c>
      <c r="Q9" s="54">
        <v>1.8</v>
      </c>
    </row>
    <row r="10" spans="1:17" x14ac:dyDescent="0.2">
      <c r="A10" s="15" t="s">
        <v>260</v>
      </c>
      <c r="B10" s="52">
        <v>6</v>
      </c>
      <c r="C10" s="52">
        <v>20</v>
      </c>
      <c r="D10" s="52">
        <v>2.4</v>
      </c>
      <c r="E10" s="52">
        <v>-3</v>
      </c>
      <c r="F10" s="52">
        <v>1.6</v>
      </c>
      <c r="G10" s="52">
        <v>1.2</v>
      </c>
      <c r="J10" s="58" t="s">
        <v>251</v>
      </c>
      <c r="K10" s="54">
        <v>3</v>
      </c>
      <c r="L10" s="58" t="s">
        <v>258</v>
      </c>
      <c r="M10" s="54">
        <v>-2.9</v>
      </c>
      <c r="N10" s="58" t="s">
        <v>233</v>
      </c>
      <c r="O10" s="54">
        <v>2.4</v>
      </c>
      <c r="P10" s="58" t="s">
        <v>258</v>
      </c>
      <c r="Q10" s="54">
        <v>1.7</v>
      </c>
    </row>
    <row r="11" spans="1:17" x14ac:dyDescent="0.2">
      <c r="A11" s="15" t="s">
        <v>248</v>
      </c>
      <c r="B11" s="52">
        <v>4.0999999999999996</v>
      </c>
      <c r="C11" s="52">
        <v>19.5</v>
      </c>
      <c r="D11" s="52">
        <v>4.0999999999999996</v>
      </c>
      <c r="E11" s="52">
        <v>-2.5</v>
      </c>
      <c r="F11" s="52">
        <v>2.2999999999999998</v>
      </c>
      <c r="G11" s="52">
        <v>4.3</v>
      </c>
      <c r="J11" s="58" t="s">
        <v>247</v>
      </c>
      <c r="K11" s="54">
        <v>2.9</v>
      </c>
      <c r="L11" s="58" t="s">
        <v>257</v>
      </c>
      <c r="M11" s="54">
        <v>-2.9</v>
      </c>
      <c r="N11" s="58" t="s">
        <v>259</v>
      </c>
      <c r="O11" s="54">
        <v>2.2999999999999998</v>
      </c>
      <c r="P11" s="58" t="s">
        <v>233</v>
      </c>
      <c r="Q11" s="54">
        <v>1.7</v>
      </c>
    </row>
    <row r="12" spans="1:17" x14ac:dyDescent="0.2">
      <c r="A12" s="15" t="s">
        <v>255</v>
      </c>
      <c r="B12" s="52">
        <v>23</v>
      </c>
      <c r="C12" s="52">
        <v>19.2</v>
      </c>
      <c r="D12" s="52">
        <v>1.2</v>
      </c>
      <c r="E12" s="52">
        <v>-3.4</v>
      </c>
      <c r="F12" s="52">
        <v>2.6</v>
      </c>
      <c r="G12" s="52">
        <v>-0.3</v>
      </c>
      <c r="J12" s="58" t="s">
        <v>234</v>
      </c>
      <c r="K12" s="54">
        <v>2.9</v>
      </c>
      <c r="L12" s="58" t="s">
        <v>260</v>
      </c>
      <c r="M12" s="54">
        <v>-3</v>
      </c>
      <c r="N12" s="58" t="s">
        <v>248</v>
      </c>
      <c r="O12" s="54">
        <v>2.2999999999999998</v>
      </c>
      <c r="P12" s="58" t="s">
        <v>250</v>
      </c>
      <c r="Q12" s="54">
        <v>1.6</v>
      </c>
    </row>
    <row r="13" spans="1:17" x14ac:dyDescent="0.2">
      <c r="A13" s="15" t="s">
        <v>258</v>
      </c>
      <c r="B13" s="52">
        <v>10.8</v>
      </c>
      <c r="C13" s="52">
        <v>18.899999999999999</v>
      </c>
      <c r="D13" s="52">
        <v>1.1000000000000001</v>
      </c>
      <c r="E13" s="52">
        <v>-2.9</v>
      </c>
      <c r="F13" s="52">
        <v>3.1</v>
      </c>
      <c r="G13" s="52">
        <v>1.7</v>
      </c>
      <c r="J13" s="58" t="s">
        <v>250</v>
      </c>
      <c r="K13" s="54">
        <v>2.8</v>
      </c>
      <c r="L13" s="58" t="s">
        <v>261</v>
      </c>
      <c r="M13" s="54">
        <v>-3.1</v>
      </c>
      <c r="N13" s="58" t="s">
        <v>257</v>
      </c>
      <c r="O13" s="54">
        <v>2.1</v>
      </c>
      <c r="P13" s="58" t="s">
        <v>257</v>
      </c>
      <c r="Q13" s="54">
        <v>1.5</v>
      </c>
    </row>
    <row r="14" spans="1:17" x14ac:dyDescent="0.2">
      <c r="A14" s="15" t="s">
        <v>252</v>
      </c>
      <c r="B14" s="52">
        <v>1.4</v>
      </c>
      <c r="C14" s="52">
        <v>13.7</v>
      </c>
      <c r="D14" s="52">
        <v>5.0999999999999996</v>
      </c>
      <c r="E14" s="52">
        <v>-1</v>
      </c>
      <c r="F14" s="52">
        <v>1.6</v>
      </c>
      <c r="G14" s="52">
        <v>1.8</v>
      </c>
      <c r="J14" s="58" t="s">
        <v>260</v>
      </c>
      <c r="K14" s="54">
        <v>2.4</v>
      </c>
      <c r="L14" s="58" t="s">
        <v>233</v>
      </c>
      <c r="M14" s="54">
        <v>-3.1</v>
      </c>
      <c r="N14" s="58" t="s">
        <v>250</v>
      </c>
      <c r="O14" s="54">
        <v>1.9</v>
      </c>
      <c r="P14" s="58" t="s">
        <v>261</v>
      </c>
      <c r="Q14" s="54">
        <v>1.4</v>
      </c>
    </row>
    <row r="15" spans="1:17" x14ac:dyDescent="0.2">
      <c r="A15" s="15" t="s">
        <v>261</v>
      </c>
      <c r="B15" s="52">
        <v>5.9</v>
      </c>
      <c r="C15" s="52">
        <v>18.2</v>
      </c>
      <c r="D15" s="52">
        <v>3.6</v>
      </c>
      <c r="E15" s="52">
        <v>-3.1</v>
      </c>
      <c r="F15" s="52">
        <v>1.9</v>
      </c>
      <c r="G15" s="52">
        <v>1.4</v>
      </c>
      <c r="J15" s="58" t="s">
        <v>254</v>
      </c>
      <c r="K15" s="54">
        <v>2.2999999999999998</v>
      </c>
      <c r="L15" s="58" t="s">
        <v>250</v>
      </c>
      <c r="M15" s="54">
        <v>-3.2</v>
      </c>
      <c r="N15" s="58" t="s">
        <v>261</v>
      </c>
      <c r="O15" s="54">
        <v>1.9</v>
      </c>
      <c r="P15" s="58" t="s">
        <v>262</v>
      </c>
      <c r="Q15" s="54">
        <v>1.3</v>
      </c>
    </row>
    <row r="16" spans="1:17" x14ac:dyDescent="0.2">
      <c r="A16" s="15" t="s">
        <v>249</v>
      </c>
      <c r="B16" s="52">
        <v>12.2</v>
      </c>
      <c r="C16" s="52">
        <v>10.5</v>
      </c>
      <c r="D16" s="52">
        <v>-0.1</v>
      </c>
      <c r="E16" s="52">
        <v>-2.1</v>
      </c>
      <c r="F16" s="52">
        <v>2.5</v>
      </c>
      <c r="G16" s="52">
        <v>4.5999999999999996</v>
      </c>
      <c r="J16" s="58" t="s">
        <v>259</v>
      </c>
      <c r="K16" s="54">
        <v>2.1</v>
      </c>
      <c r="L16" s="58" t="s">
        <v>255</v>
      </c>
      <c r="M16" s="54">
        <v>-3.4</v>
      </c>
      <c r="N16" s="58" t="s">
        <v>260</v>
      </c>
      <c r="O16" s="54">
        <v>1.6</v>
      </c>
      <c r="P16" s="58" t="s">
        <v>260</v>
      </c>
      <c r="Q16" s="54">
        <v>1.2</v>
      </c>
    </row>
    <row r="17" spans="1:17" x14ac:dyDescent="0.2">
      <c r="A17" s="15" t="s">
        <v>251</v>
      </c>
      <c r="B17" s="52">
        <v>2.9</v>
      </c>
      <c r="C17" s="52">
        <v>18.5</v>
      </c>
      <c r="D17" s="52">
        <v>3</v>
      </c>
      <c r="E17" s="52">
        <v>-1.9</v>
      </c>
      <c r="F17" s="52">
        <v>4.8</v>
      </c>
      <c r="G17" s="52">
        <v>2.5</v>
      </c>
      <c r="J17" s="58" t="s">
        <v>233</v>
      </c>
      <c r="K17" s="54">
        <v>1.9</v>
      </c>
      <c r="L17" s="58" t="s">
        <v>259</v>
      </c>
      <c r="M17" s="54">
        <v>-3.7</v>
      </c>
      <c r="N17" s="58" t="s">
        <v>252</v>
      </c>
      <c r="O17" s="54">
        <v>1.6</v>
      </c>
      <c r="P17" s="58" t="s">
        <v>256</v>
      </c>
      <c r="Q17" s="54">
        <v>-0.1</v>
      </c>
    </row>
    <row r="18" spans="1:17" x14ac:dyDescent="0.2">
      <c r="A18" s="15" t="s">
        <v>253</v>
      </c>
      <c r="B18" s="52">
        <v>3.1</v>
      </c>
      <c r="C18" s="52">
        <v>31</v>
      </c>
      <c r="D18" s="52">
        <v>3.4</v>
      </c>
      <c r="E18" s="52">
        <v>-1.2</v>
      </c>
      <c r="F18" s="52">
        <v>2.9</v>
      </c>
      <c r="G18" s="52">
        <v>5.0999999999999996</v>
      </c>
      <c r="J18" s="58" t="s">
        <v>257</v>
      </c>
      <c r="K18" s="54">
        <v>1.4</v>
      </c>
      <c r="L18" s="58" t="s">
        <v>247</v>
      </c>
      <c r="M18" s="54">
        <v>-4.3</v>
      </c>
      <c r="N18" s="58" t="s">
        <v>234</v>
      </c>
      <c r="O18" s="54">
        <v>1</v>
      </c>
      <c r="P18" s="58" t="s">
        <v>255</v>
      </c>
      <c r="Q18" s="54">
        <v>-0.3</v>
      </c>
    </row>
    <row r="19" spans="1:17" x14ac:dyDescent="0.2">
      <c r="A19" s="15" t="s">
        <v>257</v>
      </c>
      <c r="B19" s="52">
        <v>9</v>
      </c>
      <c r="C19" s="52">
        <v>24.3</v>
      </c>
      <c r="D19" s="52">
        <v>1.4</v>
      </c>
      <c r="E19" s="52">
        <v>-2.9</v>
      </c>
      <c r="F19" s="52">
        <v>2.1</v>
      </c>
      <c r="G19" s="52">
        <v>1.5</v>
      </c>
      <c r="J19" s="58" t="s">
        <v>255</v>
      </c>
      <c r="K19" s="54">
        <v>1.2</v>
      </c>
      <c r="L19" s="58" t="s">
        <v>254</v>
      </c>
      <c r="M19" s="54">
        <v>-4.4000000000000004</v>
      </c>
      <c r="N19" s="58" t="s">
        <v>254</v>
      </c>
      <c r="O19" s="54">
        <v>0.7</v>
      </c>
      <c r="P19" s="58" t="s">
        <v>254</v>
      </c>
      <c r="Q19" s="54">
        <v>-0.5</v>
      </c>
    </row>
    <row r="20" spans="1:17" x14ac:dyDescent="0.2">
      <c r="A20" s="15" t="s">
        <v>262</v>
      </c>
      <c r="B20" s="52">
        <v>1.1000000000000001</v>
      </c>
      <c r="C20" s="52">
        <v>26.1</v>
      </c>
      <c r="D20" s="52">
        <v>3.2</v>
      </c>
      <c r="E20" s="52">
        <v>-2.2000000000000002</v>
      </c>
      <c r="F20" s="52">
        <v>0.2</v>
      </c>
      <c r="G20" s="52">
        <v>1.3</v>
      </c>
      <c r="J20" s="58" t="s">
        <v>258</v>
      </c>
      <c r="K20" s="54">
        <v>1.1000000000000001</v>
      </c>
      <c r="L20" s="58" t="s">
        <v>234</v>
      </c>
      <c r="M20" s="54">
        <v>-5.4</v>
      </c>
      <c r="N20" s="58" t="s">
        <v>262</v>
      </c>
      <c r="O20" s="54">
        <v>0.2</v>
      </c>
      <c r="P20" s="58" t="s">
        <v>259</v>
      </c>
      <c r="Q20" s="54">
        <v>-0.9</v>
      </c>
    </row>
    <row r="21" spans="1:17" x14ac:dyDescent="0.2">
      <c r="A21" s="40" t="s">
        <v>233</v>
      </c>
      <c r="B21" s="55">
        <v>100</v>
      </c>
      <c r="C21" s="55">
        <v>16.100000000000001</v>
      </c>
      <c r="D21" s="55">
        <v>1.9</v>
      </c>
      <c r="E21" s="55">
        <v>-3.1</v>
      </c>
      <c r="F21" s="55">
        <v>2.4</v>
      </c>
      <c r="G21" s="55">
        <v>1.7</v>
      </c>
      <c r="J21" s="58" t="s">
        <v>249</v>
      </c>
      <c r="K21" s="54">
        <v>-0.1</v>
      </c>
      <c r="L21" s="58" t="s">
        <v>256</v>
      </c>
      <c r="M21" s="54">
        <v>-5.4</v>
      </c>
      <c r="N21" s="58" t="s">
        <v>256</v>
      </c>
      <c r="O21" s="54">
        <v>-0.7</v>
      </c>
      <c r="P21" s="58" t="s">
        <v>234</v>
      </c>
      <c r="Q21" s="54">
        <v>-1.4</v>
      </c>
    </row>
    <row r="22" spans="1:17" ht="11.25" customHeight="1" x14ac:dyDescent="0.2">
      <c r="A22" s="145" t="s">
        <v>263</v>
      </c>
      <c r="B22" s="145"/>
      <c r="C22" s="145"/>
      <c r="D22" s="145"/>
      <c r="E22" s="145"/>
      <c r="F22" s="145"/>
      <c r="G22" s="145"/>
      <c r="J22" s="59"/>
    </row>
    <row r="86" spans="1:7" x14ac:dyDescent="0.2">
      <c r="A86" s="145" t="s">
        <v>263</v>
      </c>
      <c r="B86" s="145"/>
      <c r="C86" s="145"/>
      <c r="D86" s="145"/>
      <c r="E86" s="145"/>
      <c r="F86" s="145"/>
      <c r="G86" s="145"/>
    </row>
  </sheetData>
  <sheetProtection selectLockedCells="1" selectUnlockedCells="1"/>
  <mergeCells count="8">
    <mergeCell ref="A86:G86"/>
    <mergeCell ref="A22:G22"/>
    <mergeCell ref="A1:G1"/>
    <mergeCell ref="A2:A3"/>
    <mergeCell ref="B2:B3"/>
    <mergeCell ref="C2:C3"/>
    <mergeCell ref="D2:F2"/>
    <mergeCell ref="G2:G3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50"/>
  </sheetPr>
  <dimension ref="A1:Q86"/>
  <sheetViews>
    <sheetView topLeftCell="A64" zoomScale="120" zoomScaleNormal="120" workbookViewId="0">
      <selection activeCell="A22" sqref="A22:G22"/>
    </sheetView>
  </sheetViews>
  <sheetFormatPr baseColWidth="10" defaultColWidth="9.140625" defaultRowHeight="11.25" x14ac:dyDescent="0.2"/>
  <cols>
    <col min="1" max="10" width="9" style="13" customWidth="1"/>
    <col min="11" max="16" width="7.85546875" style="13" customWidth="1"/>
    <col min="17" max="16384" width="9.140625" style="13"/>
  </cols>
  <sheetData>
    <row r="1" spans="1:17" ht="25.5" customHeight="1" x14ac:dyDescent="0.2">
      <c r="A1" s="148" t="s">
        <v>29</v>
      </c>
      <c r="B1" s="148"/>
      <c r="C1" s="148"/>
      <c r="D1" s="148"/>
      <c r="E1" s="148"/>
      <c r="F1" s="148"/>
      <c r="G1" s="148"/>
    </row>
    <row r="2" spans="1:17" ht="11.25" customHeight="1" x14ac:dyDescent="0.2">
      <c r="A2" s="143"/>
      <c r="B2" s="152" t="s">
        <v>267</v>
      </c>
      <c r="C2" s="152" t="s">
        <v>265</v>
      </c>
      <c r="D2" s="144" t="s">
        <v>244</v>
      </c>
      <c r="E2" s="144"/>
      <c r="F2" s="144"/>
      <c r="G2" s="151">
        <v>2019</v>
      </c>
      <c r="J2" s="33"/>
    </row>
    <row r="3" spans="1:17" ht="33.75" customHeight="1" x14ac:dyDescent="0.2">
      <c r="A3" s="143"/>
      <c r="B3" s="152"/>
      <c r="C3" s="152"/>
      <c r="D3" s="51" t="s">
        <v>245</v>
      </c>
      <c r="E3" s="51" t="s">
        <v>246</v>
      </c>
      <c r="F3" s="51" t="s">
        <v>242</v>
      </c>
      <c r="G3" s="151"/>
      <c r="K3" s="13" t="s">
        <v>245</v>
      </c>
      <c r="M3" s="13" t="s">
        <v>246</v>
      </c>
      <c r="O3" s="13" t="s">
        <v>242</v>
      </c>
      <c r="Q3" s="13">
        <v>2019</v>
      </c>
    </row>
    <row r="4" spans="1:17" x14ac:dyDescent="0.2">
      <c r="A4" s="15" t="s">
        <v>247</v>
      </c>
      <c r="B4" s="52">
        <v>14.7</v>
      </c>
      <c r="C4" s="52">
        <v>7.1</v>
      </c>
      <c r="D4" s="52">
        <v>4.5</v>
      </c>
      <c r="E4" s="52">
        <v>-11.9</v>
      </c>
      <c r="F4" s="52">
        <v>3.6</v>
      </c>
      <c r="G4" s="52">
        <v>5.0999999999999996</v>
      </c>
      <c r="J4" s="58" t="s">
        <v>251</v>
      </c>
      <c r="K4" s="54">
        <v>6.2</v>
      </c>
      <c r="L4" s="58" t="s">
        <v>257</v>
      </c>
      <c r="M4" s="54">
        <v>-6.1</v>
      </c>
      <c r="N4" s="58" t="s">
        <v>234</v>
      </c>
      <c r="O4" s="54">
        <v>4.4000000000000004</v>
      </c>
      <c r="P4" s="58" t="s">
        <v>251</v>
      </c>
      <c r="Q4" s="54">
        <v>6.8</v>
      </c>
    </row>
    <row r="5" spans="1:17" x14ac:dyDescent="0.2">
      <c r="A5" s="15" t="s">
        <v>250</v>
      </c>
      <c r="B5" s="52">
        <v>3.1</v>
      </c>
      <c r="C5" s="52">
        <v>6.5</v>
      </c>
      <c r="D5" s="52">
        <v>5.2</v>
      </c>
      <c r="E5" s="52">
        <v>-9.5</v>
      </c>
      <c r="F5" s="52">
        <v>2.4</v>
      </c>
      <c r="G5" s="52">
        <v>4.4000000000000004</v>
      </c>
      <c r="J5" s="58" t="s">
        <v>248</v>
      </c>
      <c r="K5" s="54">
        <v>5.9</v>
      </c>
      <c r="L5" s="58" t="s">
        <v>234</v>
      </c>
      <c r="M5" s="54">
        <v>-7.8</v>
      </c>
      <c r="N5" s="58" t="s">
        <v>256</v>
      </c>
      <c r="O5" s="54">
        <v>4.3</v>
      </c>
      <c r="P5" s="58" t="s">
        <v>259</v>
      </c>
      <c r="Q5" s="54">
        <v>6.6</v>
      </c>
    </row>
    <row r="6" spans="1:17" x14ac:dyDescent="0.2">
      <c r="A6" s="15" t="s">
        <v>254</v>
      </c>
      <c r="B6" s="52">
        <v>2.2000000000000002</v>
      </c>
      <c r="C6" s="52">
        <v>7.4</v>
      </c>
      <c r="D6" s="52">
        <v>1.4</v>
      </c>
      <c r="E6" s="52">
        <v>-9.5</v>
      </c>
      <c r="F6" s="52">
        <v>2.7</v>
      </c>
      <c r="G6" s="52">
        <v>5.5</v>
      </c>
      <c r="J6" s="58" t="s">
        <v>250</v>
      </c>
      <c r="K6" s="54">
        <v>5.2</v>
      </c>
      <c r="L6" s="58" t="s">
        <v>261</v>
      </c>
      <c r="M6" s="54">
        <v>-8.1</v>
      </c>
      <c r="N6" s="58" t="s">
        <v>258</v>
      </c>
      <c r="O6" s="54">
        <v>3.8</v>
      </c>
      <c r="P6" s="58" t="s">
        <v>234</v>
      </c>
      <c r="Q6" s="54">
        <v>6.2</v>
      </c>
    </row>
    <row r="7" spans="1:17" x14ac:dyDescent="0.2">
      <c r="A7" s="40" t="s">
        <v>234</v>
      </c>
      <c r="B7" s="55">
        <v>3.4</v>
      </c>
      <c r="C7" s="55">
        <v>8.1999999999999993</v>
      </c>
      <c r="D7" s="55">
        <v>3.3</v>
      </c>
      <c r="E7" s="55">
        <v>-7.8</v>
      </c>
      <c r="F7" s="55">
        <v>4.4000000000000004</v>
      </c>
      <c r="G7" s="55">
        <v>6.2</v>
      </c>
      <c r="J7" s="58" t="s">
        <v>247</v>
      </c>
      <c r="K7" s="54">
        <v>4.5</v>
      </c>
      <c r="L7" s="58" t="s">
        <v>253</v>
      </c>
      <c r="M7" s="54">
        <v>-8.5</v>
      </c>
      <c r="N7" s="58" t="s">
        <v>247</v>
      </c>
      <c r="O7" s="54">
        <v>3.6</v>
      </c>
      <c r="P7" s="58" t="s">
        <v>252</v>
      </c>
      <c r="Q7" s="54">
        <v>5.6</v>
      </c>
    </row>
    <row r="8" spans="1:17" x14ac:dyDescent="0.2">
      <c r="A8" s="15" t="s">
        <v>256</v>
      </c>
      <c r="B8" s="52">
        <v>3.8</v>
      </c>
      <c r="C8" s="52">
        <v>6.5</v>
      </c>
      <c r="D8" s="52">
        <v>1.1000000000000001</v>
      </c>
      <c r="E8" s="52">
        <v>-10</v>
      </c>
      <c r="F8" s="52">
        <v>4.3</v>
      </c>
      <c r="G8" s="52">
        <v>4.0999999999999996</v>
      </c>
      <c r="J8" s="58" t="s">
        <v>262</v>
      </c>
      <c r="K8" s="54">
        <v>4.3</v>
      </c>
      <c r="L8" s="58" t="s">
        <v>260</v>
      </c>
      <c r="M8" s="54">
        <v>-8.6999999999999993</v>
      </c>
      <c r="N8" s="58" t="s">
        <v>249</v>
      </c>
      <c r="O8" s="54">
        <v>3.4</v>
      </c>
      <c r="P8" s="58" t="s">
        <v>254</v>
      </c>
      <c r="Q8" s="54">
        <v>5.5</v>
      </c>
    </row>
    <row r="9" spans="1:17" x14ac:dyDescent="0.2">
      <c r="A9" s="15" t="s">
        <v>259</v>
      </c>
      <c r="B9" s="52">
        <v>1.3</v>
      </c>
      <c r="C9" s="52">
        <v>7.5</v>
      </c>
      <c r="D9" s="52">
        <v>1.9</v>
      </c>
      <c r="E9" s="52">
        <v>-9.6</v>
      </c>
      <c r="F9" s="52">
        <v>2.5</v>
      </c>
      <c r="G9" s="52">
        <v>6.6</v>
      </c>
      <c r="J9" s="58" t="s">
        <v>258</v>
      </c>
      <c r="K9" s="54">
        <v>4.0999999999999996</v>
      </c>
      <c r="L9" s="58" t="s">
        <v>249</v>
      </c>
      <c r="M9" s="54">
        <v>-9.3000000000000007</v>
      </c>
      <c r="N9" s="58" t="s">
        <v>251</v>
      </c>
      <c r="O9" s="54">
        <v>3.4</v>
      </c>
      <c r="P9" s="58" t="s">
        <v>247</v>
      </c>
      <c r="Q9" s="54">
        <v>5.0999999999999996</v>
      </c>
    </row>
    <row r="10" spans="1:17" x14ac:dyDescent="0.2">
      <c r="A10" s="15" t="s">
        <v>260</v>
      </c>
      <c r="B10" s="52">
        <v>5.2</v>
      </c>
      <c r="C10" s="52">
        <v>6.8</v>
      </c>
      <c r="D10" s="52">
        <v>2.5</v>
      </c>
      <c r="E10" s="52">
        <v>-8.6999999999999993</v>
      </c>
      <c r="F10" s="52">
        <v>2</v>
      </c>
      <c r="G10" s="52">
        <v>3</v>
      </c>
      <c r="J10" s="58" t="s">
        <v>257</v>
      </c>
      <c r="K10" s="54">
        <v>4</v>
      </c>
      <c r="L10" s="58" t="s">
        <v>252</v>
      </c>
      <c r="M10" s="54">
        <v>-9.4</v>
      </c>
      <c r="N10" s="58" t="s">
        <v>253</v>
      </c>
      <c r="O10" s="54">
        <v>3</v>
      </c>
      <c r="P10" s="58" t="s">
        <v>261</v>
      </c>
      <c r="Q10" s="54">
        <v>4.8</v>
      </c>
    </row>
    <row r="11" spans="1:17" x14ac:dyDescent="0.2">
      <c r="A11" s="15" t="s">
        <v>248</v>
      </c>
      <c r="B11" s="52">
        <v>3.8</v>
      </c>
      <c r="C11" s="52">
        <v>7.1</v>
      </c>
      <c r="D11" s="52">
        <v>5.9</v>
      </c>
      <c r="E11" s="52">
        <v>-11</v>
      </c>
      <c r="F11" s="52">
        <v>2.4</v>
      </c>
      <c r="G11" s="52">
        <v>3.5</v>
      </c>
      <c r="J11" s="58" t="s">
        <v>252</v>
      </c>
      <c r="K11" s="54">
        <v>3.9</v>
      </c>
      <c r="L11" s="58" t="s">
        <v>250</v>
      </c>
      <c r="M11" s="54">
        <v>-9.5</v>
      </c>
      <c r="N11" s="58" t="s">
        <v>233</v>
      </c>
      <c r="O11" s="54">
        <v>3</v>
      </c>
      <c r="P11" s="58" t="s">
        <v>258</v>
      </c>
      <c r="Q11" s="54">
        <v>4.7</v>
      </c>
    </row>
    <row r="12" spans="1:17" x14ac:dyDescent="0.2">
      <c r="A12" s="15" t="s">
        <v>255</v>
      </c>
      <c r="B12" s="52">
        <v>16.600000000000001</v>
      </c>
      <c r="C12" s="52">
        <v>5.6</v>
      </c>
      <c r="D12" s="52">
        <v>2.5</v>
      </c>
      <c r="E12" s="52">
        <v>-9.6</v>
      </c>
      <c r="F12" s="52">
        <v>2.6</v>
      </c>
      <c r="G12" s="52">
        <v>3.1</v>
      </c>
      <c r="J12" s="58" t="s">
        <v>234</v>
      </c>
      <c r="K12" s="54">
        <v>3.3</v>
      </c>
      <c r="L12" s="58" t="s">
        <v>254</v>
      </c>
      <c r="M12" s="54">
        <v>-9.5</v>
      </c>
      <c r="N12" s="58" t="s">
        <v>254</v>
      </c>
      <c r="O12" s="54">
        <v>2.7</v>
      </c>
      <c r="P12" s="58" t="s">
        <v>250</v>
      </c>
      <c r="Q12" s="54">
        <v>4.4000000000000004</v>
      </c>
    </row>
    <row r="13" spans="1:17" x14ac:dyDescent="0.2">
      <c r="A13" s="15" t="s">
        <v>258</v>
      </c>
      <c r="B13" s="52">
        <v>10.4</v>
      </c>
      <c r="C13" s="52">
        <v>7.2</v>
      </c>
      <c r="D13" s="52">
        <v>4.0999999999999996</v>
      </c>
      <c r="E13" s="52">
        <v>-10.8</v>
      </c>
      <c r="F13" s="52">
        <v>3.8</v>
      </c>
      <c r="G13" s="52">
        <v>4.7</v>
      </c>
      <c r="J13" s="58" t="s">
        <v>233</v>
      </c>
      <c r="K13" s="54">
        <v>3.1</v>
      </c>
      <c r="L13" s="58" t="s">
        <v>259</v>
      </c>
      <c r="M13" s="54">
        <v>-9.6</v>
      </c>
      <c r="N13" s="58" t="s">
        <v>255</v>
      </c>
      <c r="O13" s="54">
        <v>2.6</v>
      </c>
      <c r="P13" s="58" t="s">
        <v>262</v>
      </c>
      <c r="Q13" s="54">
        <v>4.4000000000000004</v>
      </c>
    </row>
    <row r="14" spans="1:17" x14ac:dyDescent="0.2">
      <c r="A14" s="15" t="s">
        <v>252</v>
      </c>
      <c r="B14" s="52">
        <v>2</v>
      </c>
      <c r="C14" s="52">
        <v>7.8</v>
      </c>
      <c r="D14" s="52">
        <v>3.9</v>
      </c>
      <c r="E14" s="52">
        <v>-9.4</v>
      </c>
      <c r="F14" s="52">
        <v>2</v>
      </c>
      <c r="G14" s="52">
        <v>5.6</v>
      </c>
      <c r="J14" s="58" t="s">
        <v>253</v>
      </c>
      <c r="K14" s="54">
        <v>2.9</v>
      </c>
      <c r="L14" s="58" t="s">
        <v>255</v>
      </c>
      <c r="M14" s="54">
        <v>-9.6</v>
      </c>
      <c r="N14" s="58" t="s">
        <v>262</v>
      </c>
      <c r="O14" s="54">
        <v>2.6</v>
      </c>
      <c r="P14" s="58" t="s">
        <v>233</v>
      </c>
      <c r="Q14" s="54">
        <v>4.3</v>
      </c>
    </row>
    <row r="15" spans="1:17" x14ac:dyDescent="0.2">
      <c r="A15" s="15" t="s">
        <v>261</v>
      </c>
      <c r="B15" s="52">
        <v>6</v>
      </c>
      <c r="C15" s="52">
        <v>7.6</v>
      </c>
      <c r="D15" s="52">
        <v>2.2999999999999998</v>
      </c>
      <c r="E15" s="52">
        <v>-8.1</v>
      </c>
      <c r="F15" s="52">
        <v>2.4</v>
      </c>
      <c r="G15" s="52">
        <v>4.8</v>
      </c>
      <c r="J15" s="58" t="s">
        <v>260</v>
      </c>
      <c r="K15" s="54">
        <v>2.5</v>
      </c>
      <c r="L15" s="58" t="s">
        <v>262</v>
      </c>
      <c r="M15" s="54">
        <v>-9.6</v>
      </c>
      <c r="N15" s="58" t="s">
        <v>259</v>
      </c>
      <c r="O15" s="54">
        <v>2.5</v>
      </c>
      <c r="P15" s="58" t="s">
        <v>249</v>
      </c>
      <c r="Q15" s="54">
        <v>4.2</v>
      </c>
    </row>
    <row r="16" spans="1:17" x14ac:dyDescent="0.2">
      <c r="A16" s="15" t="s">
        <v>249</v>
      </c>
      <c r="B16" s="52">
        <v>15.4</v>
      </c>
      <c r="C16" s="52">
        <v>5.0999999999999996</v>
      </c>
      <c r="D16" s="52">
        <v>0.7</v>
      </c>
      <c r="E16" s="52">
        <v>-9.3000000000000007</v>
      </c>
      <c r="F16" s="52">
        <v>3.4</v>
      </c>
      <c r="G16" s="52">
        <v>4.2</v>
      </c>
      <c r="J16" s="58" t="s">
        <v>255</v>
      </c>
      <c r="K16" s="54">
        <v>2.5</v>
      </c>
      <c r="L16" s="58" t="s">
        <v>233</v>
      </c>
      <c r="M16" s="54">
        <v>-9.6999999999999993</v>
      </c>
      <c r="N16" s="58" t="s">
        <v>250</v>
      </c>
      <c r="O16" s="54">
        <v>2.4</v>
      </c>
      <c r="P16" s="58" t="s">
        <v>256</v>
      </c>
      <c r="Q16" s="54">
        <v>4.0999999999999996</v>
      </c>
    </row>
    <row r="17" spans="1:17" x14ac:dyDescent="0.2">
      <c r="A17" s="15" t="s">
        <v>251</v>
      </c>
      <c r="B17" s="52">
        <v>2.7</v>
      </c>
      <c r="C17" s="52">
        <v>6.8</v>
      </c>
      <c r="D17" s="52">
        <v>6.2</v>
      </c>
      <c r="E17" s="52">
        <v>-11.1</v>
      </c>
      <c r="F17" s="52">
        <v>3.4</v>
      </c>
      <c r="G17" s="52">
        <v>6.8</v>
      </c>
      <c r="J17" s="58" t="s">
        <v>261</v>
      </c>
      <c r="K17" s="54">
        <v>2.2999999999999998</v>
      </c>
      <c r="L17" s="58" t="s">
        <v>256</v>
      </c>
      <c r="M17" s="54">
        <v>-10</v>
      </c>
      <c r="N17" s="58" t="s">
        <v>248</v>
      </c>
      <c r="O17" s="54">
        <v>2.4</v>
      </c>
      <c r="P17" s="58" t="s">
        <v>253</v>
      </c>
      <c r="Q17" s="54">
        <v>3.8</v>
      </c>
    </row>
    <row r="18" spans="1:17" x14ac:dyDescent="0.2">
      <c r="A18" s="15" t="s">
        <v>253</v>
      </c>
      <c r="B18" s="52">
        <v>1.6</v>
      </c>
      <c r="C18" s="52">
        <v>6.1</v>
      </c>
      <c r="D18" s="52">
        <v>2.9</v>
      </c>
      <c r="E18" s="52">
        <v>-8.5</v>
      </c>
      <c r="F18" s="52">
        <v>3</v>
      </c>
      <c r="G18" s="52">
        <v>3.8</v>
      </c>
      <c r="J18" s="58" t="s">
        <v>259</v>
      </c>
      <c r="K18" s="54">
        <v>1.9</v>
      </c>
      <c r="L18" s="58" t="s">
        <v>258</v>
      </c>
      <c r="M18" s="54">
        <v>-10.8</v>
      </c>
      <c r="N18" s="58" t="s">
        <v>261</v>
      </c>
      <c r="O18" s="54">
        <v>2.4</v>
      </c>
      <c r="P18" s="58" t="s">
        <v>257</v>
      </c>
      <c r="Q18" s="54">
        <v>3.7</v>
      </c>
    </row>
    <row r="19" spans="1:17" x14ac:dyDescent="0.2">
      <c r="A19" s="15" t="s">
        <v>257</v>
      </c>
      <c r="B19" s="52">
        <v>6.9</v>
      </c>
      <c r="C19" s="52">
        <v>7.3</v>
      </c>
      <c r="D19" s="52">
        <v>4</v>
      </c>
      <c r="E19" s="52">
        <v>-6.1</v>
      </c>
      <c r="F19" s="52">
        <v>2.1</v>
      </c>
      <c r="G19" s="52">
        <v>3.7</v>
      </c>
      <c r="J19" s="58" t="s">
        <v>254</v>
      </c>
      <c r="K19" s="54">
        <v>1.4</v>
      </c>
      <c r="L19" s="58" t="s">
        <v>248</v>
      </c>
      <c r="M19" s="54">
        <v>-11</v>
      </c>
      <c r="N19" s="58" t="s">
        <v>257</v>
      </c>
      <c r="O19" s="54">
        <v>2.1</v>
      </c>
      <c r="P19" s="58" t="s">
        <v>248</v>
      </c>
      <c r="Q19" s="54">
        <v>3.5</v>
      </c>
    </row>
    <row r="20" spans="1:17" x14ac:dyDescent="0.2">
      <c r="A20" s="15" t="s">
        <v>262</v>
      </c>
      <c r="B20" s="52">
        <v>0.7</v>
      </c>
      <c r="C20" s="52">
        <v>6.2</v>
      </c>
      <c r="D20" s="52">
        <v>4.3</v>
      </c>
      <c r="E20" s="52">
        <v>-9.6</v>
      </c>
      <c r="F20" s="52">
        <v>2.6</v>
      </c>
      <c r="G20" s="52">
        <v>4.4000000000000004</v>
      </c>
      <c r="J20" s="58" t="s">
        <v>256</v>
      </c>
      <c r="K20" s="54">
        <v>1.1000000000000001</v>
      </c>
      <c r="L20" s="58" t="s">
        <v>251</v>
      </c>
      <c r="M20" s="54">
        <v>-11.1</v>
      </c>
      <c r="N20" s="58" t="s">
        <v>260</v>
      </c>
      <c r="O20" s="54">
        <v>2</v>
      </c>
      <c r="P20" s="58" t="s">
        <v>255</v>
      </c>
      <c r="Q20" s="54">
        <v>3.1</v>
      </c>
    </row>
    <row r="21" spans="1:17" x14ac:dyDescent="0.2">
      <c r="A21" s="40" t="s">
        <v>233</v>
      </c>
      <c r="B21" s="55">
        <v>100</v>
      </c>
      <c r="C21" s="55">
        <v>6.4</v>
      </c>
      <c r="D21" s="55">
        <v>3.1</v>
      </c>
      <c r="E21" s="55">
        <v>-9.6999999999999993</v>
      </c>
      <c r="F21" s="55">
        <v>3</v>
      </c>
      <c r="G21" s="55">
        <v>4.3</v>
      </c>
      <c r="J21" s="58" t="s">
        <v>249</v>
      </c>
      <c r="K21" s="54">
        <v>0.7</v>
      </c>
      <c r="L21" s="58" t="s">
        <v>247</v>
      </c>
      <c r="M21" s="54">
        <v>-11.9</v>
      </c>
      <c r="N21" s="58" t="s">
        <v>252</v>
      </c>
      <c r="O21" s="54">
        <v>2</v>
      </c>
      <c r="P21" s="58" t="s">
        <v>260</v>
      </c>
      <c r="Q21" s="54">
        <v>3</v>
      </c>
    </row>
    <row r="22" spans="1:17" ht="11.25" customHeight="1" x14ac:dyDescent="0.2">
      <c r="A22" s="145" t="s">
        <v>263</v>
      </c>
      <c r="B22" s="145"/>
      <c r="C22" s="145"/>
      <c r="D22" s="145"/>
      <c r="E22" s="145"/>
      <c r="F22" s="145"/>
      <c r="G22" s="145"/>
      <c r="J22" s="59"/>
    </row>
    <row r="86" spans="1:7" x14ac:dyDescent="0.2">
      <c r="A86" s="145" t="s">
        <v>263</v>
      </c>
      <c r="B86" s="145"/>
      <c r="C86" s="145"/>
      <c r="D86" s="145"/>
      <c r="E86" s="145"/>
      <c r="F86" s="145"/>
      <c r="G86" s="145"/>
    </row>
  </sheetData>
  <sheetProtection selectLockedCells="1" selectUnlockedCells="1"/>
  <mergeCells count="8">
    <mergeCell ref="A86:G86"/>
    <mergeCell ref="A22:G22"/>
    <mergeCell ref="A1:G1"/>
    <mergeCell ref="A2:A3"/>
    <mergeCell ref="B2:B3"/>
    <mergeCell ref="C2:C3"/>
    <mergeCell ref="D2:F2"/>
    <mergeCell ref="G2:G3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50"/>
  </sheetPr>
  <dimension ref="A1:Q86"/>
  <sheetViews>
    <sheetView zoomScale="120" zoomScaleNormal="120" workbookViewId="0">
      <selection sqref="A1:G1"/>
    </sheetView>
  </sheetViews>
  <sheetFormatPr baseColWidth="10" defaultColWidth="9.140625" defaultRowHeight="11.25" x14ac:dyDescent="0.2"/>
  <cols>
    <col min="1" max="3" width="9" style="13" customWidth="1"/>
    <col min="4" max="4" width="8.85546875" style="13" customWidth="1"/>
    <col min="5" max="10" width="9" style="13" customWidth="1"/>
    <col min="11" max="16" width="7.85546875" style="13" customWidth="1"/>
    <col min="17" max="16384" width="9.140625" style="13"/>
  </cols>
  <sheetData>
    <row r="1" spans="1:17" s="60" customFormat="1" ht="21" customHeight="1" x14ac:dyDescent="0.2">
      <c r="A1" s="148" t="s">
        <v>31</v>
      </c>
      <c r="B1" s="148"/>
      <c r="C1" s="148"/>
      <c r="D1" s="148"/>
      <c r="E1" s="148"/>
      <c r="F1" s="148"/>
      <c r="G1" s="148"/>
    </row>
    <row r="2" spans="1:17" ht="11.25" customHeight="1" x14ac:dyDescent="0.2">
      <c r="A2" s="143"/>
      <c r="B2" s="152" t="s">
        <v>268</v>
      </c>
      <c r="C2" s="152" t="s">
        <v>265</v>
      </c>
      <c r="D2" s="144" t="s">
        <v>244</v>
      </c>
      <c r="E2" s="144"/>
      <c r="F2" s="144"/>
      <c r="G2" s="151">
        <v>2019</v>
      </c>
      <c r="J2" s="33"/>
    </row>
    <row r="3" spans="1:17" ht="33" customHeight="1" x14ac:dyDescent="0.2">
      <c r="A3" s="143"/>
      <c r="B3" s="152"/>
      <c r="C3" s="152"/>
      <c r="D3" s="51" t="s">
        <v>245</v>
      </c>
      <c r="E3" s="51" t="s">
        <v>246</v>
      </c>
      <c r="F3" s="51" t="s">
        <v>242</v>
      </c>
      <c r="G3" s="151"/>
      <c r="K3" s="13" t="s">
        <v>245</v>
      </c>
      <c r="M3" s="13" t="s">
        <v>246</v>
      </c>
      <c r="O3" s="13" t="s">
        <v>242</v>
      </c>
      <c r="Q3" s="13">
        <v>2019</v>
      </c>
    </row>
    <row r="4" spans="1:17" x14ac:dyDescent="0.2">
      <c r="A4" s="15" t="s">
        <v>247</v>
      </c>
      <c r="B4" s="52">
        <v>13.3</v>
      </c>
      <c r="C4" s="52">
        <v>74.5</v>
      </c>
      <c r="D4" s="52">
        <v>3.7</v>
      </c>
      <c r="E4" s="52">
        <v>0.1</v>
      </c>
      <c r="F4" s="52">
        <v>2.1</v>
      </c>
      <c r="G4" s="52">
        <v>2.5</v>
      </c>
      <c r="J4" s="58" t="s">
        <v>248</v>
      </c>
      <c r="K4" s="54">
        <v>5.5</v>
      </c>
      <c r="L4" s="58" t="s">
        <v>252</v>
      </c>
      <c r="M4" s="54">
        <v>0.8</v>
      </c>
      <c r="N4" s="58" t="s">
        <v>234</v>
      </c>
      <c r="O4" s="54">
        <v>3.1</v>
      </c>
      <c r="P4" s="58" t="s">
        <v>247</v>
      </c>
      <c r="Q4" s="54">
        <v>2.5</v>
      </c>
    </row>
    <row r="5" spans="1:17" x14ac:dyDescent="0.2">
      <c r="A5" s="15" t="s">
        <v>250</v>
      </c>
      <c r="B5" s="52">
        <v>2.7</v>
      </c>
      <c r="C5" s="52">
        <v>66</v>
      </c>
      <c r="D5" s="52">
        <v>3.3</v>
      </c>
      <c r="E5" s="52">
        <v>0.3</v>
      </c>
      <c r="F5" s="52">
        <v>1.9</v>
      </c>
      <c r="G5" s="52">
        <v>1.7</v>
      </c>
      <c r="J5" s="58" t="s">
        <v>249</v>
      </c>
      <c r="K5" s="54">
        <v>4.9000000000000004</v>
      </c>
      <c r="L5" s="58" t="s">
        <v>261</v>
      </c>
      <c r="M5" s="54">
        <v>0.7</v>
      </c>
      <c r="N5" s="58" t="s">
        <v>249</v>
      </c>
      <c r="O5" s="54">
        <v>3</v>
      </c>
      <c r="P5" s="58" t="s">
        <v>255</v>
      </c>
      <c r="Q5" s="54">
        <v>2.5</v>
      </c>
    </row>
    <row r="6" spans="1:17" x14ac:dyDescent="0.2">
      <c r="A6" s="15" t="s">
        <v>254</v>
      </c>
      <c r="B6" s="52">
        <v>1.8</v>
      </c>
      <c r="C6" s="52">
        <v>71.5</v>
      </c>
      <c r="D6" s="52">
        <v>3.8</v>
      </c>
      <c r="E6" s="52">
        <v>0.4</v>
      </c>
      <c r="F6" s="52">
        <v>1.4</v>
      </c>
      <c r="G6" s="52">
        <v>1.5</v>
      </c>
      <c r="J6" s="58" t="s">
        <v>255</v>
      </c>
      <c r="K6" s="54">
        <v>4.5999999999999996</v>
      </c>
      <c r="L6" s="58" t="s">
        <v>249</v>
      </c>
      <c r="M6" s="54">
        <v>0.7</v>
      </c>
      <c r="N6" s="58" t="s">
        <v>255</v>
      </c>
      <c r="O6" s="54">
        <v>2.6</v>
      </c>
      <c r="P6" s="58" t="s">
        <v>249</v>
      </c>
      <c r="Q6" s="54">
        <v>2.5</v>
      </c>
    </row>
    <row r="7" spans="1:17" x14ac:dyDescent="0.2">
      <c r="A7" s="40" t="s">
        <v>234</v>
      </c>
      <c r="B7" s="55">
        <v>3.1</v>
      </c>
      <c r="C7" s="55">
        <v>85.6</v>
      </c>
      <c r="D7" s="55">
        <v>2.4</v>
      </c>
      <c r="E7" s="55">
        <v>0.6</v>
      </c>
      <c r="F7" s="55">
        <v>3.1</v>
      </c>
      <c r="G7" s="55">
        <v>1.7</v>
      </c>
      <c r="J7" s="58" t="s">
        <v>251</v>
      </c>
      <c r="K7" s="54">
        <v>4.4000000000000004</v>
      </c>
      <c r="L7" s="58" t="s">
        <v>257</v>
      </c>
      <c r="M7" s="54">
        <v>0.7</v>
      </c>
      <c r="N7" s="58" t="s">
        <v>261</v>
      </c>
      <c r="O7" s="54">
        <v>2.6</v>
      </c>
      <c r="P7" s="58" t="s">
        <v>258</v>
      </c>
      <c r="Q7" s="54">
        <v>2.2999999999999998</v>
      </c>
    </row>
    <row r="8" spans="1:17" x14ac:dyDescent="0.2">
      <c r="A8" s="15" t="s">
        <v>256</v>
      </c>
      <c r="B8" s="52">
        <v>4.4000000000000004</v>
      </c>
      <c r="C8" s="52">
        <v>85.7</v>
      </c>
      <c r="D8" s="52">
        <v>2.9</v>
      </c>
      <c r="E8" s="52">
        <v>0.1</v>
      </c>
      <c r="F8" s="52">
        <v>2.4</v>
      </c>
      <c r="G8" s="52">
        <v>1.9</v>
      </c>
      <c r="J8" s="58" t="s">
        <v>262</v>
      </c>
      <c r="K8" s="54">
        <v>4.3</v>
      </c>
      <c r="L8" s="58" t="s">
        <v>234</v>
      </c>
      <c r="M8" s="54">
        <v>0.6</v>
      </c>
      <c r="N8" s="58" t="s">
        <v>256</v>
      </c>
      <c r="O8" s="54">
        <v>2.4</v>
      </c>
      <c r="P8" s="58" t="s">
        <v>261</v>
      </c>
      <c r="Q8" s="54">
        <v>2.2999999999999998</v>
      </c>
    </row>
    <row r="9" spans="1:17" x14ac:dyDescent="0.2">
      <c r="A9" s="15" t="s">
        <v>259</v>
      </c>
      <c r="B9" s="52">
        <v>1.1000000000000001</v>
      </c>
      <c r="C9" s="52">
        <v>70.2</v>
      </c>
      <c r="D9" s="52">
        <v>3.9</v>
      </c>
      <c r="E9" s="52">
        <v>0.4</v>
      </c>
      <c r="F9" s="52">
        <v>1.9</v>
      </c>
      <c r="G9" s="52">
        <v>2</v>
      </c>
      <c r="J9" s="58" t="s">
        <v>258</v>
      </c>
      <c r="K9" s="54">
        <v>4.2</v>
      </c>
      <c r="L9" s="58" t="s">
        <v>248</v>
      </c>
      <c r="M9" s="54">
        <v>0.6</v>
      </c>
      <c r="N9" s="58" t="s">
        <v>251</v>
      </c>
      <c r="O9" s="54">
        <v>2.4</v>
      </c>
      <c r="P9" s="58" t="s">
        <v>251</v>
      </c>
      <c r="Q9" s="54">
        <v>2.2999999999999998</v>
      </c>
    </row>
    <row r="10" spans="1:17" x14ac:dyDescent="0.2">
      <c r="A10" s="15" t="s">
        <v>260</v>
      </c>
      <c r="B10" s="52">
        <v>4.4000000000000004</v>
      </c>
      <c r="C10" s="52">
        <v>68</v>
      </c>
      <c r="D10" s="52">
        <v>3.1</v>
      </c>
      <c r="E10" s="52">
        <v>0.1</v>
      </c>
      <c r="F10" s="52">
        <v>1.7</v>
      </c>
      <c r="G10" s="52">
        <v>1.2</v>
      </c>
      <c r="J10" s="58" t="s">
        <v>233</v>
      </c>
      <c r="K10" s="54">
        <v>4.0999999999999996</v>
      </c>
      <c r="L10" s="58" t="s">
        <v>253</v>
      </c>
      <c r="M10" s="54">
        <v>0.6</v>
      </c>
      <c r="N10" s="58" t="s">
        <v>257</v>
      </c>
      <c r="O10" s="54">
        <v>2.4</v>
      </c>
      <c r="P10" s="58" t="s">
        <v>233</v>
      </c>
      <c r="Q10" s="54">
        <v>2.2000000000000002</v>
      </c>
    </row>
    <row r="11" spans="1:17" x14ac:dyDescent="0.2">
      <c r="A11" s="15" t="s">
        <v>248</v>
      </c>
      <c r="B11" s="52">
        <v>2.9</v>
      </c>
      <c r="C11" s="52">
        <v>63.7</v>
      </c>
      <c r="D11" s="52">
        <v>5.5</v>
      </c>
      <c r="E11" s="52">
        <v>0.6</v>
      </c>
      <c r="F11" s="52">
        <v>1.8</v>
      </c>
      <c r="G11" s="52">
        <v>1.8</v>
      </c>
      <c r="J11" s="58" t="s">
        <v>259</v>
      </c>
      <c r="K11" s="54">
        <v>3.9</v>
      </c>
      <c r="L11" s="58" t="s">
        <v>254</v>
      </c>
      <c r="M11" s="54">
        <v>0.4</v>
      </c>
      <c r="N11" s="58" t="s">
        <v>233</v>
      </c>
      <c r="O11" s="54">
        <v>2.4</v>
      </c>
      <c r="P11" s="58" t="s">
        <v>257</v>
      </c>
      <c r="Q11" s="54">
        <v>2.1</v>
      </c>
    </row>
    <row r="12" spans="1:17" x14ac:dyDescent="0.2">
      <c r="A12" s="15" t="s">
        <v>255</v>
      </c>
      <c r="B12" s="52">
        <v>18.899999999999999</v>
      </c>
      <c r="C12" s="52">
        <v>74.099999999999994</v>
      </c>
      <c r="D12" s="52">
        <v>4.5999999999999996</v>
      </c>
      <c r="E12" s="52">
        <v>0.3</v>
      </c>
      <c r="F12" s="52">
        <v>2.6</v>
      </c>
      <c r="G12" s="52">
        <v>2.5</v>
      </c>
      <c r="J12" s="58" t="s">
        <v>261</v>
      </c>
      <c r="K12" s="54">
        <v>3.9</v>
      </c>
      <c r="L12" s="58" t="s">
        <v>259</v>
      </c>
      <c r="M12" s="54">
        <v>0.4</v>
      </c>
      <c r="N12" s="58" t="s">
        <v>258</v>
      </c>
      <c r="O12" s="54">
        <v>2.2999999999999998</v>
      </c>
      <c r="P12" s="58" t="s">
        <v>259</v>
      </c>
      <c r="Q12" s="54">
        <v>2</v>
      </c>
    </row>
    <row r="13" spans="1:17" x14ac:dyDescent="0.2">
      <c r="A13" s="15" t="s">
        <v>258</v>
      </c>
      <c r="B13" s="52">
        <v>9</v>
      </c>
      <c r="C13" s="52">
        <v>71.8</v>
      </c>
      <c r="D13" s="52">
        <v>4.2</v>
      </c>
      <c r="E13" s="52">
        <v>-0.4</v>
      </c>
      <c r="F13" s="52">
        <v>2.2999999999999998</v>
      </c>
      <c r="G13" s="52">
        <v>2.2999999999999998</v>
      </c>
      <c r="J13" s="58" t="s">
        <v>254</v>
      </c>
      <c r="K13" s="54">
        <v>3.8</v>
      </c>
      <c r="L13" s="58" t="s">
        <v>233</v>
      </c>
      <c r="M13" s="54">
        <v>0.4</v>
      </c>
      <c r="N13" s="58" t="s">
        <v>253</v>
      </c>
      <c r="O13" s="54">
        <v>2.2999999999999998</v>
      </c>
      <c r="P13" s="58" t="s">
        <v>256</v>
      </c>
      <c r="Q13" s="54">
        <v>1.9</v>
      </c>
    </row>
    <row r="14" spans="1:17" x14ac:dyDescent="0.2">
      <c r="A14" s="15" t="s">
        <v>252</v>
      </c>
      <c r="B14" s="52">
        <v>1.6</v>
      </c>
      <c r="C14" s="52">
        <v>69.2</v>
      </c>
      <c r="D14" s="52">
        <v>3.7</v>
      </c>
      <c r="E14" s="52">
        <v>0.8</v>
      </c>
      <c r="F14" s="52">
        <v>1.6</v>
      </c>
      <c r="G14" s="52">
        <v>1.6</v>
      </c>
      <c r="J14" s="58" t="s">
        <v>247</v>
      </c>
      <c r="K14" s="54">
        <v>3.7</v>
      </c>
      <c r="L14" s="58" t="s">
        <v>250</v>
      </c>
      <c r="M14" s="54">
        <v>0.3</v>
      </c>
      <c r="N14" s="58" t="s">
        <v>247</v>
      </c>
      <c r="O14" s="54">
        <v>2.1</v>
      </c>
      <c r="P14" s="58" t="s">
        <v>262</v>
      </c>
      <c r="Q14" s="54">
        <v>1.9</v>
      </c>
    </row>
    <row r="15" spans="1:17" x14ac:dyDescent="0.2">
      <c r="A15" s="15" t="s">
        <v>261</v>
      </c>
      <c r="B15" s="52">
        <v>4.8</v>
      </c>
      <c r="C15" s="52">
        <v>69.099999999999994</v>
      </c>
      <c r="D15" s="52">
        <v>3.9</v>
      </c>
      <c r="E15" s="52">
        <v>0.7</v>
      </c>
      <c r="F15" s="52">
        <v>2.6</v>
      </c>
      <c r="G15" s="52">
        <v>2.2999999999999998</v>
      </c>
      <c r="J15" s="58" t="s">
        <v>252</v>
      </c>
      <c r="K15" s="54">
        <v>3.7</v>
      </c>
      <c r="L15" s="58" t="s">
        <v>255</v>
      </c>
      <c r="M15" s="54">
        <v>0.3</v>
      </c>
      <c r="N15" s="58" t="s">
        <v>262</v>
      </c>
      <c r="O15" s="54">
        <v>2.1</v>
      </c>
      <c r="P15" s="58" t="s">
        <v>248</v>
      </c>
      <c r="Q15" s="54">
        <v>1.8</v>
      </c>
    </row>
    <row r="16" spans="1:17" x14ac:dyDescent="0.2">
      <c r="A16" s="15" t="s">
        <v>249</v>
      </c>
      <c r="B16" s="52">
        <v>21.8</v>
      </c>
      <c r="C16" s="52">
        <v>84.3</v>
      </c>
      <c r="D16" s="52">
        <v>4.9000000000000004</v>
      </c>
      <c r="E16" s="52">
        <v>0.7</v>
      </c>
      <c r="F16" s="52">
        <v>3</v>
      </c>
      <c r="G16" s="52">
        <v>2.5</v>
      </c>
      <c r="J16" s="58" t="s">
        <v>257</v>
      </c>
      <c r="K16" s="54">
        <v>3.6</v>
      </c>
      <c r="L16" s="58" t="s">
        <v>262</v>
      </c>
      <c r="M16" s="54">
        <v>0.3</v>
      </c>
      <c r="N16" s="58" t="s">
        <v>250</v>
      </c>
      <c r="O16" s="54">
        <v>1.9</v>
      </c>
      <c r="P16" s="58" t="s">
        <v>250</v>
      </c>
      <c r="Q16" s="54">
        <v>1.7</v>
      </c>
    </row>
    <row r="17" spans="1:17" x14ac:dyDescent="0.2">
      <c r="A17" s="15" t="s">
        <v>251</v>
      </c>
      <c r="B17" s="52">
        <v>2.4</v>
      </c>
      <c r="C17" s="52">
        <v>69.5</v>
      </c>
      <c r="D17" s="52">
        <v>4.4000000000000004</v>
      </c>
      <c r="E17" s="52">
        <v>0.2</v>
      </c>
      <c r="F17" s="52">
        <v>2.4</v>
      </c>
      <c r="G17" s="52">
        <v>2.2999999999999998</v>
      </c>
      <c r="J17" s="58" t="s">
        <v>250</v>
      </c>
      <c r="K17" s="54">
        <v>3.3</v>
      </c>
      <c r="L17" s="58" t="s">
        <v>251</v>
      </c>
      <c r="M17" s="54">
        <v>0.2</v>
      </c>
      <c r="N17" s="58" t="s">
        <v>259</v>
      </c>
      <c r="O17" s="54">
        <v>1.9</v>
      </c>
      <c r="P17" s="58" t="s">
        <v>234</v>
      </c>
      <c r="Q17" s="54">
        <v>1.7</v>
      </c>
    </row>
    <row r="18" spans="1:17" x14ac:dyDescent="0.2">
      <c r="A18" s="15" t="s">
        <v>253</v>
      </c>
      <c r="B18" s="52">
        <v>1.3</v>
      </c>
      <c r="C18" s="52">
        <v>59.4</v>
      </c>
      <c r="D18" s="52">
        <v>3.2</v>
      </c>
      <c r="E18" s="52">
        <v>0.6</v>
      </c>
      <c r="F18" s="52">
        <v>2.2999999999999998</v>
      </c>
      <c r="G18" s="52">
        <v>1.6</v>
      </c>
      <c r="J18" s="58" t="s">
        <v>253</v>
      </c>
      <c r="K18" s="54">
        <v>3.2</v>
      </c>
      <c r="L18" s="58" t="s">
        <v>247</v>
      </c>
      <c r="M18" s="54">
        <v>0.1</v>
      </c>
      <c r="N18" s="58" t="s">
        <v>248</v>
      </c>
      <c r="O18" s="54">
        <v>1.8</v>
      </c>
      <c r="P18" s="58" t="s">
        <v>252</v>
      </c>
      <c r="Q18" s="54">
        <v>1.6</v>
      </c>
    </row>
    <row r="19" spans="1:17" x14ac:dyDescent="0.2">
      <c r="A19" s="15" t="s">
        <v>257</v>
      </c>
      <c r="B19" s="52">
        <v>5.4</v>
      </c>
      <c r="C19" s="52">
        <v>67.7</v>
      </c>
      <c r="D19" s="52">
        <v>3.6</v>
      </c>
      <c r="E19" s="52">
        <v>0.7</v>
      </c>
      <c r="F19" s="52">
        <v>2.4</v>
      </c>
      <c r="G19" s="52">
        <v>2.1</v>
      </c>
      <c r="J19" s="58" t="s">
        <v>260</v>
      </c>
      <c r="K19" s="54">
        <v>3.1</v>
      </c>
      <c r="L19" s="58" t="s">
        <v>256</v>
      </c>
      <c r="M19" s="54">
        <v>0.1</v>
      </c>
      <c r="N19" s="58" t="s">
        <v>260</v>
      </c>
      <c r="O19" s="54">
        <v>1.7</v>
      </c>
      <c r="P19" s="58" t="s">
        <v>253</v>
      </c>
      <c r="Q19" s="54">
        <v>1.6</v>
      </c>
    </row>
    <row r="20" spans="1:17" x14ac:dyDescent="0.2">
      <c r="A20" s="15" t="s">
        <v>262</v>
      </c>
      <c r="B20" s="52">
        <v>0.6</v>
      </c>
      <c r="C20" s="52">
        <v>60.7</v>
      </c>
      <c r="D20" s="52">
        <v>4.3</v>
      </c>
      <c r="E20" s="52">
        <v>0.3</v>
      </c>
      <c r="F20" s="52">
        <v>2.1</v>
      </c>
      <c r="G20" s="52">
        <v>1.9</v>
      </c>
      <c r="J20" s="58" t="s">
        <v>256</v>
      </c>
      <c r="K20" s="54">
        <v>2.9</v>
      </c>
      <c r="L20" s="58" t="s">
        <v>260</v>
      </c>
      <c r="M20" s="54">
        <v>0.1</v>
      </c>
      <c r="N20" s="58" t="s">
        <v>252</v>
      </c>
      <c r="O20" s="54">
        <v>1.6</v>
      </c>
      <c r="P20" s="58" t="s">
        <v>254</v>
      </c>
      <c r="Q20" s="54">
        <v>1.5</v>
      </c>
    </row>
    <row r="21" spans="1:17" x14ac:dyDescent="0.2">
      <c r="A21" s="40" t="s">
        <v>233</v>
      </c>
      <c r="B21" s="55">
        <v>100</v>
      </c>
      <c r="C21" s="55">
        <v>74.5</v>
      </c>
      <c r="D21" s="55">
        <v>4.0999999999999996</v>
      </c>
      <c r="E21" s="55">
        <v>0.4</v>
      </c>
      <c r="F21" s="55">
        <v>2.4</v>
      </c>
      <c r="G21" s="55">
        <v>2.2000000000000002</v>
      </c>
      <c r="J21" s="58" t="s">
        <v>234</v>
      </c>
      <c r="K21" s="54">
        <v>2.4</v>
      </c>
      <c r="L21" s="58" t="s">
        <v>258</v>
      </c>
      <c r="M21" s="54">
        <v>-0.4</v>
      </c>
      <c r="N21" s="58" t="s">
        <v>254</v>
      </c>
      <c r="O21" s="54">
        <v>1.4</v>
      </c>
      <c r="P21" s="58" t="s">
        <v>260</v>
      </c>
      <c r="Q21" s="54">
        <v>1.2</v>
      </c>
    </row>
    <row r="22" spans="1:17" ht="11.25" customHeight="1" x14ac:dyDescent="0.2">
      <c r="A22" s="145" t="s">
        <v>263</v>
      </c>
      <c r="B22" s="145"/>
      <c r="C22" s="145"/>
      <c r="D22" s="145"/>
      <c r="E22" s="145"/>
      <c r="F22" s="145"/>
      <c r="G22" s="145"/>
      <c r="J22" s="59"/>
    </row>
    <row r="86" spans="1:7" x14ac:dyDescent="0.2">
      <c r="A86" s="145" t="s">
        <v>263</v>
      </c>
      <c r="B86" s="145"/>
      <c r="C86" s="145"/>
      <c r="D86" s="145"/>
      <c r="E86" s="145"/>
      <c r="F86" s="145"/>
      <c r="G86" s="145"/>
    </row>
  </sheetData>
  <sheetProtection selectLockedCells="1" selectUnlockedCells="1"/>
  <mergeCells count="8">
    <mergeCell ref="A86:G86"/>
    <mergeCell ref="A22:G22"/>
    <mergeCell ref="A1:G1"/>
    <mergeCell ref="A2:A3"/>
    <mergeCell ref="B2:B3"/>
    <mergeCell ref="C2:C3"/>
    <mergeCell ref="D2:F2"/>
    <mergeCell ref="G2:G3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50"/>
  </sheetPr>
  <dimension ref="A1:Q86"/>
  <sheetViews>
    <sheetView topLeftCell="A67" zoomScale="120" zoomScaleNormal="120" workbookViewId="0">
      <selection activeCell="A86" sqref="A86:G86"/>
    </sheetView>
  </sheetViews>
  <sheetFormatPr baseColWidth="10" defaultColWidth="9.140625" defaultRowHeight="11.25" x14ac:dyDescent="0.2"/>
  <cols>
    <col min="1" max="10" width="9" style="13" customWidth="1"/>
    <col min="11" max="16" width="7.85546875" style="13" customWidth="1"/>
    <col min="17" max="16384" width="9.140625" style="13"/>
  </cols>
  <sheetData>
    <row r="1" spans="1:17" ht="27.75" customHeight="1" x14ac:dyDescent="0.2">
      <c r="A1" s="148" t="s">
        <v>33</v>
      </c>
      <c r="B1" s="148"/>
      <c r="C1" s="148"/>
      <c r="D1" s="148"/>
      <c r="E1" s="148"/>
      <c r="F1" s="148"/>
      <c r="G1" s="148"/>
    </row>
    <row r="2" spans="1:17" ht="11.25" customHeight="1" x14ac:dyDescent="0.2">
      <c r="A2" s="143"/>
      <c r="B2" s="152" t="s">
        <v>733</v>
      </c>
      <c r="C2" s="152" t="s">
        <v>265</v>
      </c>
      <c r="D2" s="144" t="s">
        <v>244</v>
      </c>
      <c r="E2" s="144"/>
      <c r="F2" s="144"/>
      <c r="G2" s="151">
        <v>2019</v>
      </c>
      <c r="J2" s="33"/>
    </row>
    <row r="3" spans="1:17" ht="33.75" customHeight="1" x14ac:dyDescent="0.2">
      <c r="A3" s="143"/>
      <c r="B3" s="152"/>
      <c r="C3" s="152"/>
      <c r="D3" s="51" t="s">
        <v>245</v>
      </c>
      <c r="E3" s="51" t="s">
        <v>246</v>
      </c>
      <c r="F3" s="51" t="s">
        <v>242</v>
      </c>
      <c r="G3" s="151"/>
      <c r="K3" s="61" t="s">
        <v>245</v>
      </c>
      <c r="L3" s="61"/>
      <c r="M3" s="61" t="s">
        <v>246</v>
      </c>
      <c r="N3" s="61"/>
      <c r="O3" s="61" t="s">
        <v>242</v>
      </c>
      <c r="P3" s="61"/>
      <c r="Q3" s="61">
        <v>2019</v>
      </c>
    </row>
    <row r="4" spans="1:17" x14ac:dyDescent="0.2">
      <c r="A4" s="15" t="s">
        <v>247</v>
      </c>
      <c r="B4" s="52">
        <v>12.3</v>
      </c>
      <c r="C4" s="52">
        <v>52.6</v>
      </c>
      <c r="D4" s="52">
        <v>4.2</v>
      </c>
      <c r="E4" s="52">
        <v>-0.3</v>
      </c>
      <c r="F4" s="52">
        <v>2.6</v>
      </c>
      <c r="G4" s="52">
        <v>3.1</v>
      </c>
      <c r="J4" s="50" t="s">
        <v>248</v>
      </c>
      <c r="K4" s="50">
        <v>5.8</v>
      </c>
      <c r="L4" s="50" t="s">
        <v>252</v>
      </c>
      <c r="M4" s="50">
        <v>0.8</v>
      </c>
      <c r="N4" s="50" t="s">
        <v>234</v>
      </c>
      <c r="O4" s="50">
        <v>3.5</v>
      </c>
      <c r="P4" s="50" t="s">
        <v>247</v>
      </c>
      <c r="Q4" s="50">
        <v>3.1</v>
      </c>
    </row>
    <row r="5" spans="1:17" x14ac:dyDescent="0.2">
      <c r="A5" s="15" t="s">
        <v>250</v>
      </c>
      <c r="B5" s="52">
        <v>2.6</v>
      </c>
      <c r="C5" s="52">
        <v>47</v>
      </c>
      <c r="D5" s="52">
        <v>4.2</v>
      </c>
      <c r="E5" s="52">
        <v>0.2</v>
      </c>
      <c r="F5" s="52">
        <v>2.2999999999999998</v>
      </c>
      <c r="G5" s="52">
        <v>2.1</v>
      </c>
      <c r="J5" s="50" t="s">
        <v>249</v>
      </c>
      <c r="K5" s="50">
        <v>5.4</v>
      </c>
      <c r="L5" s="50" t="s">
        <v>261</v>
      </c>
      <c r="M5" s="50">
        <v>0.7</v>
      </c>
      <c r="N5" s="50" t="s">
        <v>249</v>
      </c>
      <c r="O5" s="50">
        <v>3.5</v>
      </c>
      <c r="P5" s="50" t="s">
        <v>249</v>
      </c>
      <c r="Q5" s="50">
        <v>2.9</v>
      </c>
    </row>
    <row r="6" spans="1:17" x14ac:dyDescent="0.2">
      <c r="A6" s="15" t="s">
        <v>254</v>
      </c>
      <c r="B6" s="52">
        <v>1.8</v>
      </c>
      <c r="C6" s="52">
        <v>52</v>
      </c>
      <c r="D6" s="52">
        <v>3.7</v>
      </c>
      <c r="E6" s="52">
        <v>0</v>
      </c>
      <c r="F6" s="52">
        <v>1.9</v>
      </c>
      <c r="G6" s="52">
        <v>2</v>
      </c>
      <c r="J6" s="50" t="s">
        <v>251</v>
      </c>
      <c r="K6" s="50">
        <v>5.0999999999999996</v>
      </c>
      <c r="L6" s="50" t="s">
        <v>249</v>
      </c>
      <c r="M6" s="50">
        <v>0.7</v>
      </c>
      <c r="N6" s="50" t="s">
        <v>261</v>
      </c>
      <c r="O6" s="50">
        <v>3.2</v>
      </c>
      <c r="P6" s="50" t="s">
        <v>258</v>
      </c>
      <c r="Q6" s="50">
        <v>2.8</v>
      </c>
    </row>
    <row r="7" spans="1:17" x14ac:dyDescent="0.2">
      <c r="A7" s="40" t="s">
        <v>234</v>
      </c>
      <c r="B7" s="55">
        <v>3.4</v>
      </c>
      <c r="C7" s="55">
        <v>70.5</v>
      </c>
      <c r="D7" s="55">
        <v>2.1</v>
      </c>
      <c r="E7" s="55">
        <v>0.4</v>
      </c>
      <c r="F7" s="55">
        <v>3.5</v>
      </c>
      <c r="G7" s="55">
        <v>1.6</v>
      </c>
      <c r="J7" s="50" t="s">
        <v>252</v>
      </c>
      <c r="K7" s="50">
        <v>4.7</v>
      </c>
      <c r="L7" s="50" t="s">
        <v>248</v>
      </c>
      <c r="M7" s="50">
        <v>0.5</v>
      </c>
      <c r="N7" s="50" t="s">
        <v>253</v>
      </c>
      <c r="O7" s="50">
        <v>3</v>
      </c>
      <c r="P7" s="50" t="s">
        <v>251</v>
      </c>
      <c r="Q7" s="50">
        <v>2.7</v>
      </c>
    </row>
    <row r="8" spans="1:17" x14ac:dyDescent="0.2">
      <c r="A8" s="15" t="s">
        <v>256</v>
      </c>
      <c r="B8" s="52">
        <v>4.4000000000000004</v>
      </c>
      <c r="C8" s="52">
        <v>65.599999999999994</v>
      </c>
      <c r="D8" s="52">
        <v>3.2</v>
      </c>
      <c r="E8" s="52">
        <v>-0.1</v>
      </c>
      <c r="F8" s="52">
        <v>2.7</v>
      </c>
      <c r="G8" s="52">
        <v>1.7</v>
      </c>
      <c r="J8" s="50" t="s">
        <v>255</v>
      </c>
      <c r="K8" s="50">
        <v>4.5999999999999996</v>
      </c>
      <c r="L8" s="50" t="s">
        <v>253</v>
      </c>
      <c r="M8" s="50">
        <v>0.5</v>
      </c>
      <c r="N8" s="50" t="s">
        <v>251</v>
      </c>
      <c r="O8" s="50">
        <v>2.9</v>
      </c>
      <c r="P8" s="50" t="s">
        <v>255</v>
      </c>
      <c r="Q8" s="50">
        <v>2.6</v>
      </c>
    </row>
    <row r="9" spans="1:17" x14ac:dyDescent="0.2">
      <c r="A9" s="15" t="s">
        <v>259</v>
      </c>
      <c r="B9" s="52">
        <v>1</v>
      </c>
      <c r="C9" s="52">
        <v>50.8</v>
      </c>
      <c r="D9" s="52">
        <v>3.8</v>
      </c>
      <c r="E9" s="52">
        <v>-0.1</v>
      </c>
      <c r="F9" s="52">
        <v>2.1</v>
      </c>
      <c r="G9" s="52">
        <v>1.8</v>
      </c>
      <c r="J9" s="50" t="s">
        <v>261</v>
      </c>
      <c r="K9" s="50">
        <v>4.5</v>
      </c>
      <c r="L9" s="50" t="s">
        <v>234</v>
      </c>
      <c r="M9" s="50">
        <v>0.4</v>
      </c>
      <c r="N9" s="50" t="s">
        <v>233</v>
      </c>
      <c r="O9" s="50">
        <v>2.9</v>
      </c>
      <c r="P9" s="50" t="s">
        <v>261</v>
      </c>
      <c r="Q9" s="50">
        <v>2.6</v>
      </c>
    </row>
    <row r="10" spans="1:17" x14ac:dyDescent="0.2">
      <c r="A10" s="15" t="s">
        <v>260</v>
      </c>
      <c r="B10" s="52">
        <v>4</v>
      </c>
      <c r="C10" s="52">
        <v>46.6</v>
      </c>
      <c r="D10" s="52">
        <v>3.7</v>
      </c>
      <c r="E10" s="52">
        <v>-0.1</v>
      </c>
      <c r="F10" s="52">
        <v>2.2999999999999998</v>
      </c>
      <c r="G10" s="52">
        <v>1.8</v>
      </c>
      <c r="J10" s="50" t="s">
        <v>262</v>
      </c>
      <c r="K10" s="50">
        <v>4.5</v>
      </c>
      <c r="L10" s="50" t="s">
        <v>257</v>
      </c>
      <c r="M10" s="50">
        <v>0.4</v>
      </c>
      <c r="N10" s="50" t="s">
        <v>255</v>
      </c>
      <c r="O10" s="50">
        <v>2.8</v>
      </c>
      <c r="P10" s="50" t="s">
        <v>233</v>
      </c>
      <c r="Q10" s="50">
        <v>2.6</v>
      </c>
    </row>
    <row r="11" spans="1:17" x14ac:dyDescent="0.2">
      <c r="A11" s="15" t="s">
        <v>248</v>
      </c>
      <c r="B11" s="52">
        <v>2.6</v>
      </c>
      <c r="C11" s="52">
        <v>43</v>
      </c>
      <c r="D11" s="52">
        <v>5.8</v>
      </c>
      <c r="E11" s="52">
        <v>0.5</v>
      </c>
      <c r="F11" s="52">
        <v>2.4</v>
      </c>
      <c r="G11" s="52">
        <v>2.2999999999999998</v>
      </c>
      <c r="J11" s="50" t="s">
        <v>233</v>
      </c>
      <c r="K11" s="50">
        <v>4.5</v>
      </c>
      <c r="L11" s="50" t="s">
        <v>250</v>
      </c>
      <c r="M11" s="50">
        <v>0.2</v>
      </c>
      <c r="N11" s="50" t="s">
        <v>257</v>
      </c>
      <c r="O11" s="50">
        <v>2.8</v>
      </c>
      <c r="P11" s="50" t="s">
        <v>248</v>
      </c>
      <c r="Q11" s="50">
        <v>2.2999999999999998</v>
      </c>
    </row>
    <row r="12" spans="1:17" x14ac:dyDescent="0.2">
      <c r="A12" s="15" t="s">
        <v>255</v>
      </c>
      <c r="B12" s="52">
        <v>19.7</v>
      </c>
      <c r="C12" s="52">
        <v>58.6</v>
      </c>
      <c r="D12" s="52">
        <v>4.5999999999999996</v>
      </c>
      <c r="E12" s="52">
        <v>-0.1</v>
      </c>
      <c r="F12" s="52">
        <v>2.8</v>
      </c>
      <c r="G12" s="52">
        <v>2.6</v>
      </c>
      <c r="J12" s="50" t="s">
        <v>258</v>
      </c>
      <c r="K12" s="50">
        <v>4.3</v>
      </c>
      <c r="L12" s="50" t="s">
        <v>233</v>
      </c>
      <c r="M12" s="50">
        <v>0.1</v>
      </c>
      <c r="N12" s="50" t="s">
        <v>256</v>
      </c>
      <c r="O12" s="50">
        <v>2.7</v>
      </c>
      <c r="P12" s="50" t="s">
        <v>257</v>
      </c>
      <c r="Q12" s="50">
        <v>2.2999999999999998</v>
      </c>
    </row>
    <row r="13" spans="1:17" x14ac:dyDescent="0.2">
      <c r="A13" s="15" t="s">
        <v>258</v>
      </c>
      <c r="B13" s="52">
        <v>9</v>
      </c>
      <c r="C13" s="52">
        <v>54.5</v>
      </c>
      <c r="D13" s="52">
        <v>4.3</v>
      </c>
      <c r="E13" s="52">
        <v>-1</v>
      </c>
      <c r="F13" s="52">
        <v>2.7</v>
      </c>
      <c r="G13" s="52">
        <v>2.8</v>
      </c>
      <c r="J13" s="50" t="s">
        <v>247</v>
      </c>
      <c r="K13" s="50">
        <v>4.2</v>
      </c>
      <c r="L13" s="50" t="s">
        <v>254</v>
      </c>
      <c r="M13" s="50">
        <v>0</v>
      </c>
      <c r="N13" s="50" t="s">
        <v>258</v>
      </c>
      <c r="O13" s="50">
        <v>2.7</v>
      </c>
      <c r="P13" s="50" t="s">
        <v>252</v>
      </c>
      <c r="Q13" s="50">
        <v>2.2000000000000002</v>
      </c>
    </row>
    <row r="14" spans="1:17" x14ac:dyDescent="0.2">
      <c r="A14" s="15" t="s">
        <v>252</v>
      </c>
      <c r="B14" s="52">
        <v>1.3</v>
      </c>
      <c r="C14" s="52">
        <v>43.1</v>
      </c>
      <c r="D14" s="52">
        <v>4.7</v>
      </c>
      <c r="E14" s="52">
        <v>0.8</v>
      </c>
      <c r="F14" s="52">
        <v>2.2999999999999998</v>
      </c>
      <c r="G14" s="52">
        <v>2.2000000000000002</v>
      </c>
      <c r="J14" s="50" t="s">
        <v>250</v>
      </c>
      <c r="K14" s="50">
        <v>4.2</v>
      </c>
      <c r="L14" s="50" t="s">
        <v>256</v>
      </c>
      <c r="M14" s="50">
        <v>-0.1</v>
      </c>
      <c r="N14" s="50" t="s">
        <v>247</v>
      </c>
      <c r="O14" s="50">
        <v>2.6</v>
      </c>
      <c r="P14" s="50" t="s">
        <v>250</v>
      </c>
      <c r="Q14" s="50">
        <v>2.1</v>
      </c>
    </row>
    <row r="15" spans="1:17" x14ac:dyDescent="0.2">
      <c r="A15" s="15" t="s">
        <v>261</v>
      </c>
      <c r="B15" s="52">
        <v>4.5999999999999996</v>
      </c>
      <c r="C15" s="52">
        <v>50.5</v>
      </c>
      <c r="D15" s="52">
        <v>4.5</v>
      </c>
      <c r="E15" s="52">
        <v>0.7</v>
      </c>
      <c r="F15" s="52">
        <v>3.2</v>
      </c>
      <c r="G15" s="52">
        <v>2.6</v>
      </c>
      <c r="J15" s="50" t="s">
        <v>257</v>
      </c>
      <c r="K15" s="50">
        <v>4.0999999999999996</v>
      </c>
      <c r="L15" s="50" t="s">
        <v>259</v>
      </c>
      <c r="M15" s="50">
        <v>-0.1</v>
      </c>
      <c r="N15" s="50" t="s">
        <v>248</v>
      </c>
      <c r="O15" s="50">
        <v>2.4</v>
      </c>
      <c r="P15" s="50" t="s">
        <v>254</v>
      </c>
      <c r="Q15" s="50">
        <v>2</v>
      </c>
    </row>
    <row r="16" spans="1:17" x14ac:dyDescent="0.2">
      <c r="A16" s="15" t="s">
        <v>249</v>
      </c>
      <c r="B16" s="52">
        <v>23.6</v>
      </c>
      <c r="C16" s="52">
        <v>69.3</v>
      </c>
      <c r="D16" s="52">
        <v>5.4</v>
      </c>
      <c r="E16" s="52">
        <v>0.7</v>
      </c>
      <c r="F16" s="52">
        <v>3.5</v>
      </c>
      <c r="G16" s="52">
        <v>2.9</v>
      </c>
      <c r="J16" s="50" t="s">
        <v>259</v>
      </c>
      <c r="K16" s="50">
        <v>3.8</v>
      </c>
      <c r="L16" s="50" t="s">
        <v>260</v>
      </c>
      <c r="M16" s="50">
        <v>-0.1</v>
      </c>
      <c r="N16" s="50" t="s">
        <v>262</v>
      </c>
      <c r="O16" s="50">
        <v>2.4</v>
      </c>
      <c r="P16" s="50" t="s">
        <v>253</v>
      </c>
      <c r="Q16" s="50">
        <v>2</v>
      </c>
    </row>
    <row r="17" spans="1:17" x14ac:dyDescent="0.2">
      <c r="A17" s="15" t="s">
        <v>251</v>
      </c>
      <c r="B17" s="52">
        <v>2.2999999999999998</v>
      </c>
      <c r="C17" s="52">
        <v>49.9</v>
      </c>
      <c r="D17" s="52">
        <v>5.0999999999999996</v>
      </c>
      <c r="E17" s="52">
        <v>-0.1</v>
      </c>
      <c r="F17" s="52">
        <v>2.9</v>
      </c>
      <c r="G17" s="52">
        <v>2.7</v>
      </c>
      <c r="J17" s="50" t="s">
        <v>254</v>
      </c>
      <c r="K17" s="50">
        <v>3.7</v>
      </c>
      <c r="L17" s="50" t="s">
        <v>255</v>
      </c>
      <c r="M17" s="50">
        <v>-0.1</v>
      </c>
      <c r="N17" s="50" t="s">
        <v>250</v>
      </c>
      <c r="O17" s="50">
        <v>2.2999999999999998</v>
      </c>
      <c r="P17" s="50" t="s">
        <v>259</v>
      </c>
      <c r="Q17" s="50">
        <v>1.8</v>
      </c>
    </row>
    <row r="18" spans="1:17" x14ac:dyDescent="0.2">
      <c r="A18" s="15" t="s">
        <v>253</v>
      </c>
      <c r="B18" s="52">
        <v>1.3</v>
      </c>
      <c r="C18" s="52">
        <v>43.8</v>
      </c>
      <c r="D18" s="52">
        <v>3.7</v>
      </c>
      <c r="E18" s="52">
        <v>0.5</v>
      </c>
      <c r="F18" s="52">
        <v>3</v>
      </c>
      <c r="G18" s="52">
        <v>2</v>
      </c>
      <c r="J18" s="50" t="s">
        <v>260</v>
      </c>
      <c r="K18" s="50">
        <v>3.7</v>
      </c>
      <c r="L18" s="50" t="s">
        <v>251</v>
      </c>
      <c r="M18" s="50">
        <v>-0.1</v>
      </c>
      <c r="N18" s="50" t="s">
        <v>260</v>
      </c>
      <c r="O18" s="50">
        <v>2.2999999999999998</v>
      </c>
      <c r="P18" s="50" t="s">
        <v>260</v>
      </c>
      <c r="Q18" s="50">
        <v>1.8</v>
      </c>
    </row>
    <row r="19" spans="1:17" x14ac:dyDescent="0.2">
      <c r="A19" s="15" t="s">
        <v>257</v>
      </c>
      <c r="B19" s="52">
        <v>5.4</v>
      </c>
      <c r="C19" s="52">
        <v>50.5</v>
      </c>
      <c r="D19" s="52">
        <v>4.0999999999999996</v>
      </c>
      <c r="E19" s="52">
        <v>0.4</v>
      </c>
      <c r="F19" s="52">
        <v>2.8</v>
      </c>
      <c r="G19" s="52">
        <v>2.2999999999999998</v>
      </c>
      <c r="J19" s="50" t="s">
        <v>253</v>
      </c>
      <c r="K19" s="50">
        <v>3.7</v>
      </c>
      <c r="L19" s="50" t="s">
        <v>262</v>
      </c>
      <c r="M19" s="50">
        <v>-0.1</v>
      </c>
      <c r="N19" s="50" t="s">
        <v>252</v>
      </c>
      <c r="O19" s="50">
        <v>2.2999999999999998</v>
      </c>
      <c r="P19" s="50" t="s">
        <v>262</v>
      </c>
      <c r="Q19" s="50">
        <v>1.8</v>
      </c>
    </row>
    <row r="20" spans="1:17" x14ac:dyDescent="0.2">
      <c r="A20" s="15" t="s">
        <v>262</v>
      </c>
      <c r="B20" s="52">
        <v>0.6</v>
      </c>
      <c r="C20" s="52">
        <v>43.4</v>
      </c>
      <c r="D20" s="52">
        <v>4.5</v>
      </c>
      <c r="E20" s="52">
        <v>-0.1</v>
      </c>
      <c r="F20" s="52">
        <v>2.4</v>
      </c>
      <c r="G20" s="52">
        <v>1.8</v>
      </c>
      <c r="J20" s="50" t="s">
        <v>256</v>
      </c>
      <c r="K20" s="50">
        <v>3.2</v>
      </c>
      <c r="L20" s="50" t="s">
        <v>247</v>
      </c>
      <c r="M20" s="50">
        <v>-0.3</v>
      </c>
      <c r="N20" s="50" t="s">
        <v>259</v>
      </c>
      <c r="O20" s="50">
        <v>2.1</v>
      </c>
      <c r="P20" s="50" t="s">
        <v>256</v>
      </c>
      <c r="Q20" s="50">
        <v>1.7</v>
      </c>
    </row>
    <row r="21" spans="1:17" x14ac:dyDescent="0.2">
      <c r="A21" s="40" t="s">
        <v>233</v>
      </c>
      <c r="B21" s="55">
        <v>100</v>
      </c>
      <c r="C21" s="55">
        <v>56.5</v>
      </c>
      <c r="D21" s="55">
        <v>4.5</v>
      </c>
      <c r="E21" s="55">
        <v>0.1</v>
      </c>
      <c r="F21" s="55">
        <v>2.9</v>
      </c>
      <c r="G21" s="55">
        <v>2.6</v>
      </c>
      <c r="J21" s="50" t="s">
        <v>234</v>
      </c>
      <c r="K21" s="50">
        <v>2.1</v>
      </c>
      <c r="L21" s="50" t="s">
        <v>258</v>
      </c>
      <c r="M21" s="50">
        <v>-1</v>
      </c>
      <c r="N21" s="50" t="s">
        <v>254</v>
      </c>
      <c r="O21" s="50">
        <v>1.9</v>
      </c>
      <c r="P21" s="50" t="s">
        <v>234</v>
      </c>
      <c r="Q21" s="50">
        <v>1.6</v>
      </c>
    </row>
    <row r="22" spans="1:17" ht="11.25" customHeight="1" x14ac:dyDescent="0.2">
      <c r="A22" s="145" t="s">
        <v>263</v>
      </c>
      <c r="B22" s="145"/>
      <c r="C22" s="145"/>
      <c r="D22" s="145"/>
      <c r="E22" s="145"/>
      <c r="F22" s="145"/>
      <c r="G22" s="145"/>
      <c r="I22" s="59"/>
    </row>
    <row r="23" spans="1:17" x14ac:dyDescent="0.2">
      <c r="K23" s="154"/>
      <c r="L23" s="154"/>
      <c r="M23" s="154"/>
      <c r="N23" s="154"/>
      <c r="O23" s="154"/>
    </row>
    <row r="24" spans="1:17" x14ac:dyDescent="0.2">
      <c r="K24" s="155"/>
      <c r="L24" s="155"/>
      <c r="M24" s="155"/>
      <c r="N24" s="155"/>
      <c r="O24" s="155"/>
    </row>
    <row r="25" spans="1:17" x14ac:dyDescent="0.2">
      <c r="K25" s="155"/>
      <c r="L25" s="155"/>
      <c r="M25" s="155"/>
      <c r="N25" s="155"/>
      <c r="O25" s="155"/>
    </row>
    <row r="26" spans="1:17" ht="11.25" customHeight="1" x14ac:dyDescent="0.2">
      <c r="K26" s="155" t="s">
        <v>269</v>
      </c>
      <c r="L26" s="155"/>
      <c r="M26" s="155"/>
      <c r="N26" s="155"/>
      <c r="O26" s="155"/>
    </row>
    <row r="27" spans="1:17" ht="11.25" customHeight="1" x14ac:dyDescent="0.2">
      <c r="K27" s="155" t="s">
        <v>269</v>
      </c>
      <c r="L27" s="155"/>
      <c r="M27" s="155"/>
      <c r="N27" s="155"/>
      <c r="O27" s="155"/>
    </row>
    <row r="28" spans="1:17" x14ac:dyDescent="0.2">
      <c r="K28" s="154"/>
      <c r="L28" s="154"/>
      <c r="M28" s="154"/>
      <c r="N28" s="154"/>
      <c r="O28" s="154"/>
    </row>
    <row r="29" spans="1:17" x14ac:dyDescent="0.2">
      <c r="K29" s="154"/>
      <c r="L29" s="154"/>
      <c r="M29" s="154"/>
      <c r="N29" s="154"/>
      <c r="O29" s="154"/>
    </row>
    <row r="30" spans="1:17" x14ac:dyDescent="0.2">
      <c r="K30" s="154"/>
      <c r="L30" s="154"/>
      <c r="M30" s="154"/>
      <c r="N30" s="154"/>
      <c r="O30" s="154"/>
    </row>
    <row r="31" spans="1:17" x14ac:dyDescent="0.2">
      <c r="K31" s="154"/>
      <c r="L31" s="154"/>
      <c r="M31" s="154"/>
      <c r="N31" s="154"/>
      <c r="O31" s="154"/>
    </row>
    <row r="32" spans="1:17" x14ac:dyDescent="0.2">
      <c r="K32" s="154"/>
      <c r="L32" s="154"/>
      <c r="M32" s="154"/>
      <c r="N32" s="154"/>
      <c r="O32" s="154"/>
    </row>
    <row r="86" spans="1:7" x14ac:dyDescent="0.2">
      <c r="A86" s="145" t="s">
        <v>263</v>
      </c>
      <c r="B86" s="145"/>
      <c r="C86" s="145"/>
      <c r="D86" s="145"/>
      <c r="E86" s="145"/>
      <c r="F86" s="145"/>
      <c r="G86" s="145"/>
    </row>
  </sheetData>
  <sheetProtection selectLockedCells="1" selectUnlockedCells="1"/>
  <mergeCells count="18">
    <mergeCell ref="K27:O27"/>
    <mergeCell ref="A86:G86"/>
    <mergeCell ref="K28:O28"/>
    <mergeCell ref="K29:O29"/>
    <mergeCell ref="K30:O30"/>
    <mergeCell ref="K31:O31"/>
    <mergeCell ref="K32:O32"/>
    <mergeCell ref="A22:G22"/>
    <mergeCell ref="K23:O23"/>
    <mergeCell ref="K24:O24"/>
    <mergeCell ref="K25:O25"/>
    <mergeCell ref="K26:O26"/>
    <mergeCell ref="A1:G1"/>
    <mergeCell ref="A2:A3"/>
    <mergeCell ref="B2:B3"/>
    <mergeCell ref="C2:C3"/>
    <mergeCell ref="D2:F2"/>
    <mergeCell ref="G2:G3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50"/>
  </sheetPr>
  <dimension ref="A1:Q88"/>
  <sheetViews>
    <sheetView topLeftCell="A70" zoomScale="120" zoomScaleNormal="120" workbookViewId="0">
      <selection activeCell="A86" sqref="A86:G88"/>
    </sheetView>
  </sheetViews>
  <sheetFormatPr baseColWidth="10" defaultColWidth="9.140625" defaultRowHeight="11.25" x14ac:dyDescent="0.2"/>
  <cols>
    <col min="1" max="10" width="9" style="13" customWidth="1"/>
    <col min="11" max="16" width="7.85546875" style="13" customWidth="1"/>
    <col min="17" max="16384" width="9.140625" style="13"/>
  </cols>
  <sheetData>
    <row r="1" spans="1:17" ht="27.75" customHeight="1" x14ac:dyDescent="0.2">
      <c r="A1" s="148" t="s">
        <v>270</v>
      </c>
      <c r="B1" s="148"/>
      <c r="C1" s="148"/>
      <c r="D1" s="148"/>
      <c r="E1" s="148"/>
      <c r="F1" s="148"/>
      <c r="G1" s="148"/>
    </row>
    <row r="2" spans="1:17" ht="11.25" customHeight="1" x14ac:dyDescent="0.2">
      <c r="A2" s="143"/>
      <c r="B2" s="152" t="s">
        <v>732</v>
      </c>
      <c r="C2" s="152" t="s">
        <v>265</v>
      </c>
      <c r="D2" s="144" t="s">
        <v>244</v>
      </c>
      <c r="E2" s="144"/>
      <c r="F2" s="144"/>
      <c r="G2" s="151">
        <v>2019</v>
      </c>
      <c r="J2" s="33"/>
    </row>
    <row r="3" spans="1:17" ht="33.75" customHeight="1" x14ac:dyDescent="0.2">
      <c r="A3" s="143"/>
      <c r="B3" s="152"/>
      <c r="C3" s="152"/>
      <c r="D3" s="51" t="s">
        <v>245</v>
      </c>
      <c r="E3" s="51" t="s">
        <v>246</v>
      </c>
      <c r="F3" s="51" t="s">
        <v>242</v>
      </c>
      <c r="G3" s="151"/>
      <c r="K3" s="61" t="s">
        <v>245</v>
      </c>
      <c r="L3" s="61"/>
      <c r="M3" s="61" t="s">
        <v>246</v>
      </c>
      <c r="N3" s="61"/>
      <c r="O3" s="61" t="s">
        <v>242</v>
      </c>
      <c r="P3" s="61"/>
      <c r="Q3" s="61">
        <v>2019</v>
      </c>
    </row>
    <row r="4" spans="1:17" x14ac:dyDescent="0.2">
      <c r="A4" s="15" t="s">
        <v>247</v>
      </c>
      <c r="B4" s="52">
        <v>16.2</v>
      </c>
      <c r="C4" s="52">
        <v>21.8</v>
      </c>
      <c r="D4" s="52">
        <v>2.4</v>
      </c>
      <c r="E4" s="52">
        <v>1.1000000000000001</v>
      </c>
      <c r="F4" s="52">
        <v>0.9</v>
      </c>
      <c r="G4" s="52">
        <v>0.9</v>
      </c>
      <c r="J4" s="50" t="s">
        <v>248</v>
      </c>
      <c r="K4" s="50">
        <v>5</v>
      </c>
      <c r="L4" s="50" t="s">
        <v>255</v>
      </c>
      <c r="M4" s="50">
        <v>1.9</v>
      </c>
      <c r="N4" s="50" t="s">
        <v>255</v>
      </c>
      <c r="O4" s="50">
        <v>2</v>
      </c>
      <c r="P4" s="50" t="s">
        <v>256</v>
      </c>
      <c r="Q4" s="50">
        <v>2.6</v>
      </c>
    </row>
    <row r="5" spans="1:17" x14ac:dyDescent="0.2">
      <c r="A5" s="15" t="s">
        <v>250</v>
      </c>
      <c r="B5" s="52">
        <v>3.2</v>
      </c>
      <c r="C5" s="52">
        <v>18.899999999999999</v>
      </c>
      <c r="D5" s="52">
        <v>1.3</v>
      </c>
      <c r="E5" s="52">
        <v>0.5</v>
      </c>
      <c r="F5" s="52">
        <v>0.9</v>
      </c>
      <c r="G5" s="52">
        <v>0.6</v>
      </c>
      <c r="J5" s="50" t="s">
        <v>255</v>
      </c>
      <c r="K5" s="50">
        <v>4.5</v>
      </c>
      <c r="L5" s="50" t="s">
        <v>257</v>
      </c>
      <c r="M5" s="50">
        <v>1.9</v>
      </c>
      <c r="N5" s="50" t="s">
        <v>259</v>
      </c>
      <c r="O5" s="50">
        <v>1.5</v>
      </c>
      <c r="P5" s="50" t="s">
        <v>255</v>
      </c>
      <c r="Q5" s="50">
        <v>2.4</v>
      </c>
    </row>
    <row r="6" spans="1:17" x14ac:dyDescent="0.2">
      <c r="A6" s="15" t="s">
        <v>254</v>
      </c>
      <c r="B6" s="52">
        <v>2.1</v>
      </c>
      <c r="C6" s="52">
        <v>19.5</v>
      </c>
      <c r="D6" s="52">
        <v>4</v>
      </c>
      <c r="E6" s="52">
        <v>1.3</v>
      </c>
      <c r="F6" s="52">
        <v>0.2</v>
      </c>
      <c r="G6" s="52">
        <v>0.1</v>
      </c>
      <c r="J6" s="50" t="s">
        <v>259</v>
      </c>
      <c r="K6" s="50">
        <v>4.4000000000000004</v>
      </c>
      <c r="L6" s="50" t="s">
        <v>259</v>
      </c>
      <c r="M6" s="50">
        <v>1.8</v>
      </c>
      <c r="N6" s="50" t="s">
        <v>234</v>
      </c>
      <c r="O6" s="50">
        <v>1.4</v>
      </c>
      <c r="P6" s="50" t="s">
        <v>234</v>
      </c>
      <c r="Q6" s="50">
        <v>2.2999999999999998</v>
      </c>
    </row>
    <row r="7" spans="1:17" x14ac:dyDescent="0.2">
      <c r="A7" s="40" t="s">
        <v>234</v>
      </c>
      <c r="B7" s="55">
        <v>2.2000000000000002</v>
      </c>
      <c r="C7" s="55">
        <v>15</v>
      </c>
      <c r="D7" s="55">
        <v>4</v>
      </c>
      <c r="E7" s="55">
        <v>1.5</v>
      </c>
      <c r="F7" s="55">
        <v>1.4</v>
      </c>
      <c r="G7" s="55">
        <v>2.2999999999999998</v>
      </c>
      <c r="J7" s="50" t="s">
        <v>254</v>
      </c>
      <c r="K7" s="50">
        <v>4</v>
      </c>
      <c r="L7" s="50" t="s">
        <v>234</v>
      </c>
      <c r="M7" s="50">
        <v>1.5</v>
      </c>
      <c r="N7" s="50" t="s">
        <v>256</v>
      </c>
      <c r="O7" s="50">
        <v>1.3</v>
      </c>
      <c r="P7" s="50" t="s">
        <v>259</v>
      </c>
      <c r="Q7" s="50">
        <v>2.2999999999999998</v>
      </c>
    </row>
    <row r="8" spans="1:17" x14ac:dyDescent="0.2">
      <c r="A8" s="15" t="s">
        <v>256</v>
      </c>
      <c r="B8" s="52">
        <v>4.2</v>
      </c>
      <c r="C8" s="52">
        <v>20.100000000000001</v>
      </c>
      <c r="D8" s="52">
        <v>1.5</v>
      </c>
      <c r="E8" s="52">
        <v>0.7</v>
      </c>
      <c r="F8" s="52">
        <v>1.3</v>
      </c>
      <c r="G8" s="52">
        <v>2.6</v>
      </c>
      <c r="J8" s="50" t="s">
        <v>234</v>
      </c>
      <c r="K8" s="50">
        <v>4</v>
      </c>
      <c r="L8" s="50" t="s">
        <v>258</v>
      </c>
      <c r="M8" s="50">
        <v>1.5</v>
      </c>
      <c r="N8" s="50" t="s">
        <v>262</v>
      </c>
      <c r="O8" s="50">
        <v>1.3</v>
      </c>
      <c r="P8" s="50" t="s">
        <v>262</v>
      </c>
      <c r="Q8" s="50">
        <v>2.1</v>
      </c>
    </row>
    <row r="9" spans="1:17" x14ac:dyDescent="0.2">
      <c r="A9" s="15" t="s">
        <v>259</v>
      </c>
      <c r="B9" s="52">
        <v>1.2</v>
      </c>
      <c r="C9" s="52">
        <v>19.399999999999999</v>
      </c>
      <c r="D9" s="52">
        <v>4.4000000000000004</v>
      </c>
      <c r="E9" s="52">
        <v>1.8</v>
      </c>
      <c r="F9" s="52">
        <v>1.5</v>
      </c>
      <c r="G9" s="52">
        <v>2.2999999999999998</v>
      </c>
      <c r="J9" s="50" t="s">
        <v>258</v>
      </c>
      <c r="K9" s="50">
        <v>3.9</v>
      </c>
      <c r="L9" s="50" t="s">
        <v>254</v>
      </c>
      <c r="M9" s="50">
        <v>1.3</v>
      </c>
      <c r="N9" s="50" t="s">
        <v>258</v>
      </c>
      <c r="O9" s="50">
        <v>1.2</v>
      </c>
      <c r="P9" s="50" t="s">
        <v>257</v>
      </c>
      <c r="Q9" s="50">
        <v>1.5</v>
      </c>
    </row>
    <row r="10" spans="1:17" x14ac:dyDescent="0.2">
      <c r="A10" s="15" t="s">
        <v>260</v>
      </c>
      <c r="B10" s="52">
        <v>5.8</v>
      </c>
      <c r="C10" s="52">
        <v>21.3</v>
      </c>
      <c r="D10" s="52">
        <v>1.8</v>
      </c>
      <c r="E10" s="52">
        <v>0.6</v>
      </c>
      <c r="F10" s="52">
        <v>0.4</v>
      </c>
      <c r="G10" s="52">
        <v>-0.1</v>
      </c>
      <c r="J10" s="50" t="s">
        <v>262</v>
      </c>
      <c r="K10" s="50">
        <v>3.8</v>
      </c>
      <c r="L10" s="50" t="s">
        <v>262</v>
      </c>
      <c r="M10" s="50">
        <v>1.3</v>
      </c>
      <c r="N10" s="50" t="s">
        <v>251</v>
      </c>
      <c r="O10" s="50">
        <v>1.2</v>
      </c>
      <c r="P10" s="50" t="s">
        <v>261</v>
      </c>
      <c r="Q10" s="50">
        <v>1.4</v>
      </c>
    </row>
    <row r="11" spans="1:17" x14ac:dyDescent="0.2">
      <c r="A11" s="15" t="s">
        <v>248</v>
      </c>
      <c r="B11" s="52">
        <v>4</v>
      </c>
      <c r="C11" s="52">
        <v>20.7</v>
      </c>
      <c r="D11" s="52">
        <v>5</v>
      </c>
      <c r="E11" s="52">
        <v>0.9</v>
      </c>
      <c r="F11" s="52">
        <v>0.6</v>
      </c>
      <c r="G11" s="52">
        <v>0.6</v>
      </c>
      <c r="J11" s="50" t="s">
        <v>233</v>
      </c>
      <c r="K11" s="50">
        <v>2.9</v>
      </c>
      <c r="L11" s="50" t="s">
        <v>233</v>
      </c>
      <c r="M11" s="50">
        <v>1.2</v>
      </c>
      <c r="N11" s="50" t="s">
        <v>257</v>
      </c>
      <c r="O11" s="50">
        <v>1.1000000000000001</v>
      </c>
      <c r="P11" s="50" t="s">
        <v>233</v>
      </c>
      <c r="Q11" s="50">
        <v>1.2</v>
      </c>
    </row>
    <row r="12" spans="1:17" x14ac:dyDescent="0.2">
      <c r="A12" s="15" t="s">
        <v>255</v>
      </c>
      <c r="B12" s="52">
        <v>16.3</v>
      </c>
      <c r="C12" s="52">
        <v>15.5</v>
      </c>
      <c r="D12" s="52">
        <v>4.5</v>
      </c>
      <c r="E12" s="52">
        <v>1.9</v>
      </c>
      <c r="F12" s="52">
        <v>2</v>
      </c>
      <c r="G12" s="52">
        <v>2.4</v>
      </c>
      <c r="J12" s="50" t="s">
        <v>249</v>
      </c>
      <c r="K12" s="50">
        <v>2.7</v>
      </c>
      <c r="L12" s="50" t="s">
        <v>247</v>
      </c>
      <c r="M12" s="50">
        <v>1.1000000000000001</v>
      </c>
      <c r="N12" s="50" t="s">
        <v>233</v>
      </c>
      <c r="O12" s="50">
        <v>1.1000000000000001</v>
      </c>
      <c r="P12" s="50" t="s">
        <v>251</v>
      </c>
      <c r="Q12" s="50">
        <v>1.1000000000000001</v>
      </c>
    </row>
    <row r="13" spans="1:17" x14ac:dyDescent="0.2">
      <c r="A13" s="15" t="s">
        <v>258</v>
      </c>
      <c r="B13" s="52">
        <v>9</v>
      </c>
      <c r="C13" s="52">
        <v>17.399999999999999</v>
      </c>
      <c r="D13" s="52">
        <v>3.9</v>
      </c>
      <c r="E13" s="52">
        <v>1.5</v>
      </c>
      <c r="F13" s="52">
        <v>1.2</v>
      </c>
      <c r="G13" s="52">
        <v>0.8</v>
      </c>
      <c r="J13" s="50" t="s">
        <v>247</v>
      </c>
      <c r="K13" s="50">
        <v>2.4</v>
      </c>
      <c r="L13" s="50" t="s">
        <v>251</v>
      </c>
      <c r="M13" s="50">
        <v>1.1000000000000001</v>
      </c>
      <c r="N13" s="50" t="s">
        <v>247</v>
      </c>
      <c r="O13" s="50">
        <v>0.9</v>
      </c>
      <c r="P13" s="50" t="s">
        <v>247</v>
      </c>
      <c r="Q13" s="50">
        <v>0.9</v>
      </c>
    </row>
    <row r="14" spans="1:17" x14ac:dyDescent="0.2">
      <c r="A14" s="15" t="s">
        <v>252</v>
      </c>
      <c r="B14" s="52">
        <v>2.4</v>
      </c>
      <c r="C14" s="52">
        <v>26.1</v>
      </c>
      <c r="D14" s="52">
        <v>2.2999999999999998</v>
      </c>
      <c r="E14" s="52">
        <v>0.9</v>
      </c>
      <c r="F14" s="52">
        <v>0.5</v>
      </c>
      <c r="G14" s="52">
        <v>0.4</v>
      </c>
      <c r="J14" s="50" t="s">
        <v>261</v>
      </c>
      <c r="K14" s="50">
        <v>2.4</v>
      </c>
      <c r="L14" s="50" t="s">
        <v>248</v>
      </c>
      <c r="M14" s="50">
        <v>0.9</v>
      </c>
      <c r="N14" s="50" t="s">
        <v>250</v>
      </c>
      <c r="O14" s="50">
        <v>0.9</v>
      </c>
      <c r="P14" s="50" t="s">
        <v>258</v>
      </c>
      <c r="Q14" s="50">
        <v>0.8</v>
      </c>
    </row>
    <row r="15" spans="1:17" x14ac:dyDescent="0.2">
      <c r="A15" s="15" t="s">
        <v>261</v>
      </c>
      <c r="B15" s="52">
        <v>5.4</v>
      </c>
      <c r="C15" s="52">
        <v>18.600000000000001</v>
      </c>
      <c r="D15" s="52">
        <v>2.4</v>
      </c>
      <c r="E15" s="52">
        <v>0.8</v>
      </c>
      <c r="F15" s="52">
        <v>0.9</v>
      </c>
      <c r="G15" s="52">
        <v>1.4</v>
      </c>
      <c r="J15" s="50" t="s">
        <v>251</v>
      </c>
      <c r="K15" s="50">
        <v>2.4</v>
      </c>
      <c r="L15" s="50" t="s">
        <v>252</v>
      </c>
      <c r="M15" s="50">
        <v>0.9</v>
      </c>
      <c r="N15" s="50" t="s">
        <v>261</v>
      </c>
      <c r="O15" s="50">
        <v>0.9</v>
      </c>
      <c r="P15" s="50" t="s">
        <v>249</v>
      </c>
      <c r="Q15" s="50">
        <v>0.7</v>
      </c>
    </row>
    <row r="16" spans="1:17" x14ac:dyDescent="0.2">
      <c r="A16" s="15" t="s">
        <v>249</v>
      </c>
      <c r="B16" s="52">
        <v>16.100000000000001</v>
      </c>
      <c r="C16" s="52">
        <v>15</v>
      </c>
      <c r="D16" s="52">
        <v>2.7</v>
      </c>
      <c r="E16" s="52">
        <v>0.9</v>
      </c>
      <c r="F16" s="52">
        <v>0.9</v>
      </c>
      <c r="G16" s="52">
        <v>0.7</v>
      </c>
      <c r="J16" s="50" t="s">
        <v>252</v>
      </c>
      <c r="K16" s="50">
        <v>2.2999999999999998</v>
      </c>
      <c r="L16" s="50" t="s">
        <v>249</v>
      </c>
      <c r="M16" s="50">
        <v>0.9</v>
      </c>
      <c r="N16" s="50" t="s">
        <v>249</v>
      </c>
      <c r="O16" s="50">
        <v>0.9</v>
      </c>
      <c r="P16" s="50" t="s">
        <v>250</v>
      </c>
      <c r="Q16" s="50">
        <v>0.6</v>
      </c>
    </row>
    <row r="17" spans="1:17" x14ac:dyDescent="0.2">
      <c r="A17" s="15" t="s">
        <v>251</v>
      </c>
      <c r="B17" s="52">
        <v>2.8</v>
      </c>
      <c r="C17" s="52">
        <v>19.600000000000001</v>
      </c>
      <c r="D17" s="52">
        <v>2.4</v>
      </c>
      <c r="E17" s="52">
        <v>1.1000000000000001</v>
      </c>
      <c r="F17" s="52">
        <v>1.2</v>
      </c>
      <c r="G17" s="52">
        <v>1.1000000000000001</v>
      </c>
      <c r="J17" s="50" t="s">
        <v>253</v>
      </c>
      <c r="K17" s="50">
        <v>2.1</v>
      </c>
      <c r="L17" s="50" t="s">
        <v>253</v>
      </c>
      <c r="M17" s="50">
        <v>0.9</v>
      </c>
      <c r="N17" s="50" t="s">
        <v>248</v>
      </c>
      <c r="O17" s="50">
        <v>0.6</v>
      </c>
      <c r="P17" s="50" t="s">
        <v>248</v>
      </c>
      <c r="Q17" s="50">
        <v>0.6</v>
      </c>
    </row>
    <row r="18" spans="1:17" x14ac:dyDescent="0.2">
      <c r="A18" s="15" t="s">
        <v>253</v>
      </c>
      <c r="B18" s="52">
        <v>1.5</v>
      </c>
      <c r="C18" s="52">
        <v>15.6</v>
      </c>
      <c r="D18" s="52">
        <v>2.1</v>
      </c>
      <c r="E18" s="52">
        <v>0.9</v>
      </c>
      <c r="F18" s="52">
        <v>0.5</v>
      </c>
      <c r="G18" s="52">
        <v>0.5</v>
      </c>
      <c r="J18" s="50" t="s">
        <v>257</v>
      </c>
      <c r="K18" s="50">
        <v>2.1</v>
      </c>
      <c r="L18" s="50" t="s">
        <v>261</v>
      </c>
      <c r="M18" s="50">
        <v>0.8</v>
      </c>
      <c r="N18" s="50" t="s">
        <v>252</v>
      </c>
      <c r="O18" s="50">
        <v>0.5</v>
      </c>
      <c r="P18" s="50" t="s">
        <v>253</v>
      </c>
      <c r="Q18" s="50">
        <v>0.5</v>
      </c>
    </row>
    <row r="19" spans="1:17" x14ac:dyDescent="0.2">
      <c r="A19" s="15" t="s">
        <v>257</v>
      </c>
      <c r="B19" s="52">
        <v>5.7</v>
      </c>
      <c r="C19" s="52">
        <v>17.2</v>
      </c>
      <c r="D19" s="52">
        <v>2.1</v>
      </c>
      <c r="E19" s="52">
        <v>1.9</v>
      </c>
      <c r="F19" s="52">
        <v>1.1000000000000001</v>
      </c>
      <c r="G19" s="52">
        <v>1.5</v>
      </c>
      <c r="J19" s="50" t="s">
        <v>260</v>
      </c>
      <c r="K19" s="50">
        <v>1.8</v>
      </c>
      <c r="L19" s="50" t="s">
        <v>256</v>
      </c>
      <c r="M19" s="50">
        <v>0.7</v>
      </c>
      <c r="N19" s="50" t="s">
        <v>253</v>
      </c>
      <c r="O19" s="50">
        <v>0.5</v>
      </c>
      <c r="P19" s="50" t="s">
        <v>252</v>
      </c>
      <c r="Q19" s="50">
        <v>0.4</v>
      </c>
    </row>
    <row r="20" spans="1:17" x14ac:dyDescent="0.2">
      <c r="A20" s="15" t="s">
        <v>262</v>
      </c>
      <c r="B20" s="52">
        <v>0.7</v>
      </c>
      <c r="C20" s="52">
        <v>17.2</v>
      </c>
      <c r="D20" s="52">
        <v>3.8</v>
      </c>
      <c r="E20" s="52">
        <v>1.3</v>
      </c>
      <c r="F20" s="52">
        <v>1.3</v>
      </c>
      <c r="G20" s="52">
        <v>2.1</v>
      </c>
      <c r="J20" s="50" t="s">
        <v>256</v>
      </c>
      <c r="K20" s="50">
        <v>1.5</v>
      </c>
      <c r="L20" s="50" t="s">
        <v>260</v>
      </c>
      <c r="M20" s="50">
        <v>0.6</v>
      </c>
      <c r="N20" s="50" t="s">
        <v>260</v>
      </c>
      <c r="O20" s="50">
        <v>0.4</v>
      </c>
      <c r="P20" s="50" t="s">
        <v>254</v>
      </c>
      <c r="Q20" s="50">
        <v>0.1</v>
      </c>
    </row>
    <row r="21" spans="1:17" x14ac:dyDescent="0.2">
      <c r="A21" s="40" t="s">
        <v>233</v>
      </c>
      <c r="B21" s="55">
        <v>100</v>
      </c>
      <c r="C21" s="55">
        <v>18</v>
      </c>
      <c r="D21" s="55">
        <v>2.9</v>
      </c>
      <c r="E21" s="55">
        <v>1.2</v>
      </c>
      <c r="F21" s="55">
        <v>1.1000000000000001</v>
      </c>
      <c r="G21" s="55">
        <v>1.2</v>
      </c>
      <c r="J21" s="50" t="s">
        <v>250</v>
      </c>
      <c r="K21" s="50">
        <v>1.3</v>
      </c>
      <c r="L21" s="50" t="s">
        <v>250</v>
      </c>
      <c r="M21" s="50">
        <v>0.5</v>
      </c>
      <c r="N21" s="50" t="s">
        <v>254</v>
      </c>
      <c r="O21" s="50">
        <v>0.2</v>
      </c>
      <c r="P21" s="50" t="s">
        <v>260</v>
      </c>
      <c r="Q21" s="50">
        <v>-0.1</v>
      </c>
    </row>
    <row r="22" spans="1:17" ht="11.25" customHeight="1" x14ac:dyDescent="0.2">
      <c r="A22" s="145" t="s">
        <v>263</v>
      </c>
      <c r="B22" s="145"/>
      <c r="C22" s="145"/>
      <c r="D22" s="145"/>
      <c r="E22" s="145"/>
      <c r="F22" s="145"/>
      <c r="G22" s="145"/>
      <c r="I22" s="59"/>
    </row>
    <row r="23" spans="1:17" ht="11.25" customHeight="1" x14ac:dyDescent="0.2">
      <c r="A23" s="156" t="s">
        <v>271</v>
      </c>
      <c r="B23" s="156"/>
      <c r="C23" s="156"/>
      <c r="D23" s="156"/>
      <c r="E23" s="156"/>
      <c r="F23" s="156"/>
      <c r="G23" s="156"/>
    </row>
    <row r="24" spans="1:17" x14ac:dyDescent="0.2">
      <c r="A24" s="156"/>
      <c r="B24" s="156"/>
      <c r="C24" s="156"/>
      <c r="D24" s="156"/>
      <c r="E24" s="156"/>
      <c r="F24" s="156"/>
      <c r="G24" s="156"/>
    </row>
    <row r="86" spans="1:7" x14ac:dyDescent="0.2">
      <c r="A86" s="145" t="s">
        <v>263</v>
      </c>
      <c r="B86" s="145"/>
      <c r="C86" s="145"/>
      <c r="D86" s="145"/>
      <c r="E86" s="145"/>
      <c r="F86" s="145"/>
      <c r="G86" s="145"/>
    </row>
    <row r="87" spans="1:7" x14ac:dyDescent="0.2">
      <c r="A87" s="156" t="s">
        <v>271</v>
      </c>
      <c r="B87" s="156"/>
      <c r="C87" s="156"/>
      <c r="D87" s="156"/>
      <c r="E87" s="156"/>
      <c r="F87" s="156"/>
      <c r="G87" s="156"/>
    </row>
    <row r="88" spans="1:7" x14ac:dyDescent="0.2">
      <c r="A88" s="156"/>
      <c r="B88" s="156"/>
      <c r="C88" s="156"/>
      <c r="D88" s="156"/>
      <c r="E88" s="156"/>
      <c r="F88" s="156"/>
      <c r="G88" s="156"/>
    </row>
  </sheetData>
  <sheetProtection selectLockedCells="1" selectUnlockedCells="1"/>
  <mergeCells count="10">
    <mergeCell ref="A86:G86"/>
    <mergeCell ref="A87:G88"/>
    <mergeCell ref="A22:G22"/>
    <mergeCell ref="A1:G1"/>
    <mergeCell ref="A2:A3"/>
    <mergeCell ref="B2:B3"/>
    <mergeCell ref="C2:C3"/>
    <mergeCell ref="D2:F2"/>
    <mergeCell ref="G2:G3"/>
    <mergeCell ref="A23:G2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50"/>
  </sheetPr>
  <dimension ref="A1:P25"/>
  <sheetViews>
    <sheetView topLeftCell="A16" zoomScale="120" zoomScaleNormal="120" workbookViewId="0">
      <selection activeCell="A13" sqref="A13"/>
    </sheetView>
  </sheetViews>
  <sheetFormatPr baseColWidth="10" defaultColWidth="9.140625" defaultRowHeight="11.25" x14ac:dyDescent="0.2"/>
  <cols>
    <col min="1" max="1" width="27" style="13" customWidth="1"/>
    <col min="2" max="14" width="7.5703125" style="13" customWidth="1"/>
    <col min="15" max="15" width="8.28515625" style="13" customWidth="1"/>
    <col min="16" max="16" width="10.28515625" style="13" customWidth="1"/>
    <col min="17" max="16384" width="9.140625" style="13"/>
  </cols>
  <sheetData>
    <row r="1" spans="1:16" ht="21" customHeight="1" x14ac:dyDescent="0.2">
      <c r="A1" s="148" t="s">
        <v>38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</row>
    <row r="2" spans="1:16" ht="22.5" x14ac:dyDescent="0.2">
      <c r="A2" s="62"/>
      <c r="B2" s="17" t="s">
        <v>272</v>
      </c>
      <c r="C2" s="17" t="s">
        <v>273</v>
      </c>
      <c r="D2" s="17" t="s">
        <v>274</v>
      </c>
      <c r="E2" s="17" t="s">
        <v>275</v>
      </c>
      <c r="F2" s="17" t="s">
        <v>276</v>
      </c>
      <c r="G2" s="17" t="s">
        <v>277</v>
      </c>
      <c r="H2" s="17" t="s">
        <v>278</v>
      </c>
      <c r="I2" s="17" t="s">
        <v>279</v>
      </c>
      <c r="J2" s="17" t="s">
        <v>280</v>
      </c>
      <c r="K2" s="17" t="s">
        <v>281</v>
      </c>
      <c r="L2" s="17">
        <v>2018</v>
      </c>
      <c r="M2" s="17">
        <v>2019</v>
      </c>
      <c r="N2" s="17">
        <v>2020</v>
      </c>
      <c r="O2" s="17" t="s">
        <v>282</v>
      </c>
      <c r="P2" s="17" t="s">
        <v>283</v>
      </c>
    </row>
    <row r="3" spans="1:16" x14ac:dyDescent="0.2">
      <c r="A3" s="63" t="s">
        <v>216</v>
      </c>
      <c r="B3" s="64">
        <v>93335</v>
      </c>
      <c r="C3" s="64">
        <v>91826</v>
      </c>
      <c r="D3" s="64">
        <v>89562</v>
      </c>
      <c r="E3" s="64">
        <v>87461</v>
      </c>
      <c r="F3" s="64">
        <v>85372</v>
      </c>
      <c r="G3" s="64">
        <v>85044</v>
      </c>
      <c r="H3" s="64">
        <v>84270</v>
      </c>
      <c r="I3" s="64">
        <v>87111</v>
      </c>
      <c r="J3" s="64">
        <v>89341</v>
      </c>
      <c r="K3" s="64">
        <v>93067</v>
      </c>
      <c r="L3" s="64">
        <v>96638</v>
      </c>
      <c r="M3" s="64">
        <v>98712</v>
      </c>
      <c r="N3" s="64">
        <v>100022</v>
      </c>
      <c r="O3" s="41">
        <f t="shared" ref="O3:O24" si="0">(N3/M3-1)*100</f>
        <v>1.3270929572898993</v>
      </c>
      <c r="P3" s="41">
        <f t="shared" ref="P3:P24" si="1">(N3/B3-1)*100</f>
        <v>7.1645149193764412</v>
      </c>
    </row>
    <row r="4" spans="1:16" x14ac:dyDescent="0.2">
      <c r="A4" s="65" t="s">
        <v>284</v>
      </c>
      <c r="B4" s="19">
        <v>5488</v>
      </c>
      <c r="C4" s="19">
        <v>5564</v>
      </c>
      <c r="D4" s="19">
        <v>5080</v>
      </c>
      <c r="E4" s="19">
        <v>4739</v>
      </c>
      <c r="F4" s="19">
        <v>4604</v>
      </c>
      <c r="G4" s="19">
        <v>4551</v>
      </c>
      <c r="H4" s="19">
        <v>4408</v>
      </c>
      <c r="I4" s="19">
        <v>4413</v>
      </c>
      <c r="J4" s="19">
        <v>4420</v>
      </c>
      <c r="K4" s="19">
        <v>4580</v>
      </c>
      <c r="L4" s="19">
        <v>4877</v>
      </c>
      <c r="M4" s="19">
        <v>4893</v>
      </c>
      <c r="N4" s="19">
        <v>4834</v>
      </c>
      <c r="O4" s="39">
        <f t="shared" si="0"/>
        <v>-1.2058042100960509</v>
      </c>
      <c r="P4" s="39">
        <f t="shared" si="1"/>
        <v>-11.916909620991255</v>
      </c>
    </row>
    <row r="5" spans="1:16" x14ac:dyDescent="0.2">
      <c r="A5" s="66" t="s">
        <v>285</v>
      </c>
      <c r="B5" s="19">
        <v>70</v>
      </c>
      <c r="C5" s="19">
        <v>68</v>
      </c>
      <c r="D5" s="19">
        <v>64</v>
      </c>
      <c r="E5" s="19">
        <v>57</v>
      </c>
      <c r="F5" s="19">
        <v>57</v>
      </c>
      <c r="G5" s="19">
        <v>56</v>
      </c>
      <c r="H5" s="19">
        <v>51</v>
      </c>
      <c r="I5" s="19">
        <v>53</v>
      </c>
      <c r="J5" s="19">
        <v>50</v>
      </c>
      <c r="K5" s="19">
        <v>57</v>
      </c>
      <c r="L5" s="19">
        <v>61</v>
      </c>
      <c r="M5" s="19">
        <v>55</v>
      </c>
      <c r="N5" s="19">
        <v>52</v>
      </c>
      <c r="O5" s="39">
        <f t="shared" si="0"/>
        <v>-5.4545454545454568</v>
      </c>
      <c r="P5" s="39">
        <f t="shared" si="1"/>
        <v>-25.714285714285712</v>
      </c>
    </row>
    <row r="6" spans="1:16" x14ac:dyDescent="0.2">
      <c r="A6" s="66" t="s">
        <v>286</v>
      </c>
      <c r="B6" s="19">
        <v>4999</v>
      </c>
      <c r="C6" s="19">
        <v>4911</v>
      </c>
      <c r="D6" s="19">
        <v>4557</v>
      </c>
      <c r="E6" s="19">
        <v>4244</v>
      </c>
      <c r="F6" s="19">
        <v>4119</v>
      </c>
      <c r="G6" s="19">
        <v>4044</v>
      </c>
      <c r="H6" s="19">
        <v>3913</v>
      </c>
      <c r="I6" s="19">
        <v>3920</v>
      </c>
      <c r="J6" s="19">
        <v>3938</v>
      </c>
      <c r="K6" s="19">
        <v>4067</v>
      </c>
      <c r="L6" s="19">
        <v>4381</v>
      </c>
      <c r="M6" s="19">
        <v>4515</v>
      </c>
      <c r="N6" s="19">
        <v>4451</v>
      </c>
      <c r="O6" s="39">
        <f t="shared" si="0"/>
        <v>-1.417497231450715</v>
      </c>
      <c r="P6" s="39">
        <f t="shared" si="1"/>
        <v>-10.962192438487694</v>
      </c>
    </row>
    <row r="7" spans="1:16" x14ac:dyDescent="0.2">
      <c r="A7" s="66" t="s">
        <v>287</v>
      </c>
      <c r="B7" s="19">
        <v>419</v>
      </c>
      <c r="C7" s="19">
        <v>585</v>
      </c>
      <c r="D7" s="19">
        <v>459</v>
      </c>
      <c r="E7" s="19">
        <v>438</v>
      </c>
      <c r="F7" s="19">
        <v>428</v>
      </c>
      <c r="G7" s="19">
        <v>451</v>
      </c>
      <c r="H7" s="19">
        <v>444</v>
      </c>
      <c r="I7" s="19">
        <v>440</v>
      </c>
      <c r="J7" s="19">
        <v>432</v>
      </c>
      <c r="K7" s="19">
        <v>456</v>
      </c>
      <c r="L7" s="19">
        <v>435</v>
      </c>
      <c r="M7" s="19">
        <v>323</v>
      </c>
      <c r="N7" s="19">
        <v>331</v>
      </c>
      <c r="O7" s="39">
        <f t="shared" si="0"/>
        <v>2.4767801857585203</v>
      </c>
      <c r="P7" s="39">
        <f t="shared" si="1"/>
        <v>-21.002386634844871</v>
      </c>
    </row>
    <row r="8" spans="1:16" x14ac:dyDescent="0.2">
      <c r="A8" s="65" t="s">
        <v>214</v>
      </c>
      <c r="B8" s="19">
        <v>20359</v>
      </c>
      <c r="C8" s="19">
        <v>18575</v>
      </c>
      <c r="D8" s="19">
        <v>17029</v>
      </c>
      <c r="E8" s="19">
        <v>16071</v>
      </c>
      <c r="F8" s="19">
        <v>15126</v>
      </c>
      <c r="G8" s="19">
        <v>14526</v>
      </c>
      <c r="H8" s="19">
        <v>14020</v>
      </c>
      <c r="I8" s="19">
        <v>14485</v>
      </c>
      <c r="J8" s="19">
        <v>14989</v>
      </c>
      <c r="K8" s="19">
        <v>15459</v>
      </c>
      <c r="L8" s="19">
        <v>16502</v>
      </c>
      <c r="M8" s="19">
        <v>17331</v>
      </c>
      <c r="N8" s="19">
        <v>17291</v>
      </c>
      <c r="O8" s="39">
        <f t="shared" si="0"/>
        <v>-0.2308003000403902</v>
      </c>
      <c r="P8" s="39">
        <f t="shared" si="1"/>
        <v>-15.06950243135714</v>
      </c>
    </row>
    <row r="9" spans="1:16" x14ac:dyDescent="0.2">
      <c r="A9" s="66" t="s">
        <v>288</v>
      </c>
      <c r="B9" s="19">
        <v>13542</v>
      </c>
      <c r="C9" s="19">
        <v>12278</v>
      </c>
      <c r="D9" s="19">
        <v>11067</v>
      </c>
      <c r="E9" s="19">
        <v>10413</v>
      </c>
      <c r="F9" s="19">
        <v>9691</v>
      </c>
      <c r="G9" s="19">
        <v>9256</v>
      </c>
      <c r="H9" s="19">
        <v>8850</v>
      </c>
      <c r="I9" s="19">
        <v>9085</v>
      </c>
      <c r="J9" s="19">
        <v>9350</v>
      </c>
      <c r="K9" s="19">
        <v>9515</v>
      </c>
      <c r="L9" s="19">
        <v>10082</v>
      </c>
      <c r="M9" s="19">
        <v>10818</v>
      </c>
      <c r="N9" s="19">
        <v>10717</v>
      </c>
      <c r="O9" s="39">
        <f t="shared" si="0"/>
        <v>-0.93362913662414782</v>
      </c>
      <c r="P9" s="39">
        <f t="shared" si="1"/>
        <v>-20.86102495938561</v>
      </c>
    </row>
    <row r="10" spans="1:16" x14ac:dyDescent="0.2">
      <c r="A10" s="66" t="s">
        <v>289</v>
      </c>
      <c r="B10" s="19">
        <v>436</v>
      </c>
      <c r="C10" s="19">
        <v>461</v>
      </c>
      <c r="D10" s="19">
        <v>433</v>
      </c>
      <c r="E10" s="19">
        <v>410</v>
      </c>
      <c r="F10" s="19">
        <v>378</v>
      </c>
      <c r="G10" s="19">
        <v>298</v>
      </c>
      <c r="H10" s="19">
        <v>270</v>
      </c>
      <c r="I10" s="19">
        <v>271</v>
      </c>
      <c r="J10" s="19">
        <v>259</v>
      </c>
      <c r="K10" s="19">
        <v>263</v>
      </c>
      <c r="L10" s="19">
        <v>287</v>
      </c>
      <c r="M10" s="19">
        <v>248</v>
      </c>
      <c r="N10" s="19">
        <v>231</v>
      </c>
      <c r="O10" s="39">
        <f t="shared" si="0"/>
        <v>-6.8548387096774244</v>
      </c>
      <c r="P10" s="39">
        <f t="shared" si="1"/>
        <v>-47.018348623853214</v>
      </c>
    </row>
    <row r="11" spans="1:16" x14ac:dyDescent="0.2">
      <c r="A11" s="66" t="s">
        <v>290</v>
      </c>
      <c r="B11" s="19">
        <v>6381</v>
      </c>
      <c r="C11" s="19">
        <v>5836</v>
      </c>
      <c r="D11" s="19">
        <v>5529</v>
      </c>
      <c r="E11" s="19">
        <v>5248</v>
      </c>
      <c r="F11" s="19">
        <v>5057</v>
      </c>
      <c r="G11" s="19">
        <v>4972</v>
      </c>
      <c r="H11" s="19">
        <v>4900</v>
      </c>
      <c r="I11" s="19">
        <v>5129</v>
      </c>
      <c r="J11" s="19">
        <v>5380</v>
      </c>
      <c r="K11" s="19">
        <v>5681</v>
      </c>
      <c r="L11" s="19">
        <v>6133</v>
      </c>
      <c r="M11" s="19">
        <v>6265</v>
      </c>
      <c r="N11" s="19">
        <v>6343</v>
      </c>
      <c r="O11" s="39">
        <f t="shared" si="0"/>
        <v>1.2450119712689611</v>
      </c>
      <c r="P11" s="39">
        <f t="shared" si="1"/>
        <v>-0.59551794389594015</v>
      </c>
    </row>
    <row r="12" spans="1:16" x14ac:dyDescent="0.2">
      <c r="A12" s="65" t="s">
        <v>215</v>
      </c>
      <c r="B12" s="19">
        <v>67488</v>
      </c>
      <c r="C12" s="19">
        <v>67687</v>
      </c>
      <c r="D12" s="19">
        <v>67453</v>
      </c>
      <c r="E12" s="19">
        <v>66651</v>
      </c>
      <c r="F12" s="19">
        <v>65642</v>
      </c>
      <c r="G12" s="19">
        <v>65967</v>
      </c>
      <c r="H12" s="19">
        <v>65842</v>
      </c>
      <c r="I12" s="19">
        <v>68213</v>
      </c>
      <c r="J12" s="19">
        <v>69932</v>
      </c>
      <c r="K12" s="19">
        <v>73028</v>
      </c>
      <c r="L12" s="19">
        <v>75259</v>
      </c>
      <c r="M12" s="19">
        <v>76488</v>
      </c>
      <c r="N12" s="19">
        <v>77897</v>
      </c>
      <c r="O12" s="39">
        <f t="shared" si="0"/>
        <v>1.8421190252065678</v>
      </c>
      <c r="P12" s="39">
        <f t="shared" si="1"/>
        <v>15.423482693219537</v>
      </c>
    </row>
    <row r="13" spans="1:16" x14ac:dyDescent="0.2">
      <c r="A13" s="66" t="s">
        <v>291</v>
      </c>
      <c r="B13" s="19">
        <v>19338</v>
      </c>
      <c r="C13" s="19">
        <v>18958</v>
      </c>
      <c r="D13" s="19">
        <v>18345</v>
      </c>
      <c r="E13" s="19">
        <v>17626</v>
      </c>
      <c r="F13" s="19">
        <v>17338</v>
      </c>
      <c r="G13" s="19">
        <v>17075</v>
      </c>
      <c r="H13" s="19">
        <v>16632</v>
      </c>
      <c r="I13" s="19">
        <v>16672</v>
      </c>
      <c r="J13" s="19">
        <v>16527</v>
      </c>
      <c r="K13" s="19">
        <v>16565</v>
      </c>
      <c r="L13" s="19">
        <v>16442</v>
      </c>
      <c r="M13" s="19">
        <v>16386</v>
      </c>
      <c r="N13" s="19">
        <v>15884</v>
      </c>
      <c r="O13" s="39">
        <f t="shared" si="0"/>
        <v>-3.0635908702550951</v>
      </c>
      <c r="P13" s="39">
        <f t="shared" si="1"/>
        <v>-17.861205915813429</v>
      </c>
    </row>
    <row r="14" spans="1:16" x14ac:dyDescent="0.2">
      <c r="A14" s="66" t="s">
        <v>292</v>
      </c>
      <c r="B14" s="19">
        <v>4830</v>
      </c>
      <c r="C14" s="19">
        <v>4759</v>
      </c>
      <c r="D14" s="19">
        <v>4616</v>
      </c>
      <c r="E14" s="19">
        <v>4469</v>
      </c>
      <c r="F14" s="19">
        <v>4383</v>
      </c>
      <c r="G14" s="19">
        <v>4251</v>
      </c>
      <c r="H14" s="19">
        <v>4139</v>
      </c>
      <c r="I14" s="19">
        <v>4132</v>
      </c>
      <c r="J14" s="19">
        <v>4170</v>
      </c>
      <c r="K14" s="19">
        <v>4294</v>
      </c>
      <c r="L14" s="19">
        <v>4435</v>
      </c>
      <c r="M14" s="19">
        <v>4356</v>
      </c>
      <c r="N14" s="19">
        <v>4609</v>
      </c>
      <c r="O14" s="39">
        <f t="shared" si="0"/>
        <v>5.8080808080808177</v>
      </c>
      <c r="P14" s="39">
        <f t="shared" si="1"/>
        <v>-4.5755693581780559</v>
      </c>
    </row>
    <row r="15" spans="1:16" x14ac:dyDescent="0.2">
      <c r="A15" s="66" t="s">
        <v>293</v>
      </c>
      <c r="B15" s="19">
        <v>10371</v>
      </c>
      <c r="C15" s="19">
        <v>10394</v>
      </c>
      <c r="D15" s="19">
        <v>10072</v>
      </c>
      <c r="E15" s="19">
        <v>9962</v>
      </c>
      <c r="F15" s="19">
        <v>9912</v>
      </c>
      <c r="G15" s="19">
        <v>9903</v>
      </c>
      <c r="H15" s="19">
        <v>9796</v>
      </c>
      <c r="I15" s="19">
        <v>9840</v>
      </c>
      <c r="J15" s="19">
        <v>9910</v>
      </c>
      <c r="K15" s="19">
        <v>10393</v>
      </c>
      <c r="L15" s="19">
        <v>10771</v>
      </c>
      <c r="M15" s="19">
        <v>10637</v>
      </c>
      <c r="N15" s="19">
        <v>10679</v>
      </c>
      <c r="O15" s="39">
        <f t="shared" si="0"/>
        <v>0.39484817147692475</v>
      </c>
      <c r="P15" s="39">
        <f t="shared" si="1"/>
        <v>2.96981968951886</v>
      </c>
    </row>
    <row r="16" spans="1:16" x14ac:dyDescent="0.2">
      <c r="A16" s="66" t="s">
        <v>294</v>
      </c>
      <c r="B16" s="19">
        <v>1143</v>
      </c>
      <c r="C16" s="19">
        <v>1178</v>
      </c>
      <c r="D16" s="19">
        <v>1229</v>
      </c>
      <c r="E16" s="19">
        <v>1223</v>
      </c>
      <c r="F16" s="19">
        <v>1255</v>
      </c>
      <c r="G16" s="19">
        <v>1244</v>
      </c>
      <c r="H16" s="19">
        <v>1283</v>
      </c>
      <c r="I16" s="19">
        <v>1403</v>
      </c>
      <c r="J16" s="19">
        <v>1423</v>
      </c>
      <c r="K16" s="19">
        <v>1466</v>
      </c>
      <c r="L16" s="19">
        <v>1549</v>
      </c>
      <c r="M16" s="19">
        <v>1542</v>
      </c>
      <c r="N16" s="19">
        <v>1515</v>
      </c>
      <c r="O16" s="39">
        <f t="shared" si="0"/>
        <v>-1.7509727626459193</v>
      </c>
      <c r="P16" s="39">
        <f t="shared" si="1"/>
        <v>32.54593175853018</v>
      </c>
    </row>
    <row r="17" spans="1:16" x14ac:dyDescent="0.2">
      <c r="A17" s="66" t="s">
        <v>295</v>
      </c>
      <c r="B17" s="19">
        <v>1720</v>
      </c>
      <c r="C17" s="19">
        <v>1737</v>
      </c>
      <c r="D17" s="19">
        <v>1760</v>
      </c>
      <c r="E17" s="19">
        <v>1702</v>
      </c>
      <c r="F17" s="19">
        <v>1695</v>
      </c>
      <c r="G17" s="19">
        <v>1707</v>
      </c>
      <c r="H17" s="19">
        <v>1602</v>
      </c>
      <c r="I17" s="19">
        <v>1627</v>
      </c>
      <c r="J17" s="19">
        <v>1723</v>
      </c>
      <c r="K17" s="19">
        <v>1762</v>
      </c>
      <c r="L17" s="19">
        <v>1778</v>
      </c>
      <c r="M17" s="19">
        <v>1737</v>
      </c>
      <c r="N17" s="19">
        <v>1765</v>
      </c>
      <c r="O17" s="39">
        <f t="shared" si="0"/>
        <v>1.6119746689694958</v>
      </c>
      <c r="P17" s="39">
        <f t="shared" si="1"/>
        <v>2.6162790697674465</v>
      </c>
    </row>
    <row r="18" spans="1:16" x14ac:dyDescent="0.2">
      <c r="A18" s="66" t="s">
        <v>296</v>
      </c>
      <c r="B18" s="19">
        <v>3775</v>
      </c>
      <c r="C18" s="19">
        <v>3986</v>
      </c>
      <c r="D18" s="19">
        <v>4003</v>
      </c>
      <c r="E18" s="19">
        <v>4134</v>
      </c>
      <c r="F18" s="19">
        <v>4297</v>
      </c>
      <c r="G18" s="19">
        <v>4373</v>
      </c>
      <c r="H18" s="19">
        <v>4695</v>
      </c>
      <c r="I18" s="19">
        <v>5209</v>
      </c>
      <c r="J18" s="19">
        <v>5715</v>
      </c>
      <c r="K18" s="19">
        <v>6362</v>
      </c>
      <c r="L18" s="19">
        <v>6872</v>
      </c>
      <c r="M18" s="19">
        <v>7105</v>
      </c>
      <c r="N18" s="19">
        <v>7335</v>
      </c>
      <c r="O18" s="39">
        <f t="shared" si="0"/>
        <v>3.2371569317382054</v>
      </c>
      <c r="P18" s="39">
        <f t="shared" si="1"/>
        <v>94.30463576158941</v>
      </c>
    </row>
    <row r="19" spans="1:16" x14ac:dyDescent="0.2">
      <c r="A19" s="66" t="s">
        <v>297</v>
      </c>
      <c r="B19" s="19">
        <v>10311</v>
      </c>
      <c r="C19" s="19">
        <v>10203</v>
      </c>
      <c r="D19" s="19">
        <v>10239</v>
      </c>
      <c r="E19" s="19">
        <v>9713</v>
      </c>
      <c r="F19" s="19">
        <v>9256</v>
      </c>
      <c r="G19" s="19">
        <v>9498</v>
      </c>
      <c r="H19" s="19">
        <v>9211</v>
      </c>
      <c r="I19" s="19">
        <v>9602</v>
      </c>
      <c r="J19" s="19">
        <v>9894</v>
      </c>
      <c r="K19" s="19">
        <v>10355</v>
      </c>
      <c r="L19" s="19">
        <v>10823</v>
      </c>
      <c r="M19" s="19">
        <v>11280</v>
      </c>
      <c r="N19" s="19">
        <v>11510</v>
      </c>
      <c r="O19" s="39">
        <f t="shared" si="0"/>
        <v>2.0390070921985748</v>
      </c>
      <c r="P19" s="39">
        <f t="shared" si="1"/>
        <v>11.628358064203281</v>
      </c>
    </row>
    <row r="20" spans="1:16" x14ac:dyDescent="0.2">
      <c r="A20" s="66" t="s">
        <v>298</v>
      </c>
      <c r="B20" s="19">
        <v>5075</v>
      </c>
      <c r="C20" s="19">
        <v>5101</v>
      </c>
      <c r="D20" s="19">
        <v>5741</v>
      </c>
      <c r="E20" s="19">
        <v>6118</v>
      </c>
      <c r="F20" s="19">
        <v>5919</v>
      </c>
      <c r="G20" s="19">
        <v>6133</v>
      </c>
      <c r="H20" s="19">
        <v>6529</v>
      </c>
      <c r="I20" s="19">
        <v>6842</v>
      </c>
      <c r="J20" s="19">
        <v>7153</v>
      </c>
      <c r="K20" s="19">
        <v>7634</v>
      </c>
      <c r="L20" s="19">
        <v>7968</v>
      </c>
      <c r="M20" s="19">
        <v>8228</v>
      </c>
      <c r="N20" s="19">
        <v>8574</v>
      </c>
      <c r="O20" s="39">
        <f t="shared" si="0"/>
        <v>4.2051531356344096</v>
      </c>
      <c r="P20" s="39">
        <f t="shared" si="1"/>
        <v>68.945812807881765</v>
      </c>
    </row>
    <row r="21" spans="1:16" x14ac:dyDescent="0.2">
      <c r="A21" s="66" t="s">
        <v>299</v>
      </c>
      <c r="B21" s="19">
        <v>1486</v>
      </c>
      <c r="C21" s="19">
        <v>1556</v>
      </c>
      <c r="D21" s="19">
        <v>1574</v>
      </c>
      <c r="E21" s="19">
        <v>1589</v>
      </c>
      <c r="F21" s="19">
        <v>1623</v>
      </c>
      <c r="G21" s="19">
        <v>1665</v>
      </c>
      <c r="H21" s="19">
        <v>1787</v>
      </c>
      <c r="I21" s="19">
        <v>2020</v>
      </c>
      <c r="J21" s="19">
        <v>2114</v>
      </c>
      <c r="K21" s="19">
        <v>2267</v>
      </c>
      <c r="L21" s="19">
        <v>2301</v>
      </c>
      <c r="M21" s="19">
        <v>2324</v>
      </c>
      <c r="N21" s="19">
        <v>2462</v>
      </c>
      <c r="O21" s="39">
        <f t="shared" si="0"/>
        <v>5.9380378657487132</v>
      </c>
      <c r="P21" s="39">
        <f t="shared" si="1"/>
        <v>65.679676985195144</v>
      </c>
    </row>
    <row r="22" spans="1:16" x14ac:dyDescent="0.2">
      <c r="A22" s="66" t="s">
        <v>300</v>
      </c>
      <c r="B22" s="19">
        <v>3201</v>
      </c>
      <c r="C22" s="19">
        <v>3356</v>
      </c>
      <c r="D22" s="19">
        <v>3465</v>
      </c>
      <c r="E22" s="19">
        <v>3804</v>
      </c>
      <c r="F22" s="19">
        <v>3717</v>
      </c>
      <c r="G22" s="19">
        <v>3781</v>
      </c>
      <c r="H22" s="19">
        <v>3635</v>
      </c>
      <c r="I22" s="19">
        <v>3836</v>
      </c>
      <c r="J22" s="19">
        <v>3914</v>
      </c>
      <c r="K22" s="19">
        <v>4104</v>
      </c>
      <c r="L22" s="19">
        <v>4270</v>
      </c>
      <c r="M22" s="19">
        <v>4350</v>
      </c>
      <c r="N22" s="19">
        <v>4576</v>
      </c>
      <c r="O22" s="39">
        <f t="shared" si="0"/>
        <v>5.1954022988505821</v>
      </c>
      <c r="P22" s="39">
        <f t="shared" si="1"/>
        <v>42.955326460481103</v>
      </c>
    </row>
    <row r="23" spans="1:16" x14ac:dyDescent="0.2">
      <c r="A23" s="66" t="s">
        <v>301</v>
      </c>
      <c r="B23" s="19">
        <v>2231</v>
      </c>
      <c r="C23" s="19">
        <v>2296</v>
      </c>
      <c r="D23" s="19">
        <v>2229</v>
      </c>
      <c r="E23" s="19">
        <v>2190</v>
      </c>
      <c r="F23" s="19">
        <v>2224</v>
      </c>
      <c r="G23" s="19">
        <v>2312</v>
      </c>
      <c r="H23" s="19">
        <v>2353</v>
      </c>
      <c r="I23" s="19">
        <v>2570</v>
      </c>
      <c r="J23" s="19">
        <v>2731</v>
      </c>
      <c r="K23" s="19">
        <v>2879</v>
      </c>
      <c r="L23" s="19">
        <v>2932</v>
      </c>
      <c r="M23" s="19">
        <v>3272</v>
      </c>
      <c r="N23" s="19">
        <v>3465</v>
      </c>
      <c r="O23" s="39">
        <f t="shared" si="0"/>
        <v>5.8985330073349607</v>
      </c>
      <c r="P23" s="39">
        <f t="shared" si="1"/>
        <v>55.311519497982964</v>
      </c>
    </row>
    <row r="24" spans="1:16" x14ac:dyDescent="0.2">
      <c r="A24" s="66" t="s">
        <v>302</v>
      </c>
      <c r="B24" s="19">
        <v>4007</v>
      </c>
      <c r="C24" s="19">
        <v>4163</v>
      </c>
      <c r="D24" s="19">
        <v>4180</v>
      </c>
      <c r="E24" s="19">
        <v>4121</v>
      </c>
      <c r="F24" s="19">
        <v>4023</v>
      </c>
      <c r="G24" s="19">
        <v>4025</v>
      </c>
      <c r="H24" s="19">
        <v>4180</v>
      </c>
      <c r="I24" s="19">
        <v>4460</v>
      </c>
      <c r="J24" s="19">
        <v>4658</v>
      </c>
      <c r="K24" s="19">
        <v>4947</v>
      </c>
      <c r="L24" s="19">
        <v>5118</v>
      </c>
      <c r="M24" s="19">
        <v>5271</v>
      </c>
      <c r="N24" s="19">
        <v>5523</v>
      </c>
      <c r="O24" s="39">
        <f t="shared" si="0"/>
        <v>4.7808764940239001</v>
      </c>
      <c r="P24" s="39">
        <f t="shared" si="1"/>
        <v>37.833790865984525</v>
      </c>
    </row>
    <row r="25" spans="1:16" ht="11.25" customHeight="1" x14ac:dyDescent="0.2">
      <c r="A25" s="145" t="s">
        <v>303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</row>
  </sheetData>
  <sheetProtection selectLockedCells="1" selectUnlockedCells="1"/>
  <mergeCells count="2">
    <mergeCell ref="A1:P1"/>
    <mergeCell ref="A25:P25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50"/>
  </sheetPr>
  <dimension ref="A1:F17"/>
  <sheetViews>
    <sheetView zoomScale="120" zoomScaleNormal="120" workbookViewId="0">
      <selection sqref="A1:F1"/>
    </sheetView>
  </sheetViews>
  <sheetFormatPr baseColWidth="10" defaultColWidth="9.140625" defaultRowHeight="11.25" x14ac:dyDescent="0.2"/>
  <cols>
    <col min="1" max="16384" width="9.140625" style="13"/>
  </cols>
  <sheetData>
    <row r="1" spans="1:6" ht="30.75" customHeight="1" x14ac:dyDescent="0.2">
      <c r="A1" s="148" t="s">
        <v>304</v>
      </c>
      <c r="B1" s="148"/>
      <c r="C1" s="148"/>
      <c r="D1" s="148"/>
      <c r="E1" s="148"/>
      <c r="F1" s="148"/>
    </row>
    <row r="2" spans="1:6" x14ac:dyDescent="0.2">
      <c r="A2" s="143"/>
      <c r="B2" s="144" t="s">
        <v>234</v>
      </c>
      <c r="C2" s="144"/>
      <c r="D2" s="144" t="s">
        <v>233</v>
      </c>
      <c r="E2" s="144"/>
      <c r="F2" s="151" t="s">
        <v>305</v>
      </c>
    </row>
    <row r="3" spans="1:6" x14ac:dyDescent="0.2">
      <c r="A3" s="143"/>
      <c r="B3" s="16" t="s">
        <v>216</v>
      </c>
      <c r="C3" s="16" t="s">
        <v>218</v>
      </c>
      <c r="D3" s="16" t="s">
        <v>216</v>
      </c>
      <c r="E3" s="16" t="s">
        <v>218</v>
      </c>
      <c r="F3" s="151"/>
    </row>
    <row r="4" spans="1:6" x14ac:dyDescent="0.2">
      <c r="A4" s="67" t="s">
        <v>306</v>
      </c>
      <c r="B4" s="68">
        <v>3361.7637799999998</v>
      </c>
      <c r="C4" s="69" t="s">
        <v>219</v>
      </c>
      <c r="D4" s="68">
        <v>218926.40477000002</v>
      </c>
      <c r="E4" s="69" t="s">
        <v>219</v>
      </c>
      <c r="F4" s="70">
        <f t="shared" ref="F4:F15" si="0">B4/D4</f>
        <v>1.5355679839221797E-2</v>
      </c>
    </row>
    <row r="5" spans="1:6" x14ac:dyDescent="0.2">
      <c r="A5" s="18">
        <v>2010</v>
      </c>
      <c r="B5" s="71">
        <v>179.57825</v>
      </c>
      <c r="C5" s="72" t="s">
        <v>219</v>
      </c>
      <c r="D5" s="71">
        <v>12609.660669999999</v>
      </c>
      <c r="E5" s="73" t="s">
        <v>219</v>
      </c>
      <c r="F5" s="73">
        <f t="shared" si="0"/>
        <v>1.4241322958613764E-2</v>
      </c>
    </row>
    <row r="6" spans="1:6" x14ac:dyDescent="0.2">
      <c r="A6" s="18">
        <v>2011</v>
      </c>
      <c r="B6" s="71">
        <v>439.68619000000001</v>
      </c>
      <c r="C6" s="73">
        <f t="shared" ref="C6:C15" si="1">B6/B5-1</f>
        <v>1.4484378815363219</v>
      </c>
      <c r="D6" s="71">
        <v>28791.06236</v>
      </c>
      <c r="E6" s="73">
        <f t="shared" ref="E6:E15" si="2">D6/D5-1</f>
        <v>1.2832543328067212</v>
      </c>
      <c r="F6" s="73">
        <f t="shared" si="0"/>
        <v>1.5271620911455662E-2</v>
      </c>
    </row>
    <row r="7" spans="1:6" x14ac:dyDescent="0.2">
      <c r="A7" s="18">
        <v>2012</v>
      </c>
      <c r="B7" s="71">
        <v>296.85178999999999</v>
      </c>
      <c r="C7" s="73">
        <f t="shared" si="1"/>
        <v>-0.32485532465779743</v>
      </c>
      <c r="D7" s="71">
        <v>14449.941470000002</v>
      </c>
      <c r="E7" s="73">
        <f t="shared" si="2"/>
        <v>-0.49811016733875046</v>
      </c>
      <c r="F7" s="73">
        <f t="shared" si="0"/>
        <v>2.0543459682262642E-2</v>
      </c>
    </row>
    <row r="8" spans="1:6" x14ac:dyDescent="0.2">
      <c r="A8" s="18">
        <v>2013</v>
      </c>
      <c r="B8" s="71">
        <v>790.09524999999996</v>
      </c>
      <c r="C8" s="73">
        <f t="shared" si="1"/>
        <v>1.6615815589321525</v>
      </c>
      <c r="D8" s="71">
        <v>17277.936429999998</v>
      </c>
      <c r="E8" s="73">
        <f t="shared" si="2"/>
        <v>0.19570978649784077</v>
      </c>
      <c r="F8" s="73">
        <f t="shared" si="0"/>
        <v>4.5728565630565876E-2</v>
      </c>
    </row>
    <row r="9" spans="1:6" x14ac:dyDescent="0.2">
      <c r="A9" s="18">
        <v>2014</v>
      </c>
      <c r="B9" s="71">
        <v>291.55152000000004</v>
      </c>
      <c r="C9" s="73">
        <f t="shared" si="1"/>
        <v>-0.6309919342003385</v>
      </c>
      <c r="D9" s="71">
        <v>20647.546019999998</v>
      </c>
      <c r="E9" s="73">
        <f t="shared" si="2"/>
        <v>0.19502384463860434</v>
      </c>
      <c r="F9" s="73">
        <f t="shared" si="0"/>
        <v>1.4120395698239014E-2</v>
      </c>
    </row>
    <row r="10" spans="1:6" x14ac:dyDescent="0.2">
      <c r="A10" s="18">
        <v>2015</v>
      </c>
      <c r="B10" s="71">
        <v>338.92402000000004</v>
      </c>
      <c r="C10" s="73">
        <f t="shared" si="1"/>
        <v>0.16248414688422819</v>
      </c>
      <c r="D10" s="71">
        <v>24802.946190000002</v>
      </c>
      <c r="E10" s="73">
        <f t="shared" si="2"/>
        <v>0.20125394882156589</v>
      </c>
      <c r="F10" s="73">
        <f t="shared" si="0"/>
        <v>1.3664667794048058E-2</v>
      </c>
    </row>
    <row r="11" spans="1:6" x14ac:dyDescent="0.2">
      <c r="A11" s="18">
        <v>2016</v>
      </c>
      <c r="B11" s="71">
        <v>585.52593999999999</v>
      </c>
      <c r="C11" s="73">
        <f t="shared" si="1"/>
        <v>0.72760236940421019</v>
      </c>
      <c r="D11" s="71">
        <v>26173.600920000001</v>
      </c>
      <c r="E11" s="73">
        <f t="shared" si="2"/>
        <v>5.5261770900128626E-2</v>
      </c>
      <c r="F11" s="73">
        <f t="shared" si="0"/>
        <v>2.2370859164150502E-2</v>
      </c>
    </row>
    <row r="12" spans="1:6" x14ac:dyDescent="0.2">
      <c r="A12" s="18">
        <v>2017</v>
      </c>
      <c r="B12" s="71">
        <v>321.33783</v>
      </c>
      <c r="C12" s="73">
        <f t="shared" si="1"/>
        <v>-0.45119796058907313</v>
      </c>
      <c r="D12" s="71">
        <v>27346.085569999999</v>
      </c>
      <c r="E12" s="73">
        <f t="shared" si="2"/>
        <v>4.479645936314669E-2</v>
      </c>
      <c r="F12" s="73">
        <f t="shared" si="0"/>
        <v>1.1750779802741617E-2</v>
      </c>
    </row>
    <row r="13" spans="1:6" x14ac:dyDescent="0.2">
      <c r="A13" s="18">
        <v>2018</v>
      </c>
      <c r="B13" s="71">
        <v>118.21299</v>
      </c>
      <c r="C13" s="73">
        <f t="shared" si="1"/>
        <v>-0.63212239903406331</v>
      </c>
      <c r="D13" s="71">
        <v>46827.625140000004</v>
      </c>
      <c r="E13" s="73">
        <f t="shared" si="2"/>
        <v>0.71240688251821349</v>
      </c>
      <c r="F13" s="73">
        <f t="shared" si="0"/>
        <v>2.5244284681655328E-3</v>
      </c>
    </row>
    <row r="14" spans="1:6" x14ac:dyDescent="0.2">
      <c r="A14" s="74">
        <v>2019</v>
      </c>
      <c r="B14" s="71">
        <v>286.56700999999998</v>
      </c>
      <c r="C14" s="73">
        <f t="shared" si="1"/>
        <v>1.4241583771800372</v>
      </c>
      <c r="D14" s="71">
        <v>24006.902750000005</v>
      </c>
      <c r="E14" s="73">
        <f t="shared" si="2"/>
        <v>-0.48733460904269976</v>
      </c>
      <c r="F14" s="75">
        <f t="shared" si="0"/>
        <v>1.1936858868643516E-2</v>
      </c>
    </row>
    <row r="15" spans="1:6" x14ac:dyDescent="0.2">
      <c r="A15" s="74">
        <v>2020</v>
      </c>
      <c r="B15" s="71">
        <v>103.23821999999998</v>
      </c>
      <c r="C15" s="73">
        <f t="shared" si="1"/>
        <v>-0.63974143429838626</v>
      </c>
      <c r="D15" s="71">
        <v>23823.552119999989</v>
      </c>
      <c r="E15" s="73">
        <f t="shared" si="2"/>
        <v>-7.6374129519900524E-3</v>
      </c>
      <c r="F15" s="75">
        <f t="shared" si="0"/>
        <v>4.3334520175658852E-3</v>
      </c>
    </row>
    <row r="16" spans="1:6" ht="11.25" customHeight="1" x14ac:dyDescent="0.2">
      <c r="A16" s="140" t="s">
        <v>307</v>
      </c>
      <c r="B16" s="140"/>
      <c r="C16" s="140"/>
      <c r="D16" s="140"/>
      <c r="E16" s="140"/>
      <c r="F16" s="140"/>
    </row>
    <row r="17" spans="1:6" x14ac:dyDescent="0.2">
      <c r="A17" s="156"/>
      <c r="B17" s="156"/>
      <c r="C17" s="156"/>
      <c r="D17" s="156"/>
      <c r="E17" s="156"/>
      <c r="F17" s="156"/>
    </row>
  </sheetData>
  <sheetProtection selectLockedCells="1" selectUnlockedCells="1"/>
  <mergeCells count="6">
    <mergeCell ref="A16:F17"/>
    <mergeCell ref="A1:F1"/>
    <mergeCell ref="A2:A3"/>
    <mergeCell ref="B2:C2"/>
    <mergeCell ref="D2:E2"/>
    <mergeCell ref="F2:F3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50"/>
  </sheetPr>
  <dimension ref="A1:F23"/>
  <sheetViews>
    <sheetView zoomScale="120" zoomScaleNormal="120" workbookViewId="0">
      <selection sqref="A1:F1"/>
    </sheetView>
  </sheetViews>
  <sheetFormatPr baseColWidth="10" defaultColWidth="9.140625" defaultRowHeight="11.25" x14ac:dyDescent="0.2"/>
  <cols>
    <col min="1" max="1" width="21.7109375" style="13" customWidth="1"/>
    <col min="2" max="6" width="14" style="13" customWidth="1"/>
    <col min="7" max="16384" width="9.140625" style="13"/>
  </cols>
  <sheetData>
    <row r="1" spans="1:6" x14ac:dyDescent="0.2">
      <c r="A1" s="142" t="s">
        <v>308</v>
      </c>
      <c r="B1" s="142"/>
      <c r="C1" s="142"/>
      <c r="D1" s="142"/>
      <c r="E1" s="142"/>
      <c r="F1" s="142"/>
    </row>
    <row r="2" spans="1:6" x14ac:dyDescent="0.2">
      <c r="A2" s="18"/>
      <c r="B2" s="16">
        <v>2019</v>
      </c>
      <c r="C2" s="16" t="s">
        <v>309</v>
      </c>
      <c r="D2" s="16">
        <v>2020</v>
      </c>
      <c r="E2" s="16" t="s">
        <v>309</v>
      </c>
      <c r="F2" s="16" t="s">
        <v>310</v>
      </c>
    </row>
    <row r="3" spans="1:6" x14ac:dyDescent="0.2">
      <c r="A3" s="67" t="s">
        <v>233</v>
      </c>
      <c r="B3" s="68">
        <v>24006.902750000005</v>
      </c>
      <c r="C3" s="70">
        <f>SUM(C4:C22)</f>
        <v>1</v>
      </c>
      <c r="D3" s="68">
        <v>23823.552119999989</v>
      </c>
      <c r="E3" s="70">
        <f>SUM(E4:E22)</f>
        <v>1.0000000000000002</v>
      </c>
      <c r="F3" s="70">
        <f t="shared" ref="F3:F22" si="0">(D3/B3-1)</f>
        <v>-7.6374129519900524E-3</v>
      </c>
    </row>
    <row r="4" spans="1:6" x14ac:dyDescent="0.2">
      <c r="A4" s="15" t="s">
        <v>247</v>
      </c>
      <c r="B4" s="71">
        <v>853.90645999999992</v>
      </c>
      <c r="C4" s="73">
        <f t="shared" ref="C4:C22" si="1">B4/$B$3</f>
        <v>3.5569205611081997E-2</v>
      </c>
      <c r="D4" s="71">
        <v>769.86775999999998</v>
      </c>
      <c r="E4" s="73">
        <f t="shared" ref="E4:E22" si="2">D4/$D$3</f>
        <v>3.23154060369399E-2</v>
      </c>
      <c r="F4" s="73">
        <f t="shared" si="0"/>
        <v>-9.8416751642796951E-2</v>
      </c>
    </row>
    <row r="5" spans="1:6" x14ac:dyDescent="0.2">
      <c r="A5" s="15" t="s">
        <v>250</v>
      </c>
      <c r="B5" s="71">
        <v>102.79974999999999</v>
      </c>
      <c r="C5" s="73">
        <f t="shared" si="1"/>
        <v>4.2820913247545011E-3</v>
      </c>
      <c r="D5" s="71">
        <v>22.758590000000005</v>
      </c>
      <c r="E5" s="73">
        <f t="shared" si="2"/>
        <v>9.5529792893034023E-4</v>
      </c>
      <c r="F5" s="73">
        <f t="shared" si="0"/>
        <v>-0.77861239934922011</v>
      </c>
    </row>
    <row r="6" spans="1:6" x14ac:dyDescent="0.2">
      <c r="A6" s="15" t="s">
        <v>259</v>
      </c>
      <c r="B6" s="71">
        <v>5.8817700000000004</v>
      </c>
      <c r="C6" s="73">
        <f t="shared" si="1"/>
        <v>2.4500328348270577E-4</v>
      </c>
      <c r="D6" s="71">
        <v>1.992E-2</v>
      </c>
      <c r="E6" s="73">
        <f t="shared" si="2"/>
        <v>8.3614735114488081E-7</v>
      </c>
      <c r="F6" s="73">
        <f t="shared" si="0"/>
        <v>-0.99661326437449949</v>
      </c>
    </row>
    <row r="7" spans="1:6" x14ac:dyDescent="0.2">
      <c r="A7" s="15" t="s">
        <v>260</v>
      </c>
      <c r="B7" s="71">
        <v>1844.7603700000002</v>
      </c>
      <c r="C7" s="73">
        <f t="shared" si="1"/>
        <v>7.6842914273895654E-2</v>
      </c>
      <c r="D7" s="71">
        <v>56.149230000000003</v>
      </c>
      <c r="E7" s="73">
        <f t="shared" si="2"/>
        <v>2.3568790127171022E-3</v>
      </c>
      <c r="F7" s="73">
        <f t="shared" si="0"/>
        <v>-0.96956285980926615</v>
      </c>
    </row>
    <row r="8" spans="1:6" x14ac:dyDescent="0.2">
      <c r="A8" s="15" t="s">
        <v>248</v>
      </c>
      <c r="B8" s="71">
        <v>96.623139999999978</v>
      </c>
      <c r="C8" s="73">
        <f t="shared" si="1"/>
        <v>4.0248065736010015E-3</v>
      </c>
      <c r="D8" s="71">
        <v>59.960360000000001</v>
      </c>
      <c r="E8" s="73">
        <f t="shared" si="2"/>
        <v>2.516852218257704E-3</v>
      </c>
      <c r="F8" s="73">
        <f t="shared" si="0"/>
        <v>-0.37944099105038387</v>
      </c>
    </row>
    <row r="9" spans="1:6" x14ac:dyDescent="0.2">
      <c r="A9" s="15" t="s">
        <v>255</v>
      </c>
      <c r="B9" s="71">
        <v>3838.6922400000003</v>
      </c>
      <c r="C9" s="73">
        <f t="shared" si="1"/>
        <v>0.15989952056601719</v>
      </c>
      <c r="D9" s="71">
        <v>2966.8450400000002</v>
      </c>
      <c r="E9" s="73">
        <f t="shared" si="2"/>
        <v>0.12453411754283775</v>
      </c>
      <c r="F9" s="73">
        <f t="shared" si="0"/>
        <v>-0.22712089052494611</v>
      </c>
    </row>
    <row r="10" spans="1:6" x14ac:dyDescent="0.2">
      <c r="A10" s="18" t="s">
        <v>311</v>
      </c>
      <c r="B10" s="71">
        <v>2.5650300000000001</v>
      </c>
      <c r="C10" s="73">
        <f t="shared" si="1"/>
        <v>1.0684551967037895E-4</v>
      </c>
      <c r="D10" s="71">
        <v>1.343</v>
      </c>
      <c r="E10" s="73">
        <f t="shared" si="2"/>
        <v>5.6372785772468619E-5</v>
      </c>
      <c r="F10" s="73">
        <f t="shared" si="0"/>
        <v>-0.47641937911057575</v>
      </c>
    </row>
    <row r="11" spans="1:6" x14ac:dyDescent="0.2">
      <c r="A11" s="15" t="s">
        <v>312</v>
      </c>
      <c r="B11" s="71">
        <v>14490.715280000008</v>
      </c>
      <c r="C11" s="73">
        <f t="shared" si="1"/>
        <v>0.60360619738837429</v>
      </c>
      <c r="D11" s="71">
        <v>17910.353369999993</v>
      </c>
      <c r="E11" s="73">
        <f t="shared" si="2"/>
        <v>0.7517918939956969</v>
      </c>
      <c r="F11" s="73">
        <f t="shared" si="0"/>
        <v>0.23598821893352273</v>
      </c>
    </row>
    <row r="12" spans="1:6" x14ac:dyDescent="0.2">
      <c r="A12" s="15" t="s">
        <v>258</v>
      </c>
      <c r="B12" s="71">
        <v>768.28664000000003</v>
      </c>
      <c r="C12" s="73">
        <f t="shared" si="1"/>
        <v>3.2002738878925144E-2</v>
      </c>
      <c r="D12" s="71">
        <v>324.28890999999993</v>
      </c>
      <c r="E12" s="73">
        <f t="shared" si="2"/>
        <v>1.3612114111554247E-2</v>
      </c>
      <c r="F12" s="73">
        <f t="shared" si="0"/>
        <v>-0.57790635276437974</v>
      </c>
    </row>
    <row r="13" spans="1:6" x14ac:dyDescent="0.2">
      <c r="A13" s="15" t="s">
        <v>252</v>
      </c>
      <c r="B13" s="71">
        <v>22.967470000000002</v>
      </c>
      <c r="C13" s="73">
        <f t="shared" si="1"/>
        <v>9.5670275500241272E-4</v>
      </c>
      <c r="D13" s="71">
        <v>233.83876000000001</v>
      </c>
      <c r="E13" s="73">
        <f t="shared" si="2"/>
        <v>9.815444767520257E-3</v>
      </c>
      <c r="F13" s="73">
        <f t="shared" si="0"/>
        <v>9.181302511769907</v>
      </c>
    </row>
    <row r="14" spans="1:6" x14ac:dyDescent="0.2">
      <c r="A14" s="15" t="s">
        <v>261</v>
      </c>
      <c r="B14" s="71">
        <v>723.00853000000006</v>
      </c>
      <c r="C14" s="73">
        <f t="shared" si="1"/>
        <v>3.0116693416438318E-2</v>
      </c>
      <c r="D14" s="71">
        <v>80.426079999999985</v>
      </c>
      <c r="E14" s="73">
        <f t="shared" si="2"/>
        <v>3.3759063130003142E-3</v>
      </c>
      <c r="F14" s="73">
        <f t="shared" si="0"/>
        <v>-0.88876192096931417</v>
      </c>
    </row>
    <row r="15" spans="1:6" x14ac:dyDescent="0.2">
      <c r="A15" s="40" t="s">
        <v>234</v>
      </c>
      <c r="B15" s="68">
        <v>286.56700999999998</v>
      </c>
      <c r="C15" s="70">
        <f t="shared" si="1"/>
        <v>1.1936858868643516E-2</v>
      </c>
      <c r="D15" s="68">
        <v>103.23821999999998</v>
      </c>
      <c r="E15" s="70">
        <f t="shared" si="2"/>
        <v>4.3334520175658852E-3</v>
      </c>
      <c r="F15" s="70">
        <f t="shared" si="0"/>
        <v>-0.63974143429838626</v>
      </c>
    </row>
    <row r="16" spans="1:6" x14ac:dyDescent="0.2">
      <c r="A16" s="15" t="s">
        <v>256</v>
      </c>
      <c r="B16" s="71">
        <v>185.00122000000002</v>
      </c>
      <c r="C16" s="73">
        <f t="shared" si="1"/>
        <v>7.7061677604371506E-3</v>
      </c>
      <c r="D16" s="71">
        <v>67.025030000000001</v>
      </c>
      <c r="E16" s="73">
        <f t="shared" si="2"/>
        <v>2.8133936393025184E-3</v>
      </c>
      <c r="F16" s="73">
        <f t="shared" si="0"/>
        <v>-0.63770492972965265</v>
      </c>
    </row>
    <row r="17" spans="1:6" x14ac:dyDescent="0.2">
      <c r="A17" s="15" t="s">
        <v>262</v>
      </c>
      <c r="B17" s="71">
        <v>26.813129999999997</v>
      </c>
      <c r="C17" s="73">
        <f t="shared" si="1"/>
        <v>1.1168925154245476E-3</v>
      </c>
      <c r="D17" s="71">
        <v>5.2633299999999998</v>
      </c>
      <c r="E17" s="73">
        <f t="shared" si="2"/>
        <v>2.2092969064765991E-4</v>
      </c>
      <c r="F17" s="73">
        <f t="shared" si="0"/>
        <v>-0.80370326030567862</v>
      </c>
    </row>
    <row r="18" spans="1:6" x14ac:dyDescent="0.2">
      <c r="A18" s="15" t="s">
        <v>313</v>
      </c>
      <c r="B18" s="71">
        <v>125.1238</v>
      </c>
      <c r="C18" s="73">
        <f t="shared" si="1"/>
        <v>5.2119926215804732E-3</v>
      </c>
      <c r="D18" s="71">
        <v>119.87267999999999</v>
      </c>
      <c r="E18" s="73">
        <f t="shared" si="2"/>
        <v>5.031687944610337E-3</v>
      </c>
      <c r="F18" s="73">
        <f t="shared" si="0"/>
        <v>-4.1967395491505299E-2</v>
      </c>
    </row>
    <row r="19" spans="1:6" x14ac:dyDescent="0.2">
      <c r="A19" s="15" t="s">
        <v>257</v>
      </c>
      <c r="B19" s="71">
        <v>325.96639999999996</v>
      </c>
      <c r="C19" s="73">
        <f t="shared" si="1"/>
        <v>1.3578028094440458E-2</v>
      </c>
      <c r="D19" s="71">
        <v>857.77582999999993</v>
      </c>
      <c r="E19" s="73">
        <f t="shared" si="2"/>
        <v>3.6005370890090434E-2</v>
      </c>
      <c r="F19" s="73">
        <f t="shared" si="0"/>
        <v>1.6314854230374665</v>
      </c>
    </row>
    <row r="20" spans="1:6" x14ac:dyDescent="0.2">
      <c r="A20" s="15" t="s">
        <v>254</v>
      </c>
      <c r="B20" s="71">
        <v>125.13897999999999</v>
      </c>
      <c r="C20" s="73">
        <f t="shared" si="1"/>
        <v>5.2126249397165553E-3</v>
      </c>
      <c r="D20" s="71">
        <v>48.908670000000001</v>
      </c>
      <c r="E20" s="73">
        <f t="shared" si="2"/>
        <v>2.0529545616726455E-3</v>
      </c>
      <c r="F20" s="73">
        <f t="shared" si="0"/>
        <v>-0.60916518577984258</v>
      </c>
    </row>
    <row r="21" spans="1:6" x14ac:dyDescent="0.2">
      <c r="A21" s="15" t="s">
        <v>314</v>
      </c>
      <c r="B21" s="71">
        <v>47.513400000000004</v>
      </c>
      <c r="C21" s="73">
        <f t="shared" si="1"/>
        <v>1.9791557659390273E-3</v>
      </c>
      <c r="D21" s="71">
        <v>181.58829</v>
      </c>
      <c r="E21" s="73">
        <f t="shared" si="2"/>
        <v>7.6222172531339579E-3</v>
      </c>
      <c r="F21" s="73">
        <f t="shared" si="0"/>
        <v>2.8218332091578371</v>
      </c>
    </row>
    <row r="22" spans="1:6" x14ac:dyDescent="0.2">
      <c r="A22" s="15" t="s">
        <v>315</v>
      </c>
      <c r="B22" s="71">
        <v>134.57212999999999</v>
      </c>
      <c r="C22" s="73">
        <f t="shared" si="1"/>
        <v>5.6055598425748593E-3</v>
      </c>
      <c r="D22" s="71">
        <v>14.02905</v>
      </c>
      <c r="E22" s="73">
        <f t="shared" si="2"/>
        <v>5.8887314239854864E-4</v>
      </c>
      <c r="F22" s="73">
        <f t="shared" si="0"/>
        <v>-0.8957507026157645</v>
      </c>
    </row>
    <row r="23" spans="1:6" ht="11.25" customHeight="1" x14ac:dyDescent="0.2">
      <c r="A23" s="145" t="s">
        <v>316</v>
      </c>
      <c r="B23" s="145"/>
      <c r="C23" s="145"/>
      <c r="D23" s="145"/>
      <c r="E23" s="145"/>
      <c r="F23" s="145"/>
    </row>
  </sheetData>
  <sheetProtection selectLockedCells="1" selectUnlockedCells="1"/>
  <mergeCells count="2">
    <mergeCell ref="A1:F1"/>
    <mergeCell ref="A23:F23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50"/>
  </sheetPr>
  <dimension ref="A1:O33"/>
  <sheetViews>
    <sheetView topLeftCell="A13" zoomScale="120" zoomScaleNormal="120" workbookViewId="0">
      <selection activeCell="I33" sqref="I33"/>
    </sheetView>
  </sheetViews>
  <sheetFormatPr baseColWidth="10" defaultColWidth="9.140625" defaultRowHeight="11.25" x14ac:dyDescent="0.2"/>
  <cols>
    <col min="1" max="1" width="19.85546875" style="13" customWidth="1"/>
    <col min="2" max="2" width="19" style="13" customWidth="1"/>
    <col min="3" max="8" width="7.5703125" style="13" customWidth="1"/>
    <col min="9" max="16384" width="9.140625" style="13"/>
  </cols>
  <sheetData>
    <row r="1" spans="1:15" x14ac:dyDescent="0.2">
      <c r="A1" s="31" t="s">
        <v>317</v>
      </c>
      <c r="C1" s="31"/>
      <c r="D1" s="31"/>
      <c r="E1" s="31"/>
      <c r="F1" s="31"/>
      <c r="G1" s="31"/>
      <c r="H1" s="31"/>
    </row>
    <row r="2" spans="1:15" x14ac:dyDescent="0.2">
      <c r="A2" s="13" t="s">
        <v>318</v>
      </c>
      <c r="B2" s="13" t="s">
        <v>319</v>
      </c>
      <c r="C2" s="13" t="s">
        <v>280</v>
      </c>
      <c r="D2" s="13" t="s">
        <v>281</v>
      </c>
      <c r="E2" s="13" t="s">
        <v>320</v>
      </c>
      <c r="F2" s="13" t="s">
        <v>321</v>
      </c>
      <c r="G2" s="13" t="s">
        <v>322</v>
      </c>
      <c r="H2" s="76" t="s">
        <v>323</v>
      </c>
    </row>
    <row r="3" spans="1:15" x14ac:dyDescent="0.2">
      <c r="A3" s="13" t="s">
        <v>324</v>
      </c>
      <c r="B3" s="31" t="s">
        <v>256</v>
      </c>
      <c r="C3" s="13">
        <v>100</v>
      </c>
      <c r="D3" s="50">
        <v>101.798</v>
      </c>
      <c r="E3" s="50">
        <v>103.36799999999999</v>
      </c>
      <c r="F3" s="50">
        <v>103.708</v>
      </c>
      <c r="G3" s="50">
        <v>104.273</v>
      </c>
      <c r="H3" s="57">
        <f t="shared" ref="H3:H22" si="0">G3-F3</f>
        <v>0.56499999999999773</v>
      </c>
      <c r="I3" s="53"/>
    </row>
    <row r="4" spans="1:15" x14ac:dyDescent="0.2">
      <c r="A4" s="13" t="s">
        <v>325</v>
      </c>
      <c r="B4" s="31" t="s">
        <v>326</v>
      </c>
      <c r="C4" s="13">
        <v>100</v>
      </c>
      <c r="D4" s="50">
        <v>102.117</v>
      </c>
      <c r="E4" s="50">
        <v>103.101</v>
      </c>
      <c r="F4" s="50">
        <v>102.77200000000001</v>
      </c>
      <c r="G4" s="50">
        <v>102.86</v>
      </c>
      <c r="H4" s="57">
        <f t="shared" si="0"/>
        <v>8.7999999999993861E-2</v>
      </c>
      <c r="I4" s="53"/>
      <c r="O4" s="50"/>
    </row>
    <row r="5" spans="1:15" x14ac:dyDescent="0.2">
      <c r="A5" s="13" t="s">
        <v>327</v>
      </c>
      <c r="B5" s="31" t="s">
        <v>257</v>
      </c>
      <c r="C5" s="13">
        <v>100</v>
      </c>
      <c r="D5" s="50">
        <v>101.983</v>
      </c>
      <c r="E5" s="50">
        <v>103.61499999999999</v>
      </c>
      <c r="F5" s="50">
        <v>104.60599999999999</v>
      </c>
      <c r="G5" s="50">
        <v>104.46299999999999</v>
      </c>
      <c r="H5" s="57">
        <f t="shared" si="0"/>
        <v>-0.14300000000000068</v>
      </c>
      <c r="I5" s="53"/>
      <c r="O5" s="50"/>
    </row>
    <row r="6" spans="1:15" x14ac:dyDescent="0.2">
      <c r="A6" s="13" t="s">
        <v>328</v>
      </c>
      <c r="B6" s="31" t="s">
        <v>252</v>
      </c>
      <c r="C6" s="13">
        <v>100</v>
      </c>
      <c r="D6" s="50">
        <v>101.67400000000001</v>
      </c>
      <c r="E6" s="50">
        <v>103.254</v>
      </c>
      <c r="F6" s="50">
        <v>103.831</v>
      </c>
      <c r="G6" s="50">
        <v>103.64700000000001</v>
      </c>
      <c r="H6" s="57">
        <f t="shared" si="0"/>
        <v>-0.1839999999999975</v>
      </c>
      <c r="I6" s="53"/>
      <c r="O6" s="50"/>
    </row>
    <row r="7" spans="1:15" x14ac:dyDescent="0.2">
      <c r="A7" s="13" t="s">
        <v>329</v>
      </c>
      <c r="B7" s="31" t="s">
        <v>247</v>
      </c>
      <c r="C7" s="13">
        <v>100</v>
      </c>
      <c r="D7" s="50">
        <v>101.946</v>
      </c>
      <c r="E7" s="50">
        <v>103.551</v>
      </c>
      <c r="F7" s="50">
        <v>104.06100000000001</v>
      </c>
      <c r="G7" s="50">
        <v>103.846</v>
      </c>
      <c r="H7" s="57">
        <f t="shared" si="0"/>
        <v>-0.21500000000000341</v>
      </c>
      <c r="I7" s="53"/>
      <c r="O7" s="50"/>
    </row>
    <row r="8" spans="1:15" x14ac:dyDescent="0.2">
      <c r="A8" s="13" t="s">
        <v>330</v>
      </c>
      <c r="B8" s="31" t="s">
        <v>251</v>
      </c>
      <c r="C8" s="13">
        <v>100</v>
      </c>
      <c r="D8" s="50">
        <v>101.544</v>
      </c>
      <c r="E8" s="50">
        <v>102.965</v>
      </c>
      <c r="F8" s="50">
        <v>103.384</v>
      </c>
      <c r="G8" s="50">
        <v>103.119</v>
      </c>
      <c r="H8" s="57">
        <f t="shared" si="0"/>
        <v>-0.26500000000000057</v>
      </c>
      <c r="I8" s="53"/>
      <c r="O8" s="53"/>
    </row>
    <row r="9" spans="1:15" x14ac:dyDescent="0.2">
      <c r="A9" s="13" t="s">
        <v>331</v>
      </c>
      <c r="B9" s="77" t="s">
        <v>234</v>
      </c>
      <c r="C9" s="13">
        <v>100</v>
      </c>
      <c r="D9" s="50">
        <v>102.129</v>
      </c>
      <c r="E9" s="50">
        <v>103.648</v>
      </c>
      <c r="F9" s="50">
        <v>104.14700000000001</v>
      </c>
      <c r="G9" s="50">
        <v>103.836</v>
      </c>
      <c r="H9" s="57">
        <f t="shared" si="0"/>
        <v>-0.31100000000000705</v>
      </c>
      <c r="I9" s="53"/>
      <c r="O9" s="50"/>
    </row>
    <row r="10" spans="1:15" x14ac:dyDescent="0.2">
      <c r="A10" s="13" t="s">
        <v>332</v>
      </c>
      <c r="B10" s="77" t="s">
        <v>233</v>
      </c>
      <c r="C10" s="13">
        <v>100</v>
      </c>
      <c r="D10" s="50">
        <v>101.956</v>
      </c>
      <c r="E10" s="50">
        <v>103.664</v>
      </c>
      <c r="F10" s="50">
        <v>104.389</v>
      </c>
      <c r="G10" s="50">
        <v>104.05200000000001</v>
      </c>
      <c r="H10" s="57">
        <f t="shared" si="0"/>
        <v>-0.33699999999998909</v>
      </c>
      <c r="I10" s="53"/>
      <c r="O10" s="50"/>
    </row>
    <row r="11" spans="1:15" x14ac:dyDescent="0.2">
      <c r="A11" s="13" t="s">
        <v>333</v>
      </c>
      <c r="B11" s="31" t="s">
        <v>261</v>
      </c>
      <c r="C11" s="13">
        <v>100</v>
      </c>
      <c r="D11" s="50">
        <v>102.11499999999999</v>
      </c>
      <c r="E11" s="50">
        <v>103.806</v>
      </c>
      <c r="F11" s="50">
        <v>104.39100000000001</v>
      </c>
      <c r="G11" s="50">
        <v>104.03700000000001</v>
      </c>
      <c r="H11" s="57">
        <f t="shared" si="0"/>
        <v>-0.3539999999999992</v>
      </c>
      <c r="I11" s="53"/>
      <c r="O11" s="50"/>
    </row>
    <row r="12" spans="1:15" x14ac:dyDescent="0.2">
      <c r="A12" s="13" t="s">
        <v>334</v>
      </c>
      <c r="B12" s="31" t="s">
        <v>259</v>
      </c>
      <c r="C12" s="13">
        <v>100</v>
      </c>
      <c r="D12" s="50">
        <v>101.979</v>
      </c>
      <c r="E12" s="50">
        <v>103.727</v>
      </c>
      <c r="F12" s="50">
        <v>104.44</v>
      </c>
      <c r="G12" s="50">
        <v>104.07899999999999</v>
      </c>
      <c r="H12" s="57">
        <f t="shared" si="0"/>
        <v>-0.36100000000000421</v>
      </c>
      <c r="I12" s="53"/>
      <c r="O12" s="50"/>
    </row>
    <row r="13" spans="1:15" x14ac:dyDescent="0.2">
      <c r="A13" s="13" t="s">
        <v>335</v>
      </c>
      <c r="B13" s="31" t="s">
        <v>249</v>
      </c>
      <c r="C13" s="13">
        <v>100</v>
      </c>
      <c r="D13" s="50">
        <v>101.79300000000001</v>
      </c>
      <c r="E13" s="50">
        <v>103.508</v>
      </c>
      <c r="F13" s="50">
        <v>104.501</v>
      </c>
      <c r="G13" s="50">
        <v>104.13200000000001</v>
      </c>
      <c r="H13" s="57">
        <f t="shared" si="0"/>
        <v>-0.36899999999999977</v>
      </c>
      <c r="I13" s="53"/>
      <c r="O13" s="50"/>
    </row>
    <row r="14" spans="1:15" x14ac:dyDescent="0.2">
      <c r="A14" s="13" t="s">
        <v>336</v>
      </c>
      <c r="B14" s="31" t="s">
        <v>258</v>
      </c>
      <c r="C14" s="13">
        <v>100</v>
      </c>
      <c r="D14" s="50">
        <v>101.90600000000001</v>
      </c>
      <c r="E14" s="50">
        <v>103.67100000000001</v>
      </c>
      <c r="F14" s="50">
        <v>104.221</v>
      </c>
      <c r="G14" s="50">
        <v>103.80200000000001</v>
      </c>
      <c r="H14" s="57">
        <f t="shared" si="0"/>
        <v>-0.41899999999999693</v>
      </c>
      <c r="I14" s="53"/>
      <c r="O14" s="50"/>
    </row>
    <row r="15" spans="1:15" x14ac:dyDescent="0.2">
      <c r="A15" s="13" t="s">
        <v>337</v>
      </c>
      <c r="B15" s="31" t="s">
        <v>338</v>
      </c>
      <c r="C15" s="13">
        <v>100</v>
      </c>
      <c r="D15" s="50">
        <v>101.569</v>
      </c>
      <c r="E15" s="50">
        <v>102.375</v>
      </c>
      <c r="F15" s="50">
        <v>102.699</v>
      </c>
      <c r="G15" s="50">
        <v>102.27</v>
      </c>
      <c r="H15" s="57">
        <f t="shared" si="0"/>
        <v>-0.42900000000000205</v>
      </c>
      <c r="I15" s="53"/>
      <c r="O15" s="50"/>
    </row>
    <row r="16" spans="1:15" x14ac:dyDescent="0.2">
      <c r="A16" s="13" t="s">
        <v>339</v>
      </c>
      <c r="B16" s="31" t="s">
        <v>255</v>
      </c>
      <c r="C16" s="13">
        <v>100</v>
      </c>
      <c r="D16" s="50">
        <v>102.191</v>
      </c>
      <c r="E16" s="50">
        <v>104.07</v>
      </c>
      <c r="F16" s="50">
        <v>104.962</v>
      </c>
      <c r="G16" s="50">
        <v>104.524</v>
      </c>
      <c r="H16" s="57">
        <f t="shared" si="0"/>
        <v>-0.43800000000000239</v>
      </c>
      <c r="I16" s="53"/>
      <c r="O16" s="50"/>
    </row>
    <row r="17" spans="1:15" x14ac:dyDescent="0.2">
      <c r="A17" s="13" t="s">
        <v>340</v>
      </c>
      <c r="B17" s="31" t="s">
        <v>250</v>
      </c>
      <c r="C17" s="13">
        <v>100</v>
      </c>
      <c r="D17" s="50">
        <v>101.809</v>
      </c>
      <c r="E17" s="50">
        <v>103.508</v>
      </c>
      <c r="F17" s="50">
        <v>104.218</v>
      </c>
      <c r="G17" s="50">
        <v>103.711</v>
      </c>
      <c r="H17" s="57">
        <f t="shared" si="0"/>
        <v>-0.507000000000005</v>
      </c>
      <c r="I17" s="53"/>
      <c r="O17" s="50"/>
    </row>
    <row r="18" spans="1:15" x14ac:dyDescent="0.2">
      <c r="A18" s="13" t="s">
        <v>341</v>
      </c>
      <c r="B18" s="31" t="s">
        <v>254</v>
      </c>
      <c r="C18" s="13">
        <v>100</v>
      </c>
      <c r="D18" s="50">
        <v>101.78100000000001</v>
      </c>
      <c r="E18" s="50">
        <v>103.343</v>
      </c>
      <c r="F18" s="50">
        <v>103.83</v>
      </c>
      <c r="G18" s="50">
        <v>103.303</v>
      </c>
      <c r="H18" s="57">
        <f t="shared" si="0"/>
        <v>-0.52700000000000102</v>
      </c>
      <c r="I18" s="53"/>
      <c r="O18" s="50"/>
    </row>
    <row r="19" spans="1:15" x14ac:dyDescent="0.2">
      <c r="A19" s="13" t="s">
        <v>342</v>
      </c>
      <c r="B19" s="31" t="s">
        <v>260</v>
      </c>
      <c r="C19" s="13">
        <v>100</v>
      </c>
      <c r="D19" s="50">
        <v>102.13</v>
      </c>
      <c r="E19" s="50">
        <v>103.899</v>
      </c>
      <c r="F19" s="50">
        <v>104.771</v>
      </c>
      <c r="G19" s="50">
        <v>104.19199999999999</v>
      </c>
      <c r="H19" s="57">
        <f t="shared" si="0"/>
        <v>-0.57900000000000773</v>
      </c>
      <c r="I19" s="53"/>
      <c r="O19" s="50"/>
    </row>
    <row r="20" spans="1:15" x14ac:dyDescent="0.2">
      <c r="A20" s="13" t="s">
        <v>343</v>
      </c>
      <c r="B20" s="31" t="s">
        <v>248</v>
      </c>
      <c r="C20" s="13">
        <v>100</v>
      </c>
      <c r="D20" s="50">
        <v>102.047</v>
      </c>
      <c r="E20" s="50">
        <v>103.943</v>
      </c>
      <c r="F20" s="50">
        <v>104.566</v>
      </c>
      <c r="G20" s="50">
        <v>103.97199999999999</v>
      </c>
      <c r="H20" s="57">
        <f t="shared" si="0"/>
        <v>-0.5940000000000083</v>
      </c>
      <c r="I20" s="53"/>
      <c r="O20" s="50"/>
    </row>
    <row r="21" spans="1:15" x14ac:dyDescent="0.2">
      <c r="A21" s="13" t="s">
        <v>344</v>
      </c>
      <c r="B21" s="31" t="s">
        <v>262</v>
      </c>
      <c r="C21" s="13">
        <v>100</v>
      </c>
      <c r="D21" s="50">
        <v>101.93</v>
      </c>
      <c r="E21" s="50">
        <v>103.491</v>
      </c>
      <c r="F21" s="50">
        <v>104.429</v>
      </c>
      <c r="G21" s="50">
        <v>103.834</v>
      </c>
      <c r="H21" s="57">
        <f t="shared" si="0"/>
        <v>-0.59499999999999886</v>
      </c>
      <c r="I21" s="53"/>
      <c r="O21" s="50"/>
    </row>
    <row r="22" spans="1:15" x14ac:dyDescent="0.2">
      <c r="A22" s="13" t="s">
        <v>345</v>
      </c>
      <c r="B22" s="31" t="s">
        <v>253</v>
      </c>
      <c r="C22" s="13">
        <v>100</v>
      </c>
      <c r="D22" s="50">
        <v>101.57599999999999</v>
      </c>
      <c r="E22" s="50">
        <v>103.31</v>
      </c>
      <c r="F22" s="50">
        <v>104.523</v>
      </c>
      <c r="G22" s="50">
        <v>103.914</v>
      </c>
      <c r="H22" s="57">
        <f t="shared" si="0"/>
        <v>-0.60899999999999466</v>
      </c>
      <c r="I22" s="53"/>
      <c r="O22" s="50"/>
    </row>
    <row r="23" spans="1:15" x14ac:dyDescent="0.2">
      <c r="A23" s="78" t="s">
        <v>303</v>
      </c>
      <c r="C23" s="78"/>
      <c r="D23" s="78"/>
      <c r="E23" s="78"/>
      <c r="F23" s="78"/>
      <c r="G23" s="78"/>
      <c r="H23" s="78"/>
      <c r="O23" s="50"/>
    </row>
    <row r="33" spans="9:9" x14ac:dyDescent="0.2">
      <c r="I33" s="78" t="s">
        <v>303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50"/>
  </sheetPr>
  <dimension ref="A1:I40"/>
  <sheetViews>
    <sheetView topLeftCell="A22" zoomScale="120" zoomScaleNormal="120" workbookViewId="0">
      <selection activeCell="A40" sqref="A40:H40"/>
    </sheetView>
  </sheetViews>
  <sheetFormatPr baseColWidth="10" defaultColWidth="9.140625" defaultRowHeight="11.25" x14ac:dyDescent="0.2"/>
  <cols>
    <col min="1" max="1" width="30.7109375" style="13" customWidth="1"/>
    <col min="2" max="2" width="9.7109375" style="13" customWidth="1"/>
    <col min="3" max="8" width="10.28515625" style="13" customWidth="1"/>
    <col min="9" max="16384" width="9.140625" style="13"/>
  </cols>
  <sheetData>
    <row r="1" spans="1:9" ht="20.25" customHeight="1" x14ac:dyDescent="0.2">
      <c r="A1" s="148" t="s">
        <v>346</v>
      </c>
      <c r="B1" s="148"/>
      <c r="C1" s="148"/>
      <c r="D1" s="148"/>
      <c r="E1" s="148"/>
      <c r="F1" s="148"/>
      <c r="G1" s="148"/>
      <c r="H1" s="148"/>
    </row>
    <row r="2" spans="1:9" ht="11.25" customHeight="1" x14ac:dyDescent="0.2">
      <c r="A2" s="143" t="s">
        <v>225</v>
      </c>
      <c r="B2" s="144" t="s">
        <v>233</v>
      </c>
      <c r="C2" s="144"/>
      <c r="D2" s="144"/>
      <c r="E2" s="144" t="s">
        <v>234</v>
      </c>
      <c r="F2" s="144"/>
      <c r="G2" s="144"/>
      <c r="H2" s="152" t="s">
        <v>347</v>
      </c>
    </row>
    <row r="3" spans="1:9" ht="33.75" x14ac:dyDescent="0.2">
      <c r="A3" s="143"/>
      <c r="B3" s="17" t="s">
        <v>321</v>
      </c>
      <c r="C3" s="17" t="s">
        <v>322</v>
      </c>
      <c r="D3" s="17" t="s">
        <v>348</v>
      </c>
      <c r="E3" s="17" t="s">
        <v>321</v>
      </c>
      <c r="F3" s="17" t="s">
        <v>322</v>
      </c>
      <c r="G3" s="17" t="s">
        <v>348</v>
      </c>
      <c r="H3" s="152"/>
    </row>
    <row r="4" spans="1:9" x14ac:dyDescent="0.2">
      <c r="A4" s="40" t="s">
        <v>349</v>
      </c>
      <c r="B4" s="41">
        <v>104.389</v>
      </c>
      <c r="C4" s="41">
        <v>104.05200000000001</v>
      </c>
      <c r="D4" s="41">
        <f t="shared" ref="D4:D16" si="0">C4-B4</f>
        <v>-0.33699999999998909</v>
      </c>
      <c r="E4" s="41">
        <v>104.14700000000001</v>
      </c>
      <c r="F4" s="41">
        <v>103.836</v>
      </c>
      <c r="G4" s="41">
        <f t="shared" ref="G4:G16" si="1">F4-E4</f>
        <v>-0.31100000000000705</v>
      </c>
      <c r="H4" s="41">
        <f t="shared" ref="H4:H16" si="2">F4-C4</f>
        <v>-0.21600000000000819</v>
      </c>
      <c r="I4" s="50"/>
    </row>
    <row r="5" spans="1:9" x14ac:dyDescent="0.2">
      <c r="A5" s="15" t="s">
        <v>350</v>
      </c>
      <c r="B5" s="39">
        <v>103.961</v>
      </c>
      <c r="C5" s="39">
        <v>106.41</v>
      </c>
      <c r="D5" s="39">
        <f t="shared" si="0"/>
        <v>2.4489999999999981</v>
      </c>
      <c r="E5" s="39">
        <v>103.607</v>
      </c>
      <c r="F5" s="39">
        <v>105.545</v>
      </c>
      <c r="G5" s="39">
        <f t="shared" si="1"/>
        <v>1.9380000000000024</v>
      </c>
      <c r="H5" s="39">
        <f t="shared" si="2"/>
        <v>-0.86499999999999488</v>
      </c>
      <c r="I5" s="50"/>
    </row>
    <row r="6" spans="1:9" x14ac:dyDescent="0.2">
      <c r="A6" s="15" t="s">
        <v>351</v>
      </c>
      <c r="B6" s="39">
        <v>104.285</v>
      </c>
      <c r="C6" s="39">
        <v>104.848</v>
      </c>
      <c r="D6" s="39">
        <f t="shared" si="0"/>
        <v>0.56300000000000239</v>
      </c>
      <c r="E6" s="39">
        <v>102.908</v>
      </c>
      <c r="F6" s="39">
        <v>103.321</v>
      </c>
      <c r="G6" s="39">
        <f t="shared" si="1"/>
        <v>0.4129999999999967</v>
      </c>
      <c r="H6" s="39">
        <f t="shared" si="2"/>
        <v>-1.527000000000001</v>
      </c>
      <c r="I6" s="50"/>
    </row>
    <row r="7" spans="1:9" x14ac:dyDescent="0.2">
      <c r="A7" s="15" t="s">
        <v>352</v>
      </c>
      <c r="B7" s="39">
        <v>102.292</v>
      </c>
      <c r="C7" s="39">
        <v>103.303</v>
      </c>
      <c r="D7" s="39">
        <f t="shared" si="0"/>
        <v>1.0109999999999957</v>
      </c>
      <c r="E7" s="39">
        <v>102.18899999999999</v>
      </c>
      <c r="F7" s="39">
        <v>103.307</v>
      </c>
      <c r="G7" s="39">
        <f t="shared" si="1"/>
        <v>1.1180000000000092</v>
      </c>
      <c r="H7" s="39">
        <f t="shared" si="2"/>
        <v>4.0000000000048885E-3</v>
      </c>
      <c r="I7" s="50"/>
    </row>
    <row r="8" spans="1:9" x14ac:dyDescent="0.2">
      <c r="A8" s="15" t="s">
        <v>353</v>
      </c>
      <c r="B8" s="39">
        <v>104.81699999999999</v>
      </c>
      <c r="C8" s="39">
        <v>101.104</v>
      </c>
      <c r="D8" s="39">
        <f t="shared" si="0"/>
        <v>-3.7129999999999939</v>
      </c>
      <c r="E8" s="39">
        <v>105.358</v>
      </c>
      <c r="F8" s="39">
        <v>102.48</v>
      </c>
      <c r="G8" s="39">
        <f t="shared" si="1"/>
        <v>-2.8780000000000001</v>
      </c>
      <c r="H8" s="39">
        <f t="shared" si="2"/>
        <v>1.3760000000000048</v>
      </c>
      <c r="I8" s="50"/>
    </row>
    <row r="9" spans="1:9" x14ac:dyDescent="0.2">
      <c r="A9" s="15" t="s">
        <v>354</v>
      </c>
      <c r="B9" s="39">
        <v>100.345</v>
      </c>
      <c r="C9" s="39">
        <v>100.72799999999999</v>
      </c>
      <c r="D9" s="39">
        <f t="shared" si="0"/>
        <v>0.38299999999999557</v>
      </c>
      <c r="E9" s="39">
        <v>99.802999999999997</v>
      </c>
      <c r="F9" s="39">
        <v>100.504</v>
      </c>
      <c r="G9" s="39">
        <f t="shared" si="1"/>
        <v>0.70100000000000762</v>
      </c>
      <c r="H9" s="39">
        <f t="shared" si="2"/>
        <v>-0.22399999999998954</v>
      </c>
      <c r="I9" s="50"/>
    </row>
    <row r="10" spans="1:9" x14ac:dyDescent="0.2">
      <c r="A10" s="15" t="s">
        <v>355</v>
      </c>
      <c r="B10" s="39">
        <v>101.858</v>
      </c>
      <c r="C10" s="39">
        <v>102.235</v>
      </c>
      <c r="D10" s="39">
        <f t="shared" si="0"/>
        <v>0.37699999999999534</v>
      </c>
      <c r="E10" s="39">
        <v>101.59</v>
      </c>
      <c r="F10" s="39">
        <v>100.70399999999999</v>
      </c>
      <c r="G10" s="39">
        <f t="shared" si="1"/>
        <v>-0.88600000000000989</v>
      </c>
      <c r="H10" s="39">
        <f t="shared" si="2"/>
        <v>-1.5310000000000059</v>
      </c>
      <c r="I10" s="50"/>
    </row>
    <row r="11" spans="1:9" x14ac:dyDescent="0.2">
      <c r="A11" s="15" t="s">
        <v>356</v>
      </c>
      <c r="B11" s="39">
        <v>109.113</v>
      </c>
      <c r="C11" s="39">
        <v>104.979</v>
      </c>
      <c r="D11" s="39">
        <f t="shared" si="0"/>
        <v>-4.1340000000000003</v>
      </c>
      <c r="E11" s="39">
        <v>106.17</v>
      </c>
      <c r="F11" s="39">
        <v>103.117</v>
      </c>
      <c r="G11" s="39">
        <f t="shared" si="1"/>
        <v>-3.0529999999999973</v>
      </c>
      <c r="H11" s="39">
        <f t="shared" si="2"/>
        <v>-1.8619999999999948</v>
      </c>
      <c r="I11" s="50"/>
    </row>
    <row r="12" spans="1:9" x14ac:dyDescent="0.2">
      <c r="A12" s="15" t="s">
        <v>357</v>
      </c>
      <c r="B12" s="39">
        <v>104.371</v>
      </c>
      <c r="C12" s="39">
        <v>103.123</v>
      </c>
      <c r="D12" s="39">
        <f t="shared" si="0"/>
        <v>-1.2479999999999905</v>
      </c>
      <c r="E12" s="39">
        <v>105.31</v>
      </c>
      <c r="F12" s="39">
        <v>104.247</v>
      </c>
      <c r="G12" s="39">
        <f t="shared" si="1"/>
        <v>-1.0630000000000024</v>
      </c>
      <c r="H12" s="39">
        <f t="shared" si="2"/>
        <v>1.1239999999999952</v>
      </c>
      <c r="I12" s="50"/>
    </row>
    <row r="13" spans="1:9" x14ac:dyDescent="0.2">
      <c r="A13" s="15" t="s">
        <v>358</v>
      </c>
      <c r="B13" s="39">
        <v>100.42</v>
      </c>
      <c r="C13" s="39">
        <v>99.808000000000007</v>
      </c>
      <c r="D13" s="39">
        <f t="shared" si="0"/>
        <v>-0.61199999999999477</v>
      </c>
      <c r="E13" s="39">
        <v>99.637</v>
      </c>
      <c r="F13" s="39">
        <v>99.191999999999993</v>
      </c>
      <c r="G13" s="39">
        <f t="shared" si="1"/>
        <v>-0.44500000000000739</v>
      </c>
      <c r="H13" s="39">
        <f t="shared" si="2"/>
        <v>-0.61600000000001387</v>
      </c>
      <c r="I13" s="50"/>
    </row>
    <row r="14" spans="1:9" x14ac:dyDescent="0.2">
      <c r="A14" s="15" t="s">
        <v>359</v>
      </c>
      <c r="B14" s="39">
        <v>102.699</v>
      </c>
      <c r="C14" s="39">
        <v>103.315</v>
      </c>
      <c r="D14" s="39">
        <f t="shared" si="0"/>
        <v>0.61599999999999966</v>
      </c>
      <c r="E14" s="39">
        <v>103.63800000000001</v>
      </c>
      <c r="F14" s="39">
        <v>105.239</v>
      </c>
      <c r="G14" s="39">
        <f t="shared" si="1"/>
        <v>1.6009999999999991</v>
      </c>
      <c r="H14" s="39">
        <f t="shared" si="2"/>
        <v>1.9240000000000066</v>
      </c>
      <c r="I14" s="50"/>
    </row>
    <row r="15" spans="1:9" x14ac:dyDescent="0.2">
      <c r="A15" s="15" t="s">
        <v>360</v>
      </c>
      <c r="B15" s="39">
        <v>105.889</v>
      </c>
      <c r="C15" s="39">
        <v>107.044</v>
      </c>
      <c r="D15" s="39">
        <f t="shared" si="0"/>
        <v>1.1550000000000011</v>
      </c>
      <c r="E15" s="39">
        <v>107.88500000000001</v>
      </c>
      <c r="F15" s="39">
        <v>108.589</v>
      </c>
      <c r="G15" s="39">
        <f t="shared" si="1"/>
        <v>0.70399999999999352</v>
      </c>
      <c r="H15" s="39">
        <f t="shared" si="2"/>
        <v>1.5450000000000017</v>
      </c>
      <c r="I15" s="50"/>
    </row>
    <row r="16" spans="1:9" x14ac:dyDescent="0.2">
      <c r="A16" s="15" t="s">
        <v>361</v>
      </c>
      <c r="B16" s="39">
        <v>103.21599999999999</v>
      </c>
      <c r="C16" s="39">
        <v>104.68300000000001</v>
      </c>
      <c r="D16" s="39">
        <f t="shared" si="0"/>
        <v>1.467000000000013</v>
      </c>
      <c r="E16" s="39">
        <v>103.86199999999999</v>
      </c>
      <c r="F16" s="39">
        <v>105.274</v>
      </c>
      <c r="G16" s="39">
        <f t="shared" si="1"/>
        <v>1.4120000000000061</v>
      </c>
      <c r="H16" s="39">
        <f t="shared" si="2"/>
        <v>0.59099999999999397</v>
      </c>
      <c r="I16" s="50"/>
    </row>
    <row r="17" spans="1:8" ht="11.25" customHeight="1" x14ac:dyDescent="0.2">
      <c r="A17" s="145" t="s">
        <v>303</v>
      </c>
      <c r="B17" s="145"/>
      <c r="C17" s="145"/>
      <c r="D17" s="145"/>
      <c r="E17" s="145"/>
      <c r="F17" s="145"/>
      <c r="G17" s="145"/>
      <c r="H17" s="145"/>
    </row>
    <row r="21" spans="1:8" x14ac:dyDescent="0.2">
      <c r="A21" s="79"/>
      <c r="B21" s="79"/>
    </row>
    <row r="40" spans="1:8" x14ac:dyDescent="0.2">
      <c r="A40" s="145" t="s">
        <v>303</v>
      </c>
      <c r="B40" s="145"/>
      <c r="C40" s="145"/>
      <c r="D40" s="145"/>
      <c r="E40" s="145"/>
      <c r="F40" s="145"/>
      <c r="G40" s="145"/>
      <c r="H40" s="145"/>
    </row>
  </sheetData>
  <sheetProtection selectLockedCells="1" selectUnlockedCells="1"/>
  <mergeCells count="7">
    <mergeCell ref="A40:H40"/>
    <mergeCell ref="A1:H1"/>
    <mergeCell ref="A2:A3"/>
    <mergeCell ref="B2:D2"/>
    <mergeCell ref="E2:G2"/>
    <mergeCell ref="H2:H3"/>
    <mergeCell ref="A17:H17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2:M93"/>
  <sheetViews>
    <sheetView tabSelected="1" topLeftCell="A34" zoomScale="120" zoomScaleNormal="120" workbookViewId="0">
      <selection activeCell="A37" sqref="A37:C37"/>
    </sheetView>
  </sheetViews>
  <sheetFormatPr baseColWidth="10" defaultColWidth="11" defaultRowHeight="12.75" x14ac:dyDescent="0.2"/>
  <cols>
    <col min="2" max="2" width="6.28515625" customWidth="1"/>
    <col min="3" max="3" width="2.42578125" hidden="1" customWidth="1"/>
    <col min="11" max="11" width="41.85546875" customWidth="1"/>
  </cols>
  <sheetData>
    <row r="2" spans="1:11" ht="15" x14ac:dyDescent="0.25">
      <c r="B2" s="131" t="s">
        <v>76</v>
      </c>
      <c r="C2" s="131"/>
      <c r="D2" s="131"/>
      <c r="E2" s="131"/>
      <c r="F2" s="131"/>
      <c r="G2" s="131"/>
      <c r="H2" s="131"/>
      <c r="I2" s="131"/>
      <c r="J2" s="131"/>
      <c r="K2" s="131"/>
    </row>
    <row r="5" spans="1:11" ht="12.75" customHeight="1" x14ac:dyDescent="0.2">
      <c r="A5" s="127" t="s">
        <v>77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</row>
    <row r="6" spans="1:11" ht="12.75" customHeight="1" x14ac:dyDescent="0.2">
      <c r="A6" s="128" t="s">
        <v>78</v>
      </c>
      <c r="B6" s="128"/>
      <c r="C6" s="128"/>
      <c r="D6" s="129" t="s">
        <v>79</v>
      </c>
      <c r="E6" s="129"/>
      <c r="F6" s="129"/>
      <c r="G6" s="129"/>
      <c r="H6" s="129"/>
      <c r="I6" s="129"/>
      <c r="J6" s="129"/>
      <c r="K6" s="129"/>
    </row>
    <row r="7" spans="1:11" ht="12.75" customHeight="1" x14ac:dyDescent="0.2">
      <c r="A7" s="130" t="s">
        <v>80</v>
      </c>
      <c r="B7" s="130"/>
      <c r="C7" s="130"/>
      <c r="D7" s="129" t="s">
        <v>81</v>
      </c>
      <c r="E7" s="129"/>
      <c r="F7" s="129"/>
      <c r="G7" s="129"/>
      <c r="H7" s="129"/>
      <c r="I7" s="129"/>
      <c r="J7" s="129"/>
      <c r="K7" s="129"/>
    </row>
    <row r="8" spans="1:11" ht="12.75" customHeight="1" x14ac:dyDescent="0.2">
      <c r="A8" s="130" t="s">
        <v>82</v>
      </c>
      <c r="B8" s="130"/>
      <c r="C8" s="130"/>
      <c r="D8" s="129" t="s">
        <v>83</v>
      </c>
      <c r="E8" s="129"/>
      <c r="F8" s="129"/>
      <c r="G8" s="129"/>
      <c r="H8" s="129"/>
      <c r="I8" s="129"/>
      <c r="J8" s="129"/>
      <c r="K8" s="129"/>
    </row>
    <row r="9" spans="1:11" ht="12.75" customHeight="1" x14ac:dyDescent="0.2">
      <c r="A9" s="130" t="s">
        <v>84</v>
      </c>
      <c r="B9" s="130"/>
      <c r="C9" s="130"/>
      <c r="D9" s="132" t="s">
        <v>85</v>
      </c>
      <c r="E9" s="132"/>
      <c r="F9" s="132"/>
      <c r="G9" s="132"/>
      <c r="H9" s="132"/>
      <c r="I9" s="132"/>
      <c r="J9" s="132"/>
      <c r="K9" s="132"/>
    </row>
    <row r="10" spans="1:11" ht="12.75" customHeight="1" x14ac:dyDescent="0.2">
      <c r="A10" s="130" t="s">
        <v>86</v>
      </c>
      <c r="B10" s="130"/>
      <c r="C10" s="130"/>
      <c r="D10" s="129" t="s">
        <v>87</v>
      </c>
      <c r="E10" s="129"/>
      <c r="F10" s="129"/>
      <c r="G10" s="129"/>
      <c r="H10" s="129"/>
      <c r="I10" s="129"/>
      <c r="J10" s="129"/>
      <c r="K10" s="129"/>
    </row>
    <row r="11" spans="1:11" ht="12.75" customHeight="1" x14ac:dyDescent="0.2">
      <c r="A11" s="130" t="s">
        <v>88</v>
      </c>
      <c r="B11" s="130"/>
      <c r="C11" s="130"/>
      <c r="D11" s="129" t="s">
        <v>89</v>
      </c>
      <c r="E11" s="129"/>
      <c r="F11" s="129"/>
      <c r="G11" s="129"/>
      <c r="H11" s="129"/>
      <c r="I11" s="129"/>
      <c r="J11" s="129"/>
      <c r="K11" s="129"/>
    </row>
    <row r="12" spans="1:11" ht="12.75" customHeight="1" x14ac:dyDescent="0.2">
      <c r="A12" s="130" t="s">
        <v>90</v>
      </c>
      <c r="B12" s="130"/>
      <c r="C12" s="130"/>
      <c r="D12" s="129" t="s">
        <v>91</v>
      </c>
      <c r="E12" s="129"/>
      <c r="F12" s="129"/>
      <c r="G12" s="129"/>
      <c r="H12" s="129"/>
      <c r="I12" s="129"/>
      <c r="J12" s="129"/>
      <c r="K12" s="129"/>
    </row>
    <row r="13" spans="1:11" ht="12.75" customHeight="1" x14ac:dyDescent="0.2">
      <c r="A13" s="130" t="s">
        <v>92</v>
      </c>
      <c r="B13" s="130"/>
      <c r="C13" s="130"/>
      <c r="D13" s="129" t="s">
        <v>93</v>
      </c>
      <c r="E13" s="129"/>
      <c r="F13" s="129"/>
      <c r="G13" s="129"/>
      <c r="H13" s="129"/>
      <c r="I13" s="129"/>
      <c r="J13" s="129"/>
      <c r="K13" s="129"/>
    </row>
    <row r="14" spans="1:11" ht="12.75" customHeight="1" x14ac:dyDescent="0.2">
      <c r="A14" s="130" t="s">
        <v>94</v>
      </c>
      <c r="B14" s="130"/>
      <c r="C14" s="130"/>
      <c r="D14" s="129" t="s">
        <v>95</v>
      </c>
      <c r="E14" s="129"/>
      <c r="F14" s="129"/>
      <c r="G14" s="129"/>
      <c r="H14" s="129"/>
      <c r="I14" s="129"/>
      <c r="J14" s="129"/>
      <c r="K14" s="129"/>
    </row>
    <row r="15" spans="1:11" ht="12.75" customHeight="1" x14ac:dyDescent="0.2">
      <c r="A15" s="130" t="s">
        <v>96</v>
      </c>
      <c r="B15" s="130"/>
      <c r="C15" s="130"/>
      <c r="D15" s="132" t="s">
        <v>97</v>
      </c>
      <c r="E15" s="132"/>
      <c r="F15" s="132"/>
      <c r="G15" s="132"/>
      <c r="H15" s="132"/>
      <c r="I15" s="132"/>
      <c r="J15" s="132"/>
      <c r="K15" s="132"/>
    </row>
    <row r="16" spans="1:11" ht="12.75" customHeight="1" x14ac:dyDescent="0.2">
      <c r="A16" s="130" t="s">
        <v>98</v>
      </c>
      <c r="B16" s="130"/>
      <c r="C16" s="130"/>
      <c r="D16" s="129" t="s">
        <v>99</v>
      </c>
      <c r="E16" s="129"/>
      <c r="F16" s="129"/>
      <c r="G16" s="129"/>
      <c r="H16" s="129"/>
      <c r="I16" s="129"/>
      <c r="J16" s="129"/>
      <c r="K16" s="129"/>
    </row>
    <row r="17" spans="1:11" ht="12.75" customHeight="1" x14ac:dyDescent="0.2">
      <c r="A17" s="130" t="s">
        <v>100</v>
      </c>
      <c r="B17" s="130"/>
      <c r="C17" s="130"/>
      <c r="D17" s="129" t="s">
        <v>735</v>
      </c>
      <c r="E17" s="129"/>
      <c r="F17" s="129"/>
      <c r="G17" s="129"/>
      <c r="H17" s="129"/>
      <c r="I17" s="129"/>
      <c r="J17" s="129"/>
      <c r="K17" s="129"/>
    </row>
    <row r="18" spans="1:11" ht="12.75" customHeight="1" x14ac:dyDescent="0.2">
      <c r="A18" s="130" t="s">
        <v>101</v>
      </c>
      <c r="B18" s="130"/>
      <c r="C18" s="130"/>
      <c r="D18" s="129" t="s">
        <v>736</v>
      </c>
      <c r="E18" s="129"/>
      <c r="F18" s="129"/>
      <c r="G18" s="129"/>
      <c r="H18" s="129"/>
      <c r="I18" s="129"/>
      <c r="J18" s="129"/>
      <c r="K18" s="129"/>
    </row>
    <row r="19" spans="1:11" ht="12.75" customHeight="1" x14ac:dyDescent="0.2">
      <c r="A19" s="130" t="s">
        <v>102</v>
      </c>
      <c r="B19" s="130"/>
      <c r="C19" s="130"/>
      <c r="D19" s="129" t="s">
        <v>737</v>
      </c>
      <c r="E19" s="129"/>
      <c r="F19" s="129"/>
      <c r="G19" s="129"/>
      <c r="H19" s="129"/>
      <c r="I19" s="129"/>
      <c r="J19" s="129"/>
      <c r="K19" s="129"/>
    </row>
    <row r="20" spans="1:11" ht="12.75" customHeight="1" x14ac:dyDescent="0.2">
      <c r="A20" s="130" t="s">
        <v>103</v>
      </c>
      <c r="B20" s="130"/>
      <c r="C20" s="130"/>
      <c r="D20" s="129" t="s">
        <v>738</v>
      </c>
      <c r="E20" s="129"/>
      <c r="F20" s="129"/>
      <c r="G20" s="129"/>
      <c r="H20" s="129"/>
      <c r="I20" s="129"/>
      <c r="J20" s="129"/>
      <c r="K20" s="129"/>
    </row>
    <row r="21" spans="1:11" ht="12.75" customHeight="1" x14ac:dyDescent="0.2">
      <c r="A21" s="130" t="s">
        <v>104</v>
      </c>
      <c r="B21" s="130"/>
      <c r="C21" s="130"/>
      <c r="D21" s="129" t="s">
        <v>105</v>
      </c>
      <c r="E21" s="129"/>
      <c r="F21" s="129"/>
      <c r="G21" s="129"/>
      <c r="H21" s="129"/>
      <c r="I21" s="129"/>
      <c r="J21" s="129"/>
      <c r="K21" s="129"/>
    </row>
    <row r="22" spans="1:11" ht="12.75" customHeight="1" x14ac:dyDescent="0.2">
      <c r="A22" s="130" t="s">
        <v>106</v>
      </c>
      <c r="B22" s="130"/>
      <c r="C22" s="130"/>
      <c r="D22" s="129" t="s">
        <v>739</v>
      </c>
      <c r="E22" s="129"/>
      <c r="F22" s="129"/>
      <c r="G22" s="129"/>
      <c r="H22" s="129"/>
      <c r="I22" s="129"/>
      <c r="J22" s="129"/>
      <c r="K22" s="129"/>
    </row>
    <row r="23" spans="1:11" ht="12.75" customHeight="1" x14ac:dyDescent="0.2">
      <c r="A23" s="130" t="s">
        <v>107</v>
      </c>
      <c r="B23" s="130"/>
      <c r="C23" s="130"/>
      <c r="D23" s="129" t="s">
        <v>740</v>
      </c>
      <c r="E23" s="129"/>
      <c r="F23" s="129"/>
      <c r="G23" s="129"/>
      <c r="H23" s="129"/>
      <c r="I23" s="129"/>
      <c r="J23" s="129"/>
      <c r="K23" s="129"/>
    </row>
    <row r="24" spans="1:11" ht="12.75" customHeight="1" x14ac:dyDescent="0.2">
      <c r="A24" s="130" t="s">
        <v>108</v>
      </c>
      <c r="B24" s="130"/>
      <c r="C24" s="130"/>
      <c r="D24" s="129" t="s">
        <v>741</v>
      </c>
      <c r="E24" s="129"/>
      <c r="F24" s="129"/>
      <c r="G24" s="129"/>
      <c r="H24" s="129"/>
      <c r="I24" s="129"/>
      <c r="J24" s="129"/>
      <c r="K24" s="129"/>
    </row>
    <row r="25" spans="1:11" ht="12.75" customHeight="1" x14ac:dyDescent="0.2">
      <c r="A25" s="130" t="s">
        <v>109</v>
      </c>
      <c r="B25" s="130"/>
      <c r="C25" s="130"/>
      <c r="D25" s="129" t="s">
        <v>742</v>
      </c>
      <c r="E25" s="129"/>
      <c r="F25" s="129"/>
      <c r="G25" s="129"/>
      <c r="H25" s="129"/>
      <c r="I25" s="129"/>
      <c r="J25" s="129"/>
      <c r="K25" s="129"/>
    </row>
    <row r="26" spans="1:11" ht="12.75" customHeight="1" x14ac:dyDescent="0.2">
      <c r="A26" s="130" t="s">
        <v>110</v>
      </c>
      <c r="B26" s="130"/>
      <c r="C26" s="130"/>
      <c r="D26" s="129" t="s">
        <v>111</v>
      </c>
      <c r="E26" s="129"/>
      <c r="F26" s="129"/>
      <c r="G26" s="129"/>
      <c r="H26" s="129"/>
      <c r="I26" s="129"/>
      <c r="J26" s="129"/>
      <c r="K26" s="129"/>
    </row>
    <row r="27" spans="1:11" ht="15" customHeight="1" x14ac:dyDescent="0.2">
      <c r="A27" s="130" t="s">
        <v>112</v>
      </c>
      <c r="B27" s="130"/>
      <c r="C27" s="130"/>
      <c r="D27" s="129" t="s">
        <v>743</v>
      </c>
      <c r="E27" s="129"/>
      <c r="F27" s="129"/>
      <c r="G27" s="129"/>
      <c r="H27" s="129"/>
      <c r="I27" s="129"/>
      <c r="J27" s="129"/>
      <c r="K27" s="129"/>
    </row>
    <row r="28" spans="1:11" ht="12.75" customHeight="1" x14ac:dyDescent="0.2">
      <c r="A28" s="130" t="s">
        <v>113</v>
      </c>
      <c r="B28" s="130"/>
      <c r="C28" s="130"/>
      <c r="D28" s="129" t="s">
        <v>744</v>
      </c>
      <c r="E28" s="129"/>
      <c r="F28" s="129"/>
      <c r="G28" s="129"/>
      <c r="H28" s="129"/>
      <c r="I28" s="129"/>
      <c r="J28" s="129"/>
      <c r="K28" s="129"/>
    </row>
    <row r="29" spans="1:11" ht="12.75" customHeight="1" x14ac:dyDescent="0.2">
      <c r="A29" s="130" t="s">
        <v>114</v>
      </c>
      <c r="B29" s="130"/>
      <c r="C29" s="130"/>
      <c r="D29" s="129" t="s">
        <v>745</v>
      </c>
      <c r="E29" s="129"/>
      <c r="F29" s="129"/>
      <c r="G29" s="129"/>
      <c r="H29" s="129"/>
      <c r="I29" s="129"/>
      <c r="J29" s="129"/>
      <c r="K29" s="129"/>
    </row>
    <row r="30" spans="1:11" ht="12.75" customHeight="1" x14ac:dyDescent="0.2">
      <c r="A30" s="130" t="s">
        <v>115</v>
      </c>
      <c r="B30" s="130"/>
      <c r="C30" s="130"/>
      <c r="D30" s="129" t="s">
        <v>746</v>
      </c>
      <c r="E30" s="129"/>
      <c r="F30" s="129"/>
      <c r="G30" s="129"/>
      <c r="H30" s="129"/>
      <c r="I30" s="129"/>
      <c r="J30" s="129"/>
      <c r="K30" s="129"/>
    </row>
    <row r="31" spans="1:11" ht="12.75" customHeight="1" x14ac:dyDescent="0.2">
      <c r="A31" s="130" t="s">
        <v>116</v>
      </c>
      <c r="B31" s="130"/>
      <c r="C31" s="130"/>
      <c r="D31" s="133" t="s">
        <v>117</v>
      </c>
      <c r="E31" s="133"/>
      <c r="F31" s="133"/>
      <c r="G31" s="133"/>
      <c r="H31" s="133"/>
      <c r="I31" s="133"/>
      <c r="J31" s="133"/>
      <c r="K31" s="133"/>
    </row>
    <row r="32" spans="1:11" ht="12.75" customHeight="1" x14ac:dyDescent="0.2">
      <c r="A32" s="130" t="s">
        <v>118</v>
      </c>
      <c r="B32" s="130"/>
      <c r="C32" s="130"/>
      <c r="D32" s="133" t="s">
        <v>747</v>
      </c>
      <c r="E32" s="133"/>
      <c r="F32" s="133"/>
      <c r="G32" s="133"/>
      <c r="H32" s="133"/>
      <c r="I32" s="133"/>
      <c r="J32" s="133"/>
      <c r="K32" s="133"/>
    </row>
    <row r="33" spans="1:11" ht="12.75" customHeight="1" x14ac:dyDescent="0.2">
      <c r="A33" s="130" t="s">
        <v>119</v>
      </c>
      <c r="B33" s="130"/>
      <c r="C33" s="130"/>
      <c r="D33" s="133" t="s">
        <v>748</v>
      </c>
      <c r="E33" s="133"/>
      <c r="F33" s="133"/>
      <c r="G33" s="133"/>
      <c r="H33" s="133"/>
      <c r="I33" s="133"/>
      <c r="J33" s="133"/>
      <c r="K33" s="133"/>
    </row>
    <row r="34" spans="1:11" ht="12.75" customHeight="1" x14ac:dyDescent="0.2">
      <c r="A34" s="130" t="s">
        <v>120</v>
      </c>
      <c r="B34" s="130"/>
      <c r="C34" s="130"/>
      <c r="D34" s="133" t="s">
        <v>749</v>
      </c>
      <c r="E34" s="133"/>
      <c r="F34" s="133"/>
      <c r="G34" s="133"/>
      <c r="H34" s="133"/>
      <c r="I34" s="133"/>
      <c r="J34" s="133"/>
      <c r="K34" s="133"/>
    </row>
    <row r="35" spans="1:11" ht="12.75" customHeight="1" x14ac:dyDescent="0.2">
      <c r="A35" s="130" t="s">
        <v>121</v>
      </c>
      <c r="B35" s="130"/>
      <c r="C35" s="130"/>
      <c r="D35" s="133" t="s">
        <v>750</v>
      </c>
      <c r="E35" s="133"/>
      <c r="F35" s="133"/>
      <c r="G35" s="133"/>
      <c r="H35" s="133"/>
      <c r="I35" s="133"/>
      <c r="J35" s="133"/>
      <c r="K35" s="133"/>
    </row>
    <row r="36" spans="1:11" ht="12.75" customHeight="1" x14ac:dyDescent="0.2">
      <c r="A36" s="130" t="s">
        <v>122</v>
      </c>
      <c r="B36" s="130"/>
      <c r="C36" s="130"/>
      <c r="D36" s="133" t="s">
        <v>123</v>
      </c>
      <c r="E36" s="133"/>
      <c r="F36" s="133"/>
      <c r="G36" s="133"/>
      <c r="H36" s="133"/>
      <c r="I36" s="133"/>
      <c r="J36" s="133"/>
      <c r="K36" s="133"/>
    </row>
    <row r="37" spans="1:11" ht="12.75" customHeight="1" x14ac:dyDescent="0.2">
      <c r="A37" s="130" t="s">
        <v>124</v>
      </c>
      <c r="B37" s="130"/>
      <c r="C37" s="130"/>
      <c r="D37" s="133" t="s">
        <v>751</v>
      </c>
      <c r="E37" s="133"/>
      <c r="F37" s="133"/>
      <c r="G37" s="133"/>
      <c r="H37" s="133"/>
      <c r="I37" s="133"/>
      <c r="J37" s="133"/>
      <c r="K37" s="133"/>
    </row>
    <row r="38" spans="1:11" ht="12.75" customHeight="1" x14ac:dyDescent="0.2">
      <c r="A38" s="130" t="s">
        <v>125</v>
      </c>
      <c r="B38" s="130"/>
      <c r="C38" s="130"/>
      <c r="D38" s="133" t="s">
        <v>752</v>
      </c>
      <c r="E38" s="133"/>
      <c r="F38" s="133"/>
      <c r="G38" s="133"/>
      <c r="H38" s="133"/>
      <c r="I38" s="133"/>
      <c r="J38" s="133"/>
      <c r="K38" s="133"/>
    </row>
    <row r="39" spans="1:11" ht="12.75" customHeight="1" x14ac:dyDescent="0.2">
      <c r="A39" s="130" t="s">
        <v>126</v>
      </c>
      <c r="B39" s="130"/>
      <c r="C39" s="130"/>
      <c r="D39" s="133" t="s">
        <v>753</v>
      </c>
      <c r="E39" s="133"/>
      <c r="F39" s="133"/>
      <c r="G39" s="133"/>
      <c r="H39" s="133"/>
      <c r="I39" s="133"/>
      <c r="J39" s="133"/>
      <c r="K39" s="133"/>
    </row>
    <row r="40" spans="1:11" ht="12.75" customHeight="1" x14ac:dyDescent="0.2">
      <c r="A40" s="130" t="s">
        <v>127</v>
      </c>
      <c r="B40" s="130"/>
      <c r="C40" s="130"/>
      <c r="D40" s="133" t="s">
        <v>754</v>
      </c>
      <c r="E40" s="133"/>
      <c r="F40" s="133"/>
      <c r="G40" s="133"/>
      <c r="H40" s="133"/>
      <c r="I40" s="133"/>
      <c r="J40" s="133"/>
      <c r="K40" s="133"/>
    </row>
    <row r="41" spans="1:11" ht="12.75" customHeight="1" x14ac:dyDescent="0.2">
      <c r="A41" s="130" t="s">
        <v>128</v>
      </c>
      <c r="B41" s="130"/>
      <c r="C41" s="130"/>
      <c r="D41" s="134" t="s">
        <v>129</v>
      </c>
      <c r="E41" s="134"/>
      <c r="F41" s="134"/>
      <c r="G41" s="134"/>
      <c r="H41" s="134"/>
      <c r="I41" s="134"/>
      <c r="J41" s="134"/>
      <c r="K41" s="134"/>
    </row>
    <row r="42" spans="1:11" ht="12.75" customHeight="1" x14ac:dyDescent="0.2">
      <c r="A42" s="130" t="s">
        <v>130</v>
      </c>
      <c r="B42" s="130"/>
      <c r="C42" s="130"/>
      <c r="D42" s="134" t="s">
        <v>755</v>
      </c>
      <c r="E42" s="134"/>
      <c r="F42" s="134"/>
      <c r="G42" s="134"/>
      <c r="H42" s="134"/>
      <c r="I42" s="134"/>
      <c r="J42" s="134"/>
      <c r="K42" s="134"/>
    </row>
    <row r="43" spans="1:11" ht="12.75" customHeight="1" x14ac:dyDescent="0.2">
      <c r="A43" s="130" t="s">
        <v>131</v>
      </c>
      <c r="B43" s="130"/>
      <c r="C43" s="130"/>
      <c r="D43" s="134" t="s">
        <v>756</v>
      </c>
      <c r="E43" s="134"/>
      <c r="F43" s="134"/>
      <c r="G43" s="134"/>
      <c r="H43" s="134"/>
      <c r="I43" s="134"/>
      <c r="J43" s="134"/>
      <c r="K43" s="134"/>
    </row>
    <row r="44" spans="1:11" ht="12.75" customHeight="1" x14ac:dyDescent="0.2">
      <c r="A44" s="130" t="s">
        <v>132</v>
      </c>
      <c r="B44" s="130"/>
      <c r="C44" s="130"/>
      <c r="D44" s="134" t="s">
        <v>757</v>
      </c>
      <c r="E44" s="134"/>
      <c r="F44" s="134"/>
      <c r="G44" s="134"/>
      <c r="H44" s="134"/>
      <c r="I44" s="134"/>
      <c r="J44" s="134"/>
      <c r="K44" s="134"/>
    </row>
    <row r="45" spans="1:11" ht="12.75" customHeight="1" x14ac:dyDescent="0.2">
      <c r="A45" s="130" t="s">
        <v>133</v>
      </c>
      <c r="B45" s="130"/>
      <c r="C45" s="130"/>
      <c r="D45" s="134" t="s">
        <v>758</v>
      </c>
      <c r="E45" s="134"/>
      <c r="F45" s="134"/>
      <c r="G45" s="134"/>
      <c r="H45" s="134"/>
      <c r="I45" s="134"/>
      <c r="J45" s="134"/>
      <c r="K45" s="134"/>
    </row>
    <row r="46" spans="1:11" ht="12.75" customHeight="1" x14ac:dyDescent="0.2">
      <c r="A46" s="130" t="s">
        <v>134</v>
      </c>
      <c r="B46" s="130"/>
      <c r="C46" s="130"/>
      <c r="D46" s="134" t="s">
        <v>135</v>
      </c>
      <c r="E46" s="134"/>
      <c r="F46" s="134"/>
      <c r="G46" s="134"/>
      <c r="H46" s="134"/>
      <c r="I46" s="134"/>
      <c r="J46" s="134"/>
      <c r="K46" s="134"/>
    </row>
    <row r="47" spans="1:11" ht="12.75" customHeight="1" x14ac:dyDescent="0.2">
      <c r="A47" s="130" t="s">
        <v>136</v>
      </c>
      <c r="B47" s="130"/>
      <c r="C47" s="130"/>
      <c r="D47" s="134" t="s">
        <v>759</v>
      </c>
      <c r="E47" s="134"/>
      <c r="F47" s="134"/>
      <c r="G47" s="134"/>
      <c r="H47" s="134"/>
      <c r="I47" s="134"/>
      <c r="J47" s="134"/>
      <c r="K47" s="134"/>
    </row>
    <row r="48" spans="1:11" ht="12.75" customHeight="1" x14ac:dyDescent="0.2">
      <c r="A48" s="130" t="s">
        <v>137</v>
      </c>
      <c r="B48" s="130"/>
      <c r="C48" s="130"/>
      <c r="D48" s="134" t="s">
        <v>760</v>
      </c>
      <c r="E48" s="134"/>
      <c r="F48" s="134"/>
      <c r="G48" s="134"/>
      <c r="H48" s="134"/>
      <c r="I48" s="134"/>
      <c r="J48" s="134"/>
      <c r="K48" s="134"/>
    </row>
    <row r="49" spans="1:11" ht="12.75" customHeight="1" x14ac:dyDescent="0.2">
      <c r="A49" s="130" t="s">
        <v>138</v>
      </c>
      <c r="B49" s="130"/>
      <c r="C49" s="130"/>
      <c r="D49" s="134" t="s">
        <v>761</v>
      </c>
      <c r="E49" s="134"/>
      <c r="F49" s="134"/>
      <c r="G49" s="134"/>
      <c r="H49" s="134"/>
      <c r="I49" s="134"/>
      <c r="J49" s="134"/>
      <c r="K49" s="134"/>
    </row>
    <row r="50" spans="1:11" ht="12.75" customHeight="1" x14ac:dyDescent="0.2">
      <c r="A50" s="130" t="s">
        <v>139</v>
      </c>
      <c r="B50" s="130"/>
      <c r="C50" s="130"/>
      <c r="D50" s="134" t="s">
        <v>762</v>
      </c>
      <c r="E50" s="134"/>
      <c r="F50" s="134"/>
      <c r="G50" s="134"/>
      <c r="H50" s="134"/>
      <c r="I50" s="134"/>
      <c r="J50" s="134"/>
      <c r="K50" s="134"/>
    </row>
    <row r="51" spans="1:11" ht="12.75" customHeight="1" x14ac:dyDescent="0.2">
      <c r="A51" s="130" t="s">
        <v>140</v>
      </c>
      <c r="B51" s="130"/>
      <c r="C51" s="130"/>
      <c r="D51" s="134" t="s">
        <v>141</v>
      </c>
      <c r="E51" s="134"/>
      <c r="F51" s="134"/>
      <c r="G51" s="134"/>
      <c r="H51" s="134"/>
      <c r="I51" s="134"/>
      <c r="J51" s="134"/>
      <c r="K51" s="134"/>
    </row>
    <row r="52" spans="1:11" ht="12.75" customHeight="1" x14ac:dyDescent="0.2">
      <c r="A52" s="130" t="s">
        <v>142</v>
      </c>
      <c r="B52" s="130"/>
      <c r="C52" s="130"/>
      <c r="D52" s="134" t="s">
        <v>143</v>
      </c>
      <c r="E52" s="134"/>
      <c r="F52" s="134"/>
      <c r="G52" s="134"/>
      <c r="H52" s="134"/>
      <c r="I52" s="134"/>
      <c r="J52" s="134"/>
      <c r="K52" s="134"/>
    </row>
    <row r="53" spans="1:11" ht="12.75" customHeight="1" x14ac:dyDescent="0.2">
      <c r="A53" s="128" t="s">
        <v>144</v>
      </c>
      <c r="B53" s="128"/>
      <c r="C53" s="128"/>
      <c r="D53" s="134" t="s">
        <v>145</v>
      </c>
      <c r="E53" s="134"/>
      <c r="F53" s="134"/>
      <c r="G53" s="134"/>
      <c r="H53" s="134"/>
      <c r="I53" s="134"/>
      <c r="J53" s="134"/>
      <c r="K53" s="134"/>
    </row>
    <row r="54" spans="1:11" ht="12.75" customHeight="1" x14ac:dyDescent="0.2">
      <c r="A54" s="128" t="s">
        <v>146</v>
      </c>
      <c r="B54" s="128"/>
      <c r="C54" s="128"/>
      <c r="D54" s="135" t="s">
        <v>147</v>
      </c>
      <c r="E54" s="135"/>
      <c r="F54" s="135"/>
      <c r="G54" s="135"/>
      <c r="H54" s="135"/>
      <c r="I54" s="135"/>
      <c r="J54" s="135"/>
      <c r="K54" s="135"/>
    </row>
    <row r="55" spans="1:11" ht="12.75" customHeight="1" x14ac:dyDescent="0.2">
      <c r="A55" s="130" t="s">
        <v>148</v>
      </c>
      <c r="B55" s="130"/>
      <c r="C55" s="130"/>
      <c r="D55" s="134" t="s">
        <v>149</v>
      </c>
      <c r="E55" s="134"/>
      <c r="F55" s="134"/>
      <c r="G55" s="134"/>
      <c r="H55" s="134"/>
      <c r="I55" s="134"/>
      <c r="J55" s="134"/>
      <c r="K55" s="134"/>
    </row>
    <row r="56" spans="1:11" ht="12.75" customHeight="1" x14ac:dyDescent="0.2">
      <c r="A56" s="130" t="s">
        <v>150</v>
      </c>
      <c r="B56" s="130"/>
      <c r="C56" s="130"/>
      <c r="D56" s="134" t="s">
        <v>776</v>
      </c>
      <c r="E56" s="134"/>
      <c r="F56" s="134"/>
      <c r="G56" s="134"/>
      <c r="H56" s="134"/>
      <c r="I56" s="134"/>
      <c r="J56" s="134"/>
      <c r="K56" s="134"/>
    </row>
    <row r="57" spans="1:11" ht="12.75" customHeight="1" x14ac:dyDescent="0.2">
      <c r="A57" s="130" t="s">
        <v>151</v>
      </c>
      <c r="B57" s="130"/>
      <c r="C57" s="130"/>
      <c r="D57" s="134" t="s">
        <v>152</v>
      </c>
      <c r="E57" s="134"/>
      <c r="F57" s="134"/>
      <c r="G57" s="134"/>
      <c r="H57" s="134"/>
      <c r="I57" s="134"/>
      <c r="J57" s="134"/>
      <c r="K57" s="134"/>
    </row>
    <row r="58" spans="1:11" ht="12.75" customHeight="1" x14ac:dyDescent="0.2">
      <c r="A58" s="130" t="s">
        <v>153</v>
      </c>
      <c r="B58" s="130"/>
      <c r="C58" s="130"/>
      <c r="D58" s="134" t="s">
        <v>52</v>
      </c>
      <c r="E58" s="134"/>
      <c r="F58" s="134"/>
      <c r="G58" s="134"/>
      <c r="H58" s="134"/>
      <c r="I58" s="134"/>
      <c r="J58" s="134"/>
      <c r="K58" s="134"/>
    </row>
    <row r="59" spans="1:11" ht="12.75" customHeight="1" x14ac:dyDescent="0.2">
      <c r="A59" s="130" t="s">
        <v>154</v>
      </c>
      <c r="B59" s="130"/>
      <c r="C59" s="130"/>
      <c r="D59" s="134" t="s">
        <v>155</v>
      </c>
      <c r="E59" s="134"/>
      <c r="F59" s="134"/>
      <c r="G59" s="134"/>
      <c r="H59" s="134"/>
      <c r="I59" s="134"/>
      <c r="J59" s="134"/>
      <c r="K59" s="134"/>
    </row>
    <row r="60" spans="1:11" ht="12.75" customHeight="1" x14ac:dyDescent="0.2">
      <c r="A60" s="130" t="s">
        <v>156</v>
      </c>
      <c r="B60" s="130"/>
      <c r="C60" s="130"/>
      <c r="D60" s="135" t="s">
        <v>763</v>
      </c>
      <c r="E60" s="135"/>
      <c r="F60" s="135"/>
      <c r="G60" s="135"/>
      <c r="H60" s="135"/>
      <c r="I60" s="135"/>
      <c r="J60" s="135"/>
      <c r="K60" s="135"/>
    </row>
    <row r="61" spans="1:11" ht="12.75" customHeight="1" x14ac:dyDescent="0.2">
      <c r="A61" s="130" t="s">
        <v>157</v>
      </c>
      <c r="B61" s="130"/>
      <c r="C61" s="130"/>
      <c r="D61" s="135" t="s">
        <v>764</v>
      </c>
      <c r="E61" s="135"/>
      <c r="F61" s="135"/>
      <c r="G61" s="135"/>
      <c r="H61" s="135"/>
      <c r="I61" s="135"/>
      <c r="J61" s="135"/>
      <c r="K61" s="135"/>
    </row>
    <row r="62" spans="1:11" ht="12.75" customHeight="1" x14ac:dyDescent="0.2">
      <c r="A62" s="130" t="s">
        <v>158</v>
      </c>
      <c r="B62" s="130"/>
      <c r="C62" s="130"/>
      <c r="D62" s="135" t="s">
        <v>765</v>
      </c>
      <c r="E62" s="135"/>
      <c r="F62" s="135"/>
      <c r="G62" s="135"/>
      <c r="H62" s="135"/>
      <c r="I62" s="135"/>
      <c r="J62" s="135"/>
      <c r="K62" s="135"/>
    </row>
    <row r="63" spans="1:11" ht="12.75" customHeight="1" x14ac:dyDescent="0.2">
      <c r="A63" s="130" t="s">
        <v>159</v>
      </c>
      <c r="B63" s="130"/>
      <c r="C63" s="130"/>
      <c r="D63" s="135" t="s">
        <v>160</v>
      </c>
      <c r="E63" s="135"/>
      <c r="F63" s="135"/>
      <c r="G63" s="135"/>
      <c r="H63" s="135"/>
      <c r="I63" s="135"/>
      <c r="J63" s="135"/>
      <c r="K63" s="135"/>
    </row>
    <row r="64" spans="1:11" ht="12.75" customHeight="1" x14ac:dyDescent="0.2">
      <c r="A64" s="130" t="s">
        <v>161</v>
      </c>
      <c r="B64" s="130"/>
      <c r="C64" s="130"/>
      <c r="D64" s="135" t="s">
        <v>162</v>
      </c>
      <c r="E64" s="135"/>
      <c r="F64" s="135"/>
      <c r="G64" s="135"/>
      <c r="H64" s="135"/>
      <c r="I64" s="135"/>
      <c r="J64" s="135"/>
      <c r="K64" s="135"/>
    </row>
    <row r="65" spans="1:13" ht="12.75" customHeight="1" x14ac:dyDescent="0.2">
      <c r="A65" s="130" t="s">
        <v>163</v>
      </c>
      <c r="B65" s="130"/>
      <c r="C65" s="130"/>
      <c r="D65" s="135" t="s">
        <v>164</v>
      </c>
      <c r="E65" s="135"/>
      <c r="F65" s="135"/>
      <c r="G65" s="135"/>
      <c r="H65" s="135"/>
      <c r="I65" s="135"/>
      <c r="J65" s="135"/>
      <c r="K65" s="135"/>
    </row>
    <row r="66" spans="1:13" ht="12.75" customHeight="1" x14ac:dyDescent="0.2">
      <c r="A66" s="130" t="s">
        <v>165</v>
      </c>
      <c r="B66" s="130"/>
      <c r="C66" s="130"/>
      <c r="D66" s="135" t="s">
        <v>775</v>
      </c>
      <c r="E66" s="135"/>
      <c r="F66" s="135"/>
      <c r="G66" s="135"/>
      <c r="H66" s="135"/>
      <c r="I66" s="135"/>
      <c r="J66" s="135"/>
      <c r="K66" s="135"/>
    </row>
    <row r="67" spans="1:13" ht="12.75" customHeight="1" x14ac:dyDescent="0.2">
      <c r="A67" s="130" t="s">
        <v>166</v>
      </c>
      <c r="B67" s="130"/>
      <c r="C67" s="130"/>
      <c r="D67" s="135" t="s">
        <v>774</v>
      </c>
      <c r="E67" s="135"/>
      <c r="F67" s="135"/>
      <c r="G67" s="135"/>
      <c r="H67" s="135"/>
      <c r="I67" s="135"/>
      <c r="J67" s="135"/>
      <c r="K67" s="135"/>
      <c r="M67" s="12"/>
    </row>
    <row r="68" spans="1:13" ht="12.75" customHeight="1" x14ac:dyDescent="0.2">
      <c r="A68" s="130" t="s">
        <v>167</v>
      </c>
      <c r="B68" s="130"/>
      <c r="C68" s="130"/>
      <c r="D68" s="135" t="s">
        <v>773</v>
      </c>
      <c r="E68" s="135"/>
      <c r="F68" s="135"/>
      <c r="G68" s="135"/>
      <c r="H68" s="135"/>
      <c r="I68" s="135"/>
      <c r="J68" s="135"/>
      <c r="K68" s="135"/>
    </row>
    <row r="69" spans="1:13" ht="12.75" customHeight="1" x14ac:dyDescent="0.2">
      <c r="A69" s="130" t="s">
        <v>168</v>
      </c>
      <c r="B69" s="130"/>
      <c r="C69" s="130"/>
      <c r="D69" s="135" t="s">
        <v>772</v>
      </c>
      <c r="E69" s="135"/>
      <c r="F69" s="135"/>
      <c r="G69" s="135"/>
      <c r="H69" s="135"/>
      <c r="I69" s="135"/>
      <c r="J69" s="135"/>
      <c r="K69" s="135"/>
    </row>
    <row r="70" spans="1:13" ht="12.75" customHeight="1" x14ac:dyDescent="0.2">
      <c r="A70" s="136" t="s">
        <v>170</v>
      </c>
      <c r="B70" s="136"/>
      <c r="C70" s="136"/>
      <c r="D70" s="135" t="s">
        <v>771</v>
      </c>
      <c r="E70" s="135"/>
      <c r="F70" s="135"/>
      <c r="G70" s="135"/>
      <c r="H70" s="135"/>
      <c r="I70" s="135"/>
      <c r="J70" s="135"/>
      <c r="K70" s="135"/>
    </row>
    <row r="71" spans="1:13" ht="12.75" customHeight="1" x14ac:dyDescent="0.2">
      <c r="A71" s="130" t="s">
        <v>171</v>
      </c>
      <c r="B71" s="130"/>
      <c r="C71" s="130"/>
      <c r="D71" s="135" t="s">
        <v>777</v>
      </c>
      <c r="E71" s="135"/>
      <c r="F71" s="135"/>
      <c r="G71" s="135"/>
      <c r="H71" s="135"/>
      <c r="I71" s="135"/>
      <c r="J71" s="135"/>
      <c r="K71" s="135"/>
    </row>
    <row r="72" spans="1:13" ht="12.75" customHeight="1" x14ac:dyDescent="0.2">
      <c r="A72" s="130" t="s">
        <v>172</v>
      </c>
      <c r="B72" s="130"/>
      <c r="C72" s="130"/>
      <c r="D72" s="135" t="s">
        <v>770</v>
      </c>
      <c r="E72" s="135"/>
      <c r="F72" s="135"/>
      <c r="G72" s="135"/>
      <c r="H72" s="135"/>
      <c r="I72" s="135"/>
      <c r="J72" s="135"/>
      <c r="K72" s="135"/>
    </row>
    <row r="73" spans="1:13" ht="12.75" customHeight="1" x14ac:dyDescent="0.2">
      <c r="A73" s="130" t="s">
        <v>173</v>
      </c>
      <c r="B73" s="130"/>
      <c r="C73" s="130"/>
      <c r="D73" s="135" t="s">
        <v>766</v>
      </c>
      <c r="E73" s="135"/>
      <c r="F73" s="135"/>
      <c r="G73" s="135"/>
      <c r="H73" s="135"/>
      <c r="I73" s="135"/>
      <c r="J73" s="135"/>
      <c r="K73" s="135"/>
    </row>
    <row r="74" spans="1:13" ht="12.75" customHeight="1" x14ac:dyDescent="0.2">
      <c r="A74" s="130" t="s">
        <v>174</v>
      </c>
      <c r="B74" s="130"/>
      <c r="C74" s="130"/>
      <c r="D74" s="137" t="s">
        <v>767</v>
      </c>
      <c r="E74" s="137"/>
      <c r="F74" s="137"/>
      <c r="G74" s="137"/>
      <c r="H74" s="137"/>
      <c r="I74" s="137"/>
      <c r="J74" s="137"/>
      <c r="K74" s="137"/>
    </row>
    <row r="75" spans="1:13" ht="12.75" customHeight="1" x14ac:dyDescent="0.2">
      <c r="A75" s="130" t="s">
        <v>175</v>
      </c>
      <c r="B75" s="130"/>
      <c r="C75" s="130"/>
      <c r="D75" s="135" t="s">
        <v>176</v>
      </c>
      <c r="E75" s="135"/>
      <c r="F75" s="135"/>
      <c r="G75" s="135"/>
      <c r="H75" s="135"/>
      <c r="I75" s="135"/>
      <c r="J75" s="135"/>
      <c r="K75" s="135"/>
    </row>
    <row r="76" spans="1:13" ht="12.75" customHeight="1" x14ac:dyDescent="0.2">
      <c r="A76" s="130" t="s">
        <v>177</v>
      </c>
      <c r="B76" s="130"/>
      <c r="C76" s="130"/>
      <c r="D76" s="135" t="s">
        <v>178</v>
      </c>
      <c r="E76" s="135"/>
      <c r="F76" s="135"/>
      <c r="G76" s="135"/>
      <c r="H76" s="135"/>
      <c r="I76" s="135"/>
      <c r="J76" s="135"/>
      <c r="K76" s="135"/>
    </row>
    <row r="77" spans="1:13" ht="12.75" customHeight="1" x14ac:dyDescent="0.2">
      <c r="A77" s="130" t="s">
        <v>179</v>
      </c>
      <c r="B77" s="130"/>
      <c r="C77" s="130"/>
      <c r="D77" s="135" t="s">
        <v>180</v>
      </c>
      <c r="E77" s="135"/>
      <c r="F77" s="135"/>
      <c r="G77" s="135"/>
      <c r="H77" s="135"/>
      <c r="I77" s="135"/>
      <c r="J77" s="135"/>
      <c r="K77" s="135"/>
    </row>
    <row r="78" spans="1:13" ht="12.75" customHeight="1" x14ac:dyDescent="0.2">
      <c r="A78" s="130" t="s">
        <v>181</v>
      </c>
      <c r="B78" s="130"/>
      <c r="C78" s="130"/>
      <c r="D78" s="135" t="s">
        <v>182</v>
      </c>
      <c r="E78" s="135"/>
      <c r="F78" s="135"/>
      <c r="G78" s="135"/>
      <c r="H78" s="135"/>
      <c r="I78" s="135"/>
      <c r="J78" s="135"/>
      <c r="K78" s="135"/>
    </row>
    <row r="79" spans="1:13" ht="12.75" customHeight="1" x14ac:dyDescent="0.2">
      <c r="A79" s="130" t="s">
        <v>183</v>
      </c>
      <c r="B79" s="130"/>
      <c r="C79" s="130"/>
      <c r="D79" s="135" t="s">
        <v>184</v>
      </c>
      <c r="E79" s="135"/>
      <c r="F79" s="135"/>
      <c r="G79" s="135"/>
      <c r="H79" s="135"/>
      <c r="I79" s="135"/>
      <c r="J79" s="135"/>
      <c r="K79" s="135"/>
    </row>
    <row r="80" spans="1:13" ht="12.75" customHeight="1" x14ac:dyDescent="0.2">
      <c r="A80" s="130" t="s">
        <v>185</v>
      </c>
      <c r="B80" s="130"/>
      <c r="C80" s="130"/>
      <c r="D80" s="135" t="s">
        <v>186</v>
      </c>
      <c r="E80" s="135"/>
      <c r="F80" s="135"/>
      <c r="G80" s="135"/>
      <c r="H80" s="135"/>
      <c r="I80" s="135"/>
      <c r="J80" s="135"/>
      <c r="K80" s="135"/>
    </row>
    <row r="81" spans="1:11" ht="12.75" customHeight="1" x14ac:dyDescent="0.2">
      <c r="A81" s="130" t="s">
        <v>187</v>
      </c>
      <c r="B81" s="130"/>
      <c r="C81" s="130"/>
      <c r="D81" s="135" t="s">
        <v>188</v>
      </c>
      <c r="E81" s="135"/>
      <c r="F81" s="135"/>
      <c r="G81" s="135"/>
      <c r="H81" s="135"/>
      <c r="I81" s="135"/>
      <c r="J81" s="135"/>
      <c r="K81" s="135"/>
    </row>
    <row r="82" spans="1:11" ht="12.75" customHeight="1" x14ac:dyDescent="0.2">
      <c r="A82" s="130" t="s">
        <v>189</v>
      </c>
      <c r="B82" s="130"/>
      <c r="C82" s="130"/>
      <c r="D82" s="138" t="s">
        <v>190</v>
      </c>
      <c r="E82" s="138"/>
      <c r="F82" s="138"/>
      <c r="G82" s="138"/>
      <c r="H82" s="138"/>
      <c r="I82" s="138"/>
      <c r="J82" s="138"/>
      <c r="K82" s="138"/>
    </row>
    <row r="83" spans="1:11" ht="12.75" customHeight="1" x14ac:dyDescent="0.2">
      <c r="A83" s="130" t="s">
        <v>191</v>
      </c>
      <c r="B83" s="130"/>
      <c r="C83" s="130"/>
      <c r="D83" s="138" t="s">
        <v>192</v>
      </c>
      <c r="E83" s="138"/>
      <c r="F83" s="138"/>
      <c r="G83" s="138"/>
      <c r="H83" s="138"/>
      <c r="I83" s="138"/>
      <c r="J83" s="138"/>
      <c r="K83" s="138"/>
    </row>
    <row r="84" spans="1:11" ht="12.75" customHeight="1" x14ac:dyDescent="0.2">
      <c r="A84" s="130" t="s">
        <v>193</v>
      </c>
      <c r="B84" s="130"/>
      <c r="C84" s="130"/>
      <c r="D84" s="138" t="s">
        <v>194</v>
      </c>
      <c r="E84" s="138"/>
      <c r="F84" s="138"/>
      <c r="G84" s="138"/>
      <c r="H84" s="138"/>
      <c r="I84" s="138"/>
      <c r="J84" s="138"/>
      <c r="K84" s="138"/>
    </row>
    <row r="85" spans="1:11" ht="12.75" customHeight="1" x14ac:dyDescent="0.2">
      <c r="A85" s="130" t="s">
        <v>195</v>
      </c>
      <c r="B85" s="130"/>
      <c r="C85" s="130"/>
      <c r="D85" s="138" t="s">
        <v>196</v>
      </c>
      <c r="E85" s="138"/>
      <c r="F85" s="138"/>
      <c r="G85" s="138"/>
      <c r="H85" s="138"/>
      <c r="I85" s="138"/>
      <c r="J85" s="138"/>
      <c r="K85" s="138"/>
    </row>
    <row r="86" spans="1:11" ht="12.75" customHeight="1" x14ac:dyDescent="0.2">
      <c r="A86" s="130" t="s">
        <v>197</v>
      </c>
      <c r="B86" s="130"/>
      <c r="C86" s="130"/>
      <c r="D86" s="138" t="s">
        <v>198</v>
      </c>
      <c r="E86" s="138"/>
      <c r="F86" s="138"/>
      <c r="G86" s="138"/>
      <c r="H86" s="138"/>
      <c r="I86" s="138"/>
      <c r="J86" s="138"/>
      <c r="K86" s="138"/>
    </row>
    <row r="87" spans="1:11" ht="12.75" customHeight="1" x14ac:dyDescent="0.2">
      <c r="A87" s="130" t="s">
        <v>199</v>
      </c>
      <c r="B87" s="130"/>
      <c r="C87" s="130"/>
      <c r="D87" s="135" t="s">
        <v>769</v>
      </c>
      <c r="E87" s="138"/>
      <c r="F87" s="138"/>
      <c r="G87" s="138"/>
      <c r="H87" s="138"/>
      <c r="I87" s="138"/>
      <c r="J87" s="138"/>
      <c r="K87" s="138"/>
    </row>
    <row r="88" spans="1:11" ht="12.75" customHeight="1" x14ac:dyDescent="0.2">
      <c r="A88" s="130" t="s">
        <v>200</v>
      </c>
      <c r="B88" s="130"/>
      <c r="C88" s="130"/>
      <c r="D88" s="138" t="s">
        <v>201</v>
      </c>
      <c r="E88" s="138"/>
      <c r="F88" s="138"/>
      <c r="G88" s="138"/>
      <c r="H88" s="138"/>
      <c r="I88" s="138"/>
      <c r="J88" s="138"/>
      <c r="K88" s="138"/>
    </row>
    <row r="89" spans="1:11" ht="12.75" customHeight="1" x14ac:dyDescent="0.2">
      <c r="A89" s="130" t="s">
        <v>202</v>
      </c>
      <c r="B89" s="130"/>
      <c r="C89" s="130"/>
      <c r="D89" s="138" t="s">
        <v>203</v>
      </c>
      <c r="E89" s="138"/>
      <c r="F89" s="138"/>
      <c r="G89" s="138"/>
      <c r="H89" s="138"/>
      <c r="I89" s="138"/>
      <c r="J89" s="138"/>
      <c r="K89" s="138"/>
    </row>
    <row r="90" spans="1:11" ht="12.75" customHeight="1" x14ac:dyDescent="0.2">
      <c r="A90" s="130" t="s">
        <v>204</v>
      </c>
      <c r="B90" s="130"/>
      <c r="C90" s="130"/>
      <c r="D90" s="138" t="s">
        <v>205</v>
      </c>
      <c r="E90" s="138"/>
      <c r="F90" s="138"/>
      <c r="G90" s="138"/>
      <c r="H90" s="138"/>
      <c r="I90" s="138"/>
      <c r="J90" s="138"/>
      <c r="K90" s="138"/>
    </row>
    <row r="91" spans="1:11" ht="12.75" customHeight="1" x14ac:dyDescent="0.2">
      <c r="A91" s="130" t="s">
        <v>206</v>
      </c>
      <c r="B91" s="130"/>
      <c r="C91" s="130"/>
      <c r="D91" s="138" t="s">
        <v>207</v>
      </c>
      <c r="E91" s="138"/>
      <c r="F91" s="138"/>
      <c r="G91" s="138"/>
      <c r="H91" s="138"/>
      <c r="I91" s="138"/>
      <c r="J91" s="138"/>
      <c r="K91" s="138"/>
    </row>
    <row r="92" spans="1:11" ht="12.75" customHeight="1" x14ac:dyDescent="0.2">
      <c r="A92" s="130" t="s">
        <v>208</v>
      </c>
      <c r="B92" s="130"/>
      <c r="C92" s="130"/>
      <c r="D92" s="135" t="s">
        <v>768</v>
      </c>
      <c r="E92" s="138"/>
      <c r="F92" s="138"/>
      <c r="G92" s="138"/>
      <c r="H92" s="138"/>
      <c r="I92" s="138"/>
      <c r="J92" s="138"/>
      <c r="K92" s="138"/>
    </row>
    <row r="93" spans="1:11" ht="12.75" customHeight="1" x14ac:dyDescent="0.2">
      <c r="A93" s="130" t="s">
        <v>209</v>
      </c>
      <c r="B93" s="130"/>
      <c r="C93" s="130"/>
      <c r="D93" s="139" t="s">
        <v>210</v>
      </c>
      <c r="E93" s="139"/>
      <c r="F93" s="139"/>
      <c r="G93" s="139"/>
      <c r="H93" s="139"/>
      <c r="I93" s="139"/>
      <c r="J93" s="139"/>
      <c r="K93" s="139"/>
    </row>
  </sheetData>
  <sheetProtection selectLockedCells="1" selectUnlockedCells="1"/>
  <mergeCells count="178">
    <mergeCell ref="A93:C93"/>
    <mergeCell ref="D93:K93"/>
    <mergeCell ref="A89:C89"/>
    <mergeCell ref="D89:K89"/>
    <mergeCell ref="A90:C90"/>
    <mergeCell ref="D90:K90"/>
    <mergeCell ref="A91:C91"/>
    <mergeCell ref="D91:K91"/>
    <mergeCell ref="A85:C85"/>
    <mergeCell ref="D85:K85"/>
    <mergeCell ref="A86:C86"/>
    <mergeCell ref="D86:K86"/>
    <mergeCell ref="A87:C87"/>
    <mergeCell ref="D87:K87"/>
    <mergeCell ref="A88:C88"/>
    <mergeCell ref="D88:K88"/>
    <mergeCell ref="A92:C92"/>
    <mergeCell ref="D92:K92"/>
    <mergeCell ref="A80:C80"/>
    <mergeCell ref="D80:K80"/>
    <mergeCell ref="A81:C81"/>
    <mergeCell ref="D81:K81"/>
    <mergeCell ref="A82:C82"/>
    <mergeCell ref="D82:K82"/>
    <mergeCell ref="A83:C83"/>
    <mergeCell ref="D83:K83"/>
    <mergeCell ref="A84:C84"/>
    <mergeCell ref="D84:K84"/>
    <mergeCell ref="A75:C75"/>
    <mergeCell ref="D75:K75"/>
    <mergeCell ref="A76:C76"/>
    <mergeCell ref="D76:K76"/>
    <mergeCell ref="A77:C77"/>
    <mergeCell ref="D77:K77"/>
    <mergeCell ref="A78:C78"/>
    <mergeCell ref="D78:K78"/>
    <mergeCell ref="A79:C79"/>
    <mergeCell ref="D79:K79"/>
    <mergeCell ref="A70:C70"/>
    <mergeCell ref="D70:K70"/>
    <mergeCell ref="A71:C71"/>
    <mergeCell ref="D71:K71"/>
    <mergeCell ref="A72:C72"/>
    <mergeCell ref="D72:K72"/>
    <mergeCell ref="A73:C73"/>
    <mergeCell ref="D73:K73"/>
    <mergeCell ref="A74:C74"/>
    <mergeCell ref="D74:K74"/>
    <mergeCell ref="A65:C65"/>
    <mergeCell ref="D65:K65"/>
    <mergeCell ref="A66:C66"/>
    <mergeCell ref="D66:K66"/>
    <mergeCell ref="A67:C67"/>
    <mergeCell ref="D67:K67"/>
    <mergeCell ref="A68:C68"/>
    <mergeCell ref="D68:K68"/>
    <mergeCell ref="A69:C69"/>
    <mergeCell ref="D69:K69"/>
    <mergeCell ref="A60:C60"/>
    <mergeCell ref="D60:K60"/>
    <mergeCell ref="A61:C61"/>
    <mergeCell ref="D61:K61"/>
    <mergeCell ref="A62:C62"/>
    <mergeCell ref="D62:K62"/>
    <mergeCell ref="A63:C63"/>
    <mergeCell ref="D63:K63"/>
    <mergeCell ref="A64:C64"/>
    <mergeCell ref="D64:K64"/>
    <mergeCell ref="A55:C55"/>
    <mergeCell ref="D55:K55"/>
    <mergeCell ref="A56:C56"/>
    <mergeCell ref="D56:K56"/>
    <mergeCell ref="A57:C57"/>
    <mergeCell ref="D57:K57"/>
    <mergeCell ref="A58:C58"/>
    <mergeCell ref="D58:K58"/>
    <mergeCell ref="A59:C59"/>
    <mergeCell ref="D59:K59"/>
    <mergeCell ref="A50:C50"/>
    <mergeCell ref="D50:K50"/>
    <mergeCell ref="A51:C51"/>
    <mergeCell ref="D51:K51"/>
    <mergeCell ref="A52:C52"/>
    <mergeCell ref="D52:K52"/>
    <mergeCell ref="A53:C53"/>
    <mergeCell ref="D53:K53"/>
    <mergeCell ref="A54:C54"/>
    <mergeCell ref="D54:K54"/>
    <mergeCell ref="A45:C45"/>
    <mergeCell ref="D45:K45"/>
    <mergeCell ref="A46:C46"/>
    <mergeCell ref="D46:K46"/>
    <mergeCell ref="A47:C47"/>
    <mergeCell ref="D47:K47"/>
    <mergeCell ref="A48:C48"/>
    <mergeCell ref="D48:K48"/>
    <mergeCell ref="A49:C49"/>
    <mergeCell ref="D49:K49"/>
    <mergeCell ref="A40:C40"/>
    <mergeCell ref="D40:K40"/>
    <mergeCell ref="A41:C41"/>
    <mergeCell ref="D41:K41"/>
    <mergeCell ref="A42:C42"/>
    <mergeCell ref="D42:K42"/>
    <mergeCell ref="A43:C43"/>
    <mergeCell ref="D43:K43"/>
    <mergeCell ref="A44:C44"/>
    <mergeCell ref="D44:K44"/>
    <mergeCell ref="A35:C35"/>
    <mergeCell ref="D35:K35"/>
    <mergeCell ref="A36:C36"/>
    <mergeCell ref="D36:K36"/>
    <mergeCell ref="A37:C37"/>
    <mergeCell ref="D37:K37"/>
    <mergeCell ref="A38:C38"/>
    <mergeCell ref="D38:K38"/>
    <mergeCell ref="A39:C39"/>
    <mergeCell ref="D39:K39"/>
    <mergeCell ref="A30:C30"/>
    <mergeCell ref="D30:K30"/>
    <mergeCell ref="A31:C31"/>
    <mergeCell ref="D31:K31"/>
    <mergeCell ref="A32:C32"/>
    <mergeCell ref="D32:K32"/>
    <mergeCell ref="A33:C33"/>
    <mergeCell ref="D33:K33"/>
    <mergeCell ref="A34:C34"/>
    <mergeCell ref="D34:K34"/>
    <mergeCell ref="A25:C25"/>
    <mergeCell ref="D25:K25"/>
    <mergeCell ref="A26:C26"/>
    <mergeCell ref="D26:K26"/>
    <mergeCell ref="A27:C27"/>
    <mergeCell ref="D27:K27"/>
    <mergeCell ref="A28:C28"/>
    <mergeCell ref="D28:K28"/>
    <mergeCell ref="A29:C29"/>
    <mergeCell ref="D29:K29"/>
    <mergeCell ref="A20:C20"/>
    <mergeCell ref="D20:K20"/>
    <mergeCell ref="A21:C21"/>
    <mergeCell ref="D21:K21"/>
    <mergeCell ref="A22:C22"/>
    <mergeCell ref="D22:K22"/>
    <mergeCell ref="A23:C23"/>
    <mergeCell ref="D23:K23"/>
    <mergeCell ref="A24:C24"/>
    <mergeCell ref="D24:K24"/>
    <mergeCell ref="A15:C15"/>
    <mergeCell ref="D15:K15"/>
    <mergeCell ref="A16:C16"/>
    <mergeCell ref="D16:K16"/>
    <mergeCell ref="A17:C17"/>
    <mergeCell ref="D17:K17"/>
    <mergeCell ref="A18:C18"/>
    <mergeCell ref="D18:K18"/>
    <mergeCell ref="A19:C19"/>
    <mergeCell ref="D19:K19"/>
    <mergeCell ref="A10:C10"/>
    <mergeCell ref="D10:K10"/>
    <mergeCell ref="A11:C11"/>
    <mergeCell ref="D11:K11"/>
    <mergeCell ref="A12:C12"/>
    <mergeCell ref="D12:K12"/>
    <mergeCell ref="A13:C13"/>
    <mergeCell ref="D13:K13"/>
    <mergeCell ref="A14:C14"/>
    <mergeCell ref="D14:K14"/>
    <mergeCell ref="A5:K5"/>
    <mergeCell ref="A6:C6"/>
    <mergeCell ref="D6:K6"/>
    <mergeCell ref="A7:C7"/>
    <mergeCell ref="D7:K7"/>
    <mergeCell ref="B2:K2"/>
    <mergeCell ref="A8:C8"/>
    <mergeCell ref="D8:K8"/>
    <mergeCell ref="A9:C9"/>
    <mergeCell ref="D9:K9"/>
  </mergeCells>
  <hyperlinks>
    <hyperlink ref="A6" location="Q1!A1" display="Quadre I-1.1." xr:uid="{00000000-0004-0000-0100-000000000000}"/>
    <hyperlink ref="A7" location="Q2-G1G2!A1" display="Quadre I-1.2. " xr:uid="{00000000-0004-0000-0100-000001000000}"/>
    <hyperlink ref="A8" location="Q2-G1G2!A1" display="Gràfic I-1.1. " xr:uid="{00000000-0004-0000-0100-000002000000}"/>
    <hyperlink ref="A9" location="Q2-G1G2!A1" display="Gràfic I-1.2." xr:uid="{00000000-0004-0000-0100-000003000000}"/>
    <hyperlink ref="A10" location="Q3-G3!A1" display="Quadre I-1.3." xr:uid="{00000000-0004-0000-0100-000004000000}"/>
    <hyperlink ref="A11" location="Q3-G3!A1" display="Gràfic I-1.3. " xr:uid="{00000000-0004-0000-0100-000005000000}"/>
    <hyperlink ref="A12" location="Q4!A1" display="Quadre I-1.4." xr:uid="{00000000-0004-0000-0100-000006000000}"/>
    <hyperlink ref="A13" location="Q5-G4G5!A1" display="Quadre I-1.5. " xr:uid="{00000000-0004-0000-0100-000007000000}"/>
    <hyperlink ref="A14" location="Q5-G4G5!A1" display="Gràfic I-1.4. " xr:uid="{00000000-0004-0000-0100-000008000000}"/>
    <hyperlink ref="A15" location="Q5-G4G5!A1" display="Gràfic I-1.5. " xr:uid="{00000000-0004-0000-0100-000009000000}"/>
    <hyperlink ref="A16" location="Q6-G6G9!A1" display="Quadre I-1.6. " xr:uid="{00000000-0004-0000-0100-00000A000000}"/>
    <hyperlink ref="A17" location="Q6-G6G9!A1" display="Gràfic I-1.6.  " xr:uid="{00000000-0004-0000-0100-00000B000000}"/>
    <hyperlink ref="A18" location="Q6-G6G9!A1" display="_x000a_Gràfic I-1.7.  " xr:uid="{00000000-0004-0000-0100-00000C000000}"/>
    <hyperlink ref="A19" location="Q6-G6G9!A1" display="Gràfic I-1.8.  " xr:uid="{00000000-0004-0000-0100-00000D000000}"/>
    <hyperlink ref="A20" location="Q6-G6G9!A1" display="Gràfic I-1.9. " xr:uid="{00000000-0004-0000-0100-00000E000000}"/>
    <hyperlink ref="A21" location="Q7-G10G13!A1" display="Quadre I-1.7. " xr:uid="{00000000-0004-0000-0100-00000F000000}"/>
    <hyperlink ref="A22" location="Q7-G10G13!A1" display="Gràfic I-1.10." xr:uid="{00000000-0004-0000-0100-000010000000}"/>
    <hyperlink ref="A23" location="Q7-G10G13!A1" display="Gràfic I-1.11." xr:uid="{00000000-0004-0000-0100-000011000000}"/>
    <hyperlink ref="A24" location="Q7-G10G13!A1" display="Gràfic I-1.12.  " xr:uid="{00000000-0004-0000-0100-000012000000}"/>
    <hyperlink ref="A25" location="Q7-G10G13!A1" display="Gràfic I-1.13. " xr:uid="{00000000-0004-0000-0100-000013000000}"/>
    <hyperlink ref="A26" location="Q8-G14G17!A1" display="Quadre I-1.8. " xr:uid="{00000000-0004-0000-0100-000014000000}"/>
    <hyperlink ref="A27" location="Q8-G14G17!A1" display="Gràfic I-1.14. " xr:uid="{00000000-0004-0000-0100-000015000000}"/>
    <hyperlink ref="A28" location="Q8-G14G17!A1" display="Gràfic I-1.15.  " xr:uid="{00000000-0004-0000-0100-000016000000}"/>
    <hyperlink ref="A29" location="Q8-G14G17!A1" display="Gràfic I-1.16.  " xr:uid="{00000000-0004-0000-0100-000017000000}"/>
    <hyperlink ref="A30" location="Q8-G14G17!A1" display="Gràfic I-1.17." xr:uid="{00000000-0004-0000-0100-000018000000}"/>
    <hyperlink ref="A31" location="Q9-G18G21!A1" display="Quadre I-1.9. " xr:uid="{00000000-0004-0000-0100-000019000000}"/>
    <hyperlink ref="A32" location="Q9-G18G21!A1" display="Gràfic I-1.18. " xr:uid="{00000000-0004-0000-0100-00001A000000}"/>
    <hyperlink ref="A33" location="Q9-G18G21!A1" display="Gràfic I-1.19.  " xr:uid="{00000000-0004-0000-0100-00001B000000}"/>
    <hyperlink ref="A34" location="Q9-G18G21!A1" display="Gràfic I-1.20. " xr:uid="{00000000-0004-0000-0100-00001C000000}"/>
    <hyperlink ref="A35" location="Q9-G18G21!A1" display="Gràfic I-1.21. " xr:uid="{00000000-0004-0000-0100-00001D000000}"/>
    <hyperlink ref="A36" location="Q10-G22G25!A1" display="Quadre I-1.10." xr:uid="{00000000-0004-0000-0100-00001E000000}"/>
    <hyperlink ref="A37" location="Q10-G22G25!A1" display="Gràfic I-1.22. " xr:uid="{00000000-0004-0000-0100-00001F000000}"/>
    <hyperlink ref="A38" location="Q10-G22G25!A1" display="Gràfic I-1.23. " xr:uid="{00000000-0004-0000-0100-000020000000}"/>
    <hyperlink ref="A39" location="Q10-G22G25!A1" display="Gràfic I-1.24.  " xr:uid="{00000000-0004-0000-0100-000021000000}"/>
    <hyperlink ref="A40" location="Q10-G22G25!A1" display="Gràfic I-1.25. " xr:uid="{00000000-0004-0000-0100-000022000000}"/>
    <hyperlink ref="A41" location="Q11-G26G29!A1" display="Quadre I-1.11." xr:uid="{00000000-0004-0000-0100-000023000000}"/>
    <hyperlink ref="A42" location="Q11-G26G29!A1" display="Gràfic I-1.26.  " xr:uid="{00000000-0004-0000-0100-000024000000}"/>
    <hyperlink ref="A43" location="Q11-G26G29!A1" display="Gràfic I-1.27. " xr:uid="{00000000-0004-0000-0100-000025000000}"/>
    <hyperlink ref="A44" location="Q11-G26G29!A1" display="Gràfic I-1.28.  " xr:uid="{00000000-0004-0000-0100-000026000000}"/>
    <hyperlink ref="A45" location="Q11-G26G29!A1" display="Gràfic I-1.29." xr:uid="{00000000-0004-0000-0100-000027000000}"/>
    <hyperlink ref="A46" location="Q12-G30G33!A1" display="Quadre I-1.12. " xr:uid="{00000000-0004-0000-0100-000028000000}"/>
    <hyperlink ref="A47" location="Q12-G30G33!A1" display="Gràfic I-1.30.  " xr:uid="{00000000-0004-0000-0100-000029000000}"/>
    <hyperlink ref="A48" location="Q12-G30G33!A1" display="Gràfic I-1.31.  " xr:uid="{00000000-0004-0000-0100-00002A000000}"/>
    <hyperlink ref="A49" location="Q12-G30G33!A1" display="Gràfic I-1.32.  " xr:uid="{00000000-0004-0000-0100-00002B000000}"/>
    <hyperlink ref="A50" location="Q12-G30G33!A1" display="Gràfic I-1.33. " xr:uid="{00000000-0004-0000-0100-00002C000000}"/>
    <hyperlink ref="A51" location="Q13!A1" display="Quadre I-1.13." xr:uid="{00000000-0004-0000-0100-00002D000000}"/>
    <hyperlink ref="A52" location="Q14!A1" display="Quadre I-1.14. " xr:uid="{00000000-0004-0000-0100-00002E000000}"/>
    <hyperlink ref="A53" location="Q15!A1" display="Quadre I-1.15." xr:uid="{00000000-0004-0000-0100-00002F000000}"/>
    <hyperlink ref="A54" location="G34!A1" display="Gràfic I-1.34. " xr:uid="{00000000-0004-0000-0100-000030000000}"/>
    <hyperlink ref="A55" location="Q16-G35!A1" display="Quadre I-1.16. " xr:uid="{00000000-0004-0000-0100-000031000000}"/>
    <hyperlink ref="A56" location="Q16-G35!A1" display="Gràfic I-1.35." xr:uid="{00000000-0004-0000-0100-000032000000}"/>
    <hyperlink ref="A57" location="Q17!A1" display="Quadre I-1.17." xr:uid="{00000000-0004-0000-0100-000033000000}"/>
    <hyperlink ref="A58" location="G36!A1" display="Gràfic I-1.36. " xr:uid="{00000000-0004-0000-0100-000034000000}"/>
    <hyperlink ref="A59" location="Q18-G37G41!A1" display="Quadre I-1.18. " xr:uid="{00000000-0004-0000-0100-000035000000}"/>
    <hyperlink ref="A60" location="Q18-G37G41!A1" display="Gràfic I-1.37.  " xr:uid="{00000000-0004-0000-0100-000036000000}"/>
    <hyperlink ref="A61" location="Q18-G37G41!A1" display="Gràfic I-1.38.  " xr:uid="{00000000-0004-0000-0100-000037000000}"/>
    <hyperlink ref="A62" location="Q18-G37G41!A1" display="Gràfic I-1.39.  " xr:uid="{00000000-0004-0000-0100-000038000000}"/>
    <hyperlink ref="A63" location="Q18-G37G41!A1" display="Gràfic I-1.40. " xr:uid="{00000000-0004-0000-0100-000039000000}"/>
    <hyperlink ref="A64" location="Q18-G37G41!A1" display="Gràfic I-1.41. " xr:uid="{00000000-0004-0000-0100-00003A000000}"/>
    <hyperlink ref="A65" location="Q19-G42G46!A1" display="Quadre I-1.19. " xr:uid="{00000000-0004-0000-0100-00003B000000}"/>
    <hyperlink ref="A66" location="Q19-G42G46!A1" display="Gràfic I-1.42.  " xr:uid="{00000000-0004-0000-0100-00003C000000}"/>
    <hyperlink ref="A67" location="Q19-G42G46!A1" display="Gràfic I-1.43. " xr:uid="{00000000-0004-0000-0100-00003D000000}"/>
    <hyperlink ref="A68" location="Q19-G42G46!A1" display="Gràfic I-1.44. " xr:uid="{00000000-0004-0000-0100-00003E000000}"/>
    <hyperlink ref="A69" location="Q19-G42G46!A1" display="Gràfic I-1.45." xr:uid="{00000000-0004-0000-0100-00003F000000}"/>
    <hyperlink ref="A70" location="Q19-G42G46!A1" display="Gràfic I-1.46." xr:uid="{00000000-0004-0000-0100-000040000000}"/>
    <hyperlink ref="A71" location="Q20-G47G51!A1" display="Quadre I-1.20. " xr:uid="{00000000-0004-0000-0100-000041000000}"/>
    <hyperlink ref="A72" location="Q20-G47G51!A1" display="Gràfic I-1.47.  " xr:uid="{00000000-0004-0000-0100-000042000000}"/>
    <hyperlink ref="A73" location="Q20-G47G51!A1" display="Gràfic I-1.48. " xr:uid="{00000000-0004-0000-0100-000043000000}"/>
    <hyperlink ref="A74" location="Q20-G47G51!A1" display="Gràfic I-1.49. " xr:uid="{00000000-0004-0000-0100-000044000000}"/>
    <hyperlink ref="A75" location="Q20-G47G51!A1" display="Gràfic I-1.50. " xr:uid="{00000000-0004-0000-0100-000045000000}"/>
    <hyperlink ref="A76" location="Q20-G47G51!A1" display="Gràfic I-1.51. " xr:uid="{00000000-0004-0000-0100-000046000000}"/>
    <hyperlink ref="A77" location="G52-G56!A1" display="Gràfic I-1.52." xr:uid="{00000000-0004-0000-0100-000047000000}"/>
    <hyperlink ref="A78" location="G52-G56!A1" display="Gràfic I-1.53. " xr:uid="{00000000-0004-0000-0100-000048000000}"/>
    <hyperlink ref="A79" location="G52-G56!A1" display="Gràfic I-1.54. " xr:uid="{00000000-0004-0000-0100-000049000000}"/>
    <hyperlink ref="A80" location="G52-G56!A1" display="Gràfic I-1.55. " xr:uid="{00000000-0004-0000-0100-00004A000000}"/>
    <hyperlink ref="A81" location="G52-G56!A1" display="Gràfic I-1.56. " xr:uid="{00000000-0004-0000-0100-00004B000000}"/>
    <hyperlink ref="A82" location="G57!A1" display="Gràfic I-1.57. " xr:uid="{00000000-0004-0000-0100-00004C000000}"/>
    <hyperlink ref="A83" location="Q21!A1" display="Quadre I-1.21. " xr:uid="{00000000-0004-0000-0100-00004D000000}"/>
    <hyperlink ref="A84" location="Q22!A1" display="Quadre I-1.22. " xr:uid="{00000000-0004-0000-0100-00004E000000}"/>
    <hyperlink ref="A85" location="Q23!A1" display="Quadre I-1.23. " xr:uid="{00000000-0004-0000-0100-00004F000000}"/>
    <hyperlink ref="A86" location="Q24!A1" display="Quadre I-1.24. " xr:uid="{00000000-0004-0000-0100-000050000000}"/>
    <hyperlink ref="A87" location="QA1!A1" display="Quadre IA-1.1. " xr:uid="{00000000-0004-0000-0100-000051000000}"/>
    <hyperlink ref="A88" location="QA2!A1" display="Quadre IA-1.2. " xr:uid="{00000000-0004-0000-0100-000052000000}"/>
    <hyperlink ref="A89" location="QA3!A1" display="Quadre IA-1.3. " xr:uid="{00000000-0004-0000-0100-000053000000}"/>
    <hyperlink ref="A90" location="QA4-GA1!A1" display="Quadre A I-4. " xr:uid="{00000000-0004-0000-0100-000054000000}"/>
    <hyperlink ref="A91" location="QA4-GA1!A1" display="Gràfic IA-1.1. " xr:uid="{00000000-0004-0000-0100-000055000000}"/>
    <hyperlink ref="A92" location="GA2!A1" display="Gràfic IA-1.2. " xr:uid="{00000000-0004-0000-0100-000056000000}"/>
    <hyperlink ref="A93" location="QA5!A1" display="Quadre IA-1.5. " xr:uid="{00000000-0004-0000-0100-000057000000}"/>
    <hyperlink ref="A7:C7" location="'Q2-G1G2'!A1" display="Quadre I-1.2. " xr:uid="{00000000-0004-0000-0100-000058000000}"/>
    <hyperlink ref="A8:C8" location="'Q2-G1G2'!A1" display="Gràfic I-1.1. " xr:uid="{00000000-0004-0000-0100-000059000000}"/>
    <hyperlink ref="A9:C9" location="'Q2-G1-G2'!A1" display="Gràfic I-1.2." xr:uid="{00000000-0004-0000-0100-00005A000000}"/>
    <hyperlink ref="A10:C10" location="'Q3-G3'!A1" display="Quadre I-1.3." xr:uid="{00000000-0004-0000-0100-00005B000000}"/>
    <hyperlink ref="A11:C11" location="'Q3-G3'!A1" display="Gràfic I-1.3. " xr:uid="{00000000-0004-0000-0100-00005C000000}"/>
    <hyperlink ref="A12:C12" location="'Q4'!A1" display="Quadre I-1.4." xr:uid="{00000000-0004-0000-0100-00005D000000}"/>
    <hyperlink ref="A13:C13" location="'Q5-G4-G5'!A1" display="Quadre I-1.5. " xr:uid="{00000000-0004-0000-0100-00005E000000}"/>
    <hyperlink ref="A14:C14" location="'Q5-G4-G5'!A1" display="Gràfic I-1.4. " xr:uid="{00000000-0004-0000-0100-00005F000000}"/>
    <hyperlink ref="A15:C15" location="'Q5-G4-G5'!A1" display="Gràfic I-1.5. " xr:uid="{00000000-0004-0000-0100-000060000000}"/>
    <hyperlink ref="A16:C16" location="'Q6-G6-G9'!A1" display="Quadre I-1.6. " xr:uid="{00000000-0004-0000-0100-000061000000}"/>
    <hyperlink ref="A17:C17" location="'Q6-G6-G9'!A1" display="Gràfic I-1.6.  " xr:uid="{00000000-0004-0000-0100-000062000000}"/>
    <hyperlink ref="A18:C18" location="'Q6-G6-G9'!A1" display="'Q6-G6-G9'!A1" xr:uid="{00000000-0004-0000-0100-000063000000}"/>
    <hyperlink ref="A19:C19" location="'Q6-G6-G9'!A1" display="Gràfic I-1.8.  " xr:uid="{00000000-0004-0000-0100-000064000000}"/>
    <hyperlink ref="A20:C20" location="'Q6-G6-G9'!A1" display="Gràfic I-1.9. " xr:uid="{00000000-0004-0000-0100-000065000000}"/>
    <hyperlink ref="A21:C21" location="'Q7-G10-G13'!A1" display="Quadre I-1.7. " xr:uid="{00000000-0004-0000-0100-000066000000}"/>
    <hyperlink ref="A22:C22" location="'Q7-G10-G13'!A1" display="Gràfic I-1.10." xr:uid="{00000000-0004-0000-0100-000067000000}"/>
    <hyperlink ref="A23:C23" location="'Q7-G10-G13'!A1" display="Gràfic I-1.11." xr:uid="{00000000-0004-0000-0100-000068000000}"/>
    <hyperlink ref="A24:C24" location="'Q7-G10-G13'!A1" display="Gràfic I-1.12.  " xr:uid="{00000000-0004-0000-0100-000069000000}"/>
    <hyperlink ref="A25:C25" location="'Q7-G10-G13'!A1" display="Gràfic I-1.13. " xr:uid="{00000000-0004-0000-0100-00006A000000}"/>
    <hyperlink ref="A26:C26" location="'Q8-G14-G17'!A1" display="Quadre I-1.8. " xr:uid="{00000000-0004-0000-0100-00006B000000}"/>
    <hyperlink ref="A27:C27" location="'Q8-G14-G17'!A1" display="Gràfic I-1.14. " xr:uid="{00000000-0004-0000-0100-00006C000000}"/>
    <hyperlink ref="A28:C28" location="'Q8-G14-G17'!A1" display="Gràfic I-1.15.  " xr:uid="{00000000-0004-0000-0100-00006D000000}"/>
    <hyperlink ref="A29:C29" location="'Q8-G14-G17'!A1" display="Gràfic I-1.16.  " xr:uid="{00000000-0004-0000-0100-00006E000000}"/>
    <hyperlink ref="A30:C30" location="'Q8-G14-G17'!A1" display="Gràfic I-1.17." xr:uid="{00000000-0004-0000-0100-00006F000000}"/>
    <hyperlink ref="A31:C31" location="'Q9-G18-G21'!A1" display="Quadre I-1.9. " xr:uid="{00000000-0004-0000-0100-000070000000}"/>
    <hyperlink ref="A32:C32" location="'Q9-G18-G21'!A1" display="Gràfic I-1.18. " xr:uid="{00000000-0004-0000-0100-000071000000}"/>
    <hyperlink ref="A33:C33" location="'Q9-G18-G21'!A1" display="Gràfic I-1.19.  " xr:uid="{00000000-0004-0000-0100-000072000000}"/>
    <hyperlink ref="A34:C34" location="'Q9-G18-G21'!A1" display="Gràfic I-1.20. " xr:uid="{00000000-0004-0000-0100-000073000000}"/>
    <hyperlink ref="A35:C35" location="'Q9-G18-G21'!A1" display="Gràfic I-1.21. " xr:uid="{00000000-0004-0000-0100-000074000000}"/>
    <hyperlink ref="A36:C36" location="'Q10-G22-G25'!A1" display="Quadre I-1.10." xr:uid="{00000000-0004-0000-0100-000075000000}"/>
    <hyperlink ref="A37:C37" location="'Q10-G22-G25'!A1" display="Gràfic I-1.22. " xr:uid="{00000000-0004-0000-0100-000076000000}"/>
    <hyperlink ref="A38:C38" location="'Q10-G22-G25'!A1" display="Gràfic I-1.23. " xr:uid="{00000000-0004-0000-0100-000077000000}"/>
    <hyperlink ref="A39:C39" location="'Q10-G22-G25'!A1" display="Gràfic I-1.24.  " xr:uid="{00000000-0004-0000-0100-000078000000}"/>
    <hyperlink ref="A40:C40" location="'Q10-G22-G25'!A1" display="Gràfic I-1.25. " xr:uid="{00000000-0004-0000-0100-000079000000}"/>
    <hyperlink ref="A41:C41" location="'Q11-G26-G29'!A1" display="Quadre I-1.11." xr:uid="{00000000-0004-0000-0100-00007A000000}"/>
    <hyperlink ref="A42:C42" location="'Q11-G26-G29'!A1" display="Gràfic I-1.26.  " xr:uid="{00000000-0004-0000-0100-00007B000000}"/>
    <hyperlink ref="A43:C43" location="'Q11-G26-G29'!A1" display="Gràfic I-1.27. " xr:uid="{00000000-0004-0000-0100-00007C000000}"/>
    <hyperlink ref="A44:C44" location="'Q9-G18-G21'!A1" display="Gràfic I-1.28.  " xr:uid="{00000000-0004-0000-0100-00007D000000}"/>
    <hyperlink ref="A45:C45" location="'Q11-G26-G29'!A1" display="Gràfic I-1.29." xr:uid="{00000000-0004-0000-0100-00007E000000}"/>
    <hyperlink ref="A46:C46" location="'Q12-G30-G33'!A1" display="Quadre I-1.12. " xr:uid="{00000000-0004-0000-0100-00007F000000}"/>
    <hyperlink ref="A47:C47" location="'Q12-G30-G33'!A1" display="Gràfic I-1.30.  " xr:uid="{00000000-0004-0000-0100-000080000000}"/>
    <hyperlink ref="A48:C48" location="'Q12-G30-G33'!A1" display="Gràfic I-1.31.  " xr:uid="{00000000-0004-0000-0100-000081000000}"/>
    <hyperlink ref="A49:C49" location="'Q12-G30-G33'!A1" display="Gràfic I-1.32.  " xr:uid="{00000000-0004-0000-0100-000082000000}"/>
    <hyperlink ref="A50:C50" location="'Q12-G30-G33'!A1" display="Gràfic I-1.33. " xr:uid="{00000000-0004-0000-0100-000083000000}"/>
    <hyperlink ref="A51:C51" location="'Q13'!A1" display="Quadre I-1.13." xr:uid="{00000000-0004-0000-0100-000084000000}"/>
    <hyperlink ref="A52:C52" location="'Q14'!A1" display="Quadre I-1.14. " xr:uid="{00000000-0004-0000-0100-000085000000}"/>
    <hyperlink ref="A55:C55" location="'Q16-G35'!A1" display="Quadre I-1.16. " xr:uid="{00000000-0004-0000-0100-000086000000}"/>
    <hyperlink ref="A56:C56" location="'Q16-G35'!A1" display="Gràfic I-1.35." xr:uid="{00000000-0004-0000-0100-000087000000}"/>
    <hyperlink ref="A57:C57" location="'Q17'!A1" display="Quadre I-1.17." xr:uid="{00000000-0004-0000-0100-000088000000}"/>
    <hyperlink ref="A58:C58" location="'G36'!A1" display="Gràfic I-1.36. " xr:uid="{00000000-0004-0000-0100-000089000000}"/>
    <hyperlink ref="A59:C59" location="'Q18-G37-G41'!A1" display="Quadre I-1.18. " xr:uid="{00000000-0004-0000-0100-00008A000000}"/>
    <hyperlink ref="A60:C60" location="'Q18-G37-G41'!A1" display="Gràfic I-1.37.  " xr:uid="{00000000-0004-0000-0100-00008B000000}"/>
    <hyperlink ref="A61:C61" location="'Q18-G37-G41'!A1" display="Gràfic I-1.38.  " xr:uid="{00000000-0004-0000-0100-00008C000000}"/>
    <hyperlink ref="A62:C62" location="'Q18-G37-G41'!A1" display="Gràfic I-1.39.  " xr:uid="{00000000-0004-0000-0100-00008D000000}"/>
    <hyperlink ref="A63:C63" location="'Q18-G37-G41'!A1" display="Gràfic I-1.40. " xr:uid="{00000000-0004-0000-0100-00008E000000}"/>
    <hyperlink ref="A64:C64" location="'Q18-G37-G41'!A1" display="Gràfic I-1.41. " xr:uid="{00000000-0004-0000-0100-00008F000000}"/>
    <hyperlink ref="A65:C65" location="'Q19-G42-G46'!A1" display="Quadre I-1.19. " xr:uid="{00000000-0004-0000-0100-000090000000}"/>
    <hyperlink ref="A66:C66" location="'Q19-G42-G46'!A1" display="Gràfic I-1.42.  " xr:uid="{00000000-0004-0000-0100-000091000000}"/>
    <hyperlink ref="A67:C67" location="'Q19-G42-G46'!A1" display="Gràfic I-1.43. " xr:uid="{00000000-0004-0000-0100-000092000000}"/>
    <hyperlink ref="A68:C68" location="'Q19-G42-G46'!A1" display="Gràfic I-1.44. " xr:uid="{00000000-0004-0000-0100-000093000000}"/>
    <hyperlink ref="A69:C69" location="'Q19-G42-G46'!A1" display="Gràfic I-1.45." xr:uid="{00000000-0004-0000-0100-000094000000}"/>
    <hyperlink ref="A70:C70" location="'Q19-G42-G46'!A1" display="Gràfic I-1.46." xr:uid="{00000000-0004-0000-0100-000095000000}"/>
    <hyperlink ref="A71:C71" location="'Q20-G47-G51'!A1" display="Quadre I-1.20. " xr:uid="{00000000-0004-0000-0100-000096000000}"/>
    <hyperlink ref="A72:C72" location="'Q20-G47-G51'!A1" display="Gràfic I-1.47.  " xr:uid="{00000000-0004-0000-0100-000097000000}"/>
    <hyperlink ref="A73:C73" location="'Q20-G47-G51'!A1" display="Gràfic I-1.48. " xr:uid="{00000000-0004-0000-0100-000098000000}"/>
    <hyperlink ref="A74:C74" location="'Q20-G47-G51'!A1" display="Gràfic I-1.49. " xr:uid="{00000000-0004-0000-0100-000099000000}"/>
    <hyperlink ref="A75:C75" location="'Q20-G47-G51'!A1" display="Gràfic I-1.50. " xr:uid="{00000000-0004-0000-0100-00009A000000}"/>
    <hyperlink ref="A76:C76" location="'Q20-G47-G51'!A1" display="Gràfic I-1.51. " xr:uid="{00000000-0004-0000-0100-00009B000000}"/>
    <hyperlink ref="A77:C77" location="'G52-G56'!A1" display="Gràfic I-1.52." xr:uid="{00000000-0004-0000-0100-00009C000000}"/>
    <hyperlink ref="A78:C78" location="'G52-G56'!A1" display="Gràfic I-1.53. " xr:uid="{00000000-0004-0000-0100-00009D000000}"/>
    <hyperlink ref="A79:C79" location="'G52-G56'!A1" display="Gràfic I-1.54. " xr:uid="{00000000-0004-0000-0100-00009E000000}"/>
    <hyperlink ref="A80:C80" location="'G52-G56'!A1" display="Gràfic I-1.55. " xr:uid="{00000000-0004-0000-0100-00009F000000}"/>
    <hyperlink ref="A81:C81" location="'G52-G56'!A1" display="Gràfic I-1.56. " xr:uid="{00000000-0004-0000-0100-0000A0000000}"/>
    <hyperlink ref="A82:C82" location="'G57'!A1" display="Gràfic I-1.57. " xr:uid="{00000000-0004-0000-0100-0000A1000000}"/>
    <hyperlink ref="A83:C83" location="'Q21'!A1" display="Quadre I-1.21. " xr:uid="{00000000-0004-0000-0100-0000A2000000}"/>
    <hyperlink ref="A84:C84" location="'Q22'!A1" display="Quadre I-1.22. " xr:uid="{00000000-0004-0000-0100-0000A3000000}"/>
    <hyperlink ref="A85:C85" location="'Q23'!A1" display="Quadre I-1.23. " xr:uid="{00000000-0004-0000-0100-0000A4000000}"/>
    <hyperlink ref="A86:C86" location="'Q24'!A1" display="Quadre I-1.24. " xr:uid="{00000000-0004-0000-0100-0000A5000000}"/>
    <hyperlink ref="A87:C87" location="QA1!A1" display="Quadre IA-1.1. " xr:uid="{00000000-0004-0000-0100-0000A6000000}"/>
    <hyperlink ref="A88:C88" location="QA2!A1" display="Quadre IA-1.2. " xr:uid="{00000000-0004-0000-0100-0000A7000000}"/>
    <hyperlink ref="A89:C89" location="QA3!A1" display="Quadre IA-1.3. " xr:uid="{00000000-0004-0000-0100-0000A8000000}"/>
    <hyperlink ref="A90:C90" location="'QA4-GA1'!A1" display="Quadre A I-4. " xr:uid="{00000000-0004-0000-0100-0000A9000000}"/>
    <hyperlink ref="A91:C91" location="'QA4-GA1'!A1" display="Gràfic IA-1.1. " xr:uid="{00000000-0004-0000-0100-0000AA000000}"/>
    <hyperlink ref="A92:C92" location="'GA2'!A1" display="Gràfic IA-1.2. " xr:uid="{00000000-0004-0000-0100-0000AB000000}"/>
    <hyperlink ref="A93:C93" location="QA5!A1" display="Quadre IA-1.5. " xr:uid="{00000000-0004-0000-0100-0000AC000000}"/>
  </hyperlink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50"/>
  </sheetPr>
  <dimension ref="A1:H21"/>
  <sheetViews>
    <sheetView zoomScale="120" zoomScaleNormal="120" workbookViewId="0">
      <selection activeCell="F2" sqref="F2"/>
    </sheetView>
  </sheetViews>
  <sheetFormatPr baseColWidth="10" defaultColWidth="9.140625" defaultRowHeight="11.25" x14ac:dyDescent="0.2"/>
  <cols>
    <col min="1" max="1" width="15.7109375" style="13" customWidth="1"/>
    <col min="2" max="16384" width="9.140625" style="13"/>
  </cols>
  <sheetData>
    <row r="1" spans="1:8" x14ac:dyDescent="0.2">
      <c r="A1" s="142" t="s">
        <v>50</v>
      </c>
      <c r="B1" s="142"/>
      <c r="C1" s="142"/>
      <c r="D1" s="142"/>
      <c r="E1" s="142"/>
      <c r="F1" s="142"/>
      <c r="G1" s="142"/>
      <c r="H1" s="142"/>
    </row>
    <row r="2" spans="1:8" ht="22.5" x14ac:dyDescent="0.2">
      <c r="A2" s="15"/>
      <c r="B2" s="17">
        <v>2000</v>
      </c>
      <c r="C2" s="17">
        <v>2005</v>
      </c>
      <c r="D2" s="17">
        <v>2010</v>
      </c>
      <c r="E2" s="17">
        <v>2015</v>
      </c>
      <c r="F2" s="17">
        <v>2019</v>
      </c>
      <c r="G2" s="17" t="s">
        <v>362</v>
      </c>
      <c r="H2" s="17" t="s">
        <v>363</v>
      </c>
    </row>
    <row r="3" spans="1:8" x14ac:dyDescent="0.2">
      <c r="A3" s="15" t="s">
        <v>247</v>
      </c>
      <c r="B3" s="39">
        <v>76.2</v>
      </c>
      <c r="C3" s="39">
        <v>78</v>
      </c>
      <c r="D3" s="39">
        <v>75.7</v>
      </c>
      <c r="E3" s="39">
        <v>74.599999999999994</v>
      </c>
      <c r="F3" s="39">
        <v>75</v>
      </c>
      <c r="G3" s="39">
        <v>75.2</v>
      </c>
      <c r="H3" s="39">
        <v>75.599999999999994</v>
      </c>
    </row>
    <row r="4" spans="1:8" x14ac:dyDescent="0.2">
      <c r="A4" s="15" t="s">
        <v>250</v>
      </c>
      <c r="B4" s="39">
        <v>110.2</v>
      </c>
      <c r="C4" s="39">
        <v>111.5</v>
      </c>
      <c r="D4" s="39">
        <v>109.3</v>
      </c>
      <c r="E4" s="39">
        <v>110.7</v>
      </c>
      <c r="F4" s="39">
        <v>111.1</v>
      </c>
      <c r="G4" s="39">
        <v>114.9</v>
      </c>
      <c r="H4" s="39">
        <v>113</v>
      </c>
    </row>
    <row r="5" spans="1:8" x14ac:dyDescent="0.2">
      <c r="A5" s="15" t="s">
        <v>254</v>
      </c>
      <c r="B5" s="39">
        <v>88.9</v>
      </c>
      <c r="C5" s="39">
        <v>93.6</v>
      </c>
      <c r="D5" s="39">
        <v>91.7</v>
      </c>
      <c r="E5" s="39">
        <v>94.2</v>
      </c>
      <c r="F5" s="39">
        <v>94.2</v>
      </c>
      <c r="G5" s="39">
        <v>96.1</v>
      </c>
      <c r="H5" s="39">
        <v>95</v>
      </c>
    </row>
    <row r="6" spans="1:8" x14ac:dyDescent="0.2">
      <c r="A6" s="40" t="s">
        <v>234</v>
      </c>
      <c r="B6" s="41">
        <v>125</v>
      </c>
      <c r="C6" s="41">
        <v>108.9</v>
      </c>
      <c r="D6" s="41">
        <v>105.9</v>
      </c>
      <c r="E6" s="41">
        <v>101.6</v>
      </c>
      <c r="F6" s="41">
        <v>99</v>
      </c>
      <c r="G6" s="41">
        <v>87.8</v>
      </c>
      <c r="H6" s="41">
        <v>91.2</v>
      </c>
    </row>
    <row r="7" spans="1:8" x14ac:dyDescent="0.2">
      <c r="A7" s="15" t="s">
        <v>256</v>
      </c>
      <c r="B7" s="39">
        <v>98.9</v>
      </c>
      <c r="C7" s="39">
        <v>92.7</v>
      </c>
      <c r="D7" s="39">
        <v>86.3</v>
      </c>
      <c r="E7" s="39">
        <v>83</v>
      </c>
      <c r="F7" s="39">
        <v>80.900000000000006</v>
      </c>
      <c r="G7" s="39">
        <v>75</v>
      </c>
      <c r="H7" s="39">
        <v>76.400000000000006</v>
      </c>
    </row>
    <row r="8" spans="1:8" x14ac:dyDescent="0.2">
      <c r="A8" s="15" t="s">
        <v>259</v>
      </c>
      <c r="B8" s="39">
        <v>98.9</v>
      </c>
      <c r="C8" s="39">
        <v>99.3</v>
      </c>
      <c r="D8" s="39">
        <v>94.5</v>
      </c>
      <c r="E8" s="39">
        <v>95.2</v>
      </c>
      <c r="F8" s="39">
        <v>95.8</v>
      </c>
      <c r="G8" s="39">
        <v>99.5</v>
      </c>
      <c r="H8" s="39">
        <v>98.1</v>
      </c>
    </row>
    <row r="9" spans="1:8" x14ac:dyDescent="0.2">
      <c r="A9" s="15" t="s">
        <v>260</v>
      </c>
      <c r="B9" s="39">
        <v>92.2</v>
      </c>
      <c r="C9" s="39">
        <v>94.6</v>
      </c>
      <c r="D9" s="39">
        <v>93.7</v>
      </c>
      <c r="E9" s="39">
        <v>96.5</v>
      </c>
      <c r="F9" s="39">
        <v>97.8</v>
      </c>
      <c r="G9" s="39">
        <v>101.1</v>
      </c>
      <c r="H9" s="39">
        <v>100.1</v>
      </c>
    </row>
    <row r="10" spans="1:8" x14ac:dyDescent="0.2">
      <c r="A10" s="15" t="s">
        <v>248</v>
      </c>
      <c r="B10" s="39">
        <v>79</v>
      </c>
      <c r="C10" s="39">
        <v>82.3</v>
      </c>
      <c r="D10" s="39">
        <v>80.400000000000006</v>
      </c>
      <c r="E10" s="39">
        <v>81.5</v>
      </c>
      <c r="F10" s="39">
        <v>83.1</v>
      </c>
      <c r="G10" s="39">
        <v>86.8</v>
      </c>
      <c r="H10" s="39">
        <v>85.7</v>
      </c>
    </row>
    <row r="11" spans="1:8" x14ac:dyDescent="0.2">
      <c r="A11" s="15" t="s">
        <v>255</v>
      </c>
      <c r="B11" s="39">
        <v>120.2</v>
      </c>
      <c r="C11" s="39">
        <v>117.9</v>
      </c>
      <c r="D11" s="39">
        <v>117.1</v>
      </c>
      <c r="E11" s="39">
        <v>118</v>
      </c>
      <c r="F11" s="39">
        <v>116.1</v>
      </c>
      <c r="G11" s="39">
        <v>114.5</v>
      </c>
      <c r="H11" s="39">
        <v>115.2</v>
      </c>
    </row>
    <row r="12" spans="1:8" x14ac:dyDescent="0.2">
      <c r="A12" s="15" t="s">
        <v>258</v>
      </c>
      <c r="B12" s="39">
        <v>96.5</v>
      </c>
      <c r="C12" s="39">
        <v>93.1</v>
      </c>
      <c r="D12" s="39">
        <v>88.1</v>
      </c>
      <c r="E12" s="39">
        <v>88.8</v>
      </c>
      <c r="F12" s="39">
        <v>88.8</v>
      </c>
      <c r="G12" s="39">
        <v>90.5</v>
      </c>
      <c r="H12" s="39">
        <v>89.5</v>
      </c>
    </row>
    <row r="13" spans="1:8" x14ac:dyDescent="0.2">
      <c r="A13" s="15" t="s">
        <v>252</v>
      </c>
      <c r="B13" s="39">
        <v>64.3</v>
      </c>
      <c r="C13" s="39">
        <v>68.099999999999994</v>
      </c>
      <c r="D13" s="39">
        <v>71.5</v>
      </c>
      <c r="E13" s="39">
        <v>72.099999999999994</v>
      </c>
      <c r="F13" s="39">
        <v>73.400000000000006</v>
      </c>
      <c r="G13" s="39">
        <v>77.3</v>
      </c>
      <c r="H13" s="39">
        <v>75.900000000000006</v>
      </c>
    </row>
    <row r="14" spans="1:8" x14ac:dyDescent="0.2">
      <c r="A14" s="15" t="s">
        <v>261</v>
      </c>
      <c r="B14" s="39">
        <v>78.3</v>
      </c>
      <c r="C14" s="39">
        <v>83.4</v>
      </c>
      <c r="D14" s="39">
        <v>88.9</v>
      </c>
      <c r="E14" s="39">
        <v>90.1</v>
      </c>
      <c r="F14" s="39">
        <v>91.3</v>
      </c>
      <c r="G14" s="39">
        <v>92.1</v>
      </c>
      <c r="H14" s="39">
        <v>92.1</v>
      </c>
    </row>
    <row r="15" spans="1:8" x14ac:dyDescent="0.2">
      <c r="A15" s="15" t="s">
        <v>249</v>
      </c>
      <c r="B15" s="39">
        <v>129.1</v>
      </c>
      <c r="C15" s="39">
        <v>127.8</v>
      </c>
      <c r="D15" s="39">
        <v>134</v>
      </c>
      <c r="E15" s="39">
        <v>133.19999999999999</v>
      </c>
      <c r="F15" s="39">
        <v>133.19999999999999</v>
      </c>
      <c r="G15" s="39">
        <v>130.69999999999999</v>
      </c>
      <c r="H15" s="39">
        <v>131.4</v>
      </c>
    </row>
    <row r="16" spans="1:8" x14ac:dyDescent="0.2">
      <c r="A16" s="15" t="s">
        <v>251</v>
      </c>
      <c r="B16" s="39">
        <v>83.8</v>
      </c>
      <c r="C16" s="39">
        <v>81.5</v>
      </c>
      <c r="D16" s="39">
        <v>83.2</v>
      </c>
      <c r="E16" s="39">
        <v>82.5</v>
      </c>
      <c r="F16" s="39">
        <v>81.2</v>
      </c>
      <c r="G16" s="39">
        <v>84.5</v>
      </c>
      <c r="H16" s="39">
        <v>82.2</v>
      </c>
    </row>
    <row r="17" spans="1:8" x14ac:dyDescent="0.2">
      <c r="A17" s="15" t="s">
        <v>253</v>
      </c>
      <c r="B17" s="39">
        <v>121.9</v>
      </c>
      <c r="C17" s="39">
        <v>121.7</v>
      </c>
      <c r="D17" s="39">
        <v>122.9</v>
      </c>
      <c r="E17" s="39">
        <v>122.2</v>
      </c>
      <c r="F17" s="39">
        <v>121.2</v>
      </c>
      <c r="G17" s="39">
        <v>124</v>
      </c>
      <c r="H17" s="39">
        <v>122.5</v>
      </c>
    </row>
    <row r="18" spans="1:8" x14ac:dyDescent="0.2">
      <c r="A18" s="15" t="s">
        <v>257</v>
      </c>
      <c r="B18" s="39">
        <v>119.9</v>
      </c>
      <c r="C18" s="39">
        <v>123</v>
      </c>
      <c r="D18" s="39">
        <v>128.69999999999999</v>
      </c>
      <c r="E18" s="39">
        <v>129.4</v>
      </c>
      <c r="F18" s="39">
        <v>128.5</v>
      </c>
      <c r="G18" s="39">
        <v>130.69999999999999</v>
      </c>
      <c r="H18" s="39">
        <v>130.30000000000001</v>
      </c>
    </row>
    <row r="19" spans="1:8" x14ac:dyDescent="0.2">
      <c r="A19" s="15" t="s">
        <v>262</v>
      </c>
      <c r="B19" s="39">
        <v>111.5</v>
      </c>
      <c r="C19" s="39">
        <v>109.6</v>
      </c>
      <c r="D19" s="39">
        <v>108.2</v>
      </c>
      <c r="E19" s="39">
        <v>110.3</v>
      </c>
      <c r="F19" s="39">
        <v>106.8</v>
      </c>
      <c r="G19" s="39">
        <v>110.3</v>
      </c>
      <c r="H19" s="39">
        <v>107.8</v>
      </c>
    </row>
    <row r="20" spans="1:8" x14ac:dyDescent="0.2">
      <c r="A20" s="40" t="s">
        <v>233</v>
      </c>
      <c r="B20" s="40">
        <v>100</v>
      </c>
      <c r="C20" s="40">
        <v>100</v>
      </c>
      <c r="D20" s="40">
        <v>100</v>
      </c>
      <c r="E20" s="40">
        <v>100</v>
      </c>
      <c r="F20" s="40">
        <v>100</v>
      </c>
      <c r="G20" s="40">
        <v>100</v>
      </c>
      <c r="H20" s="40">
        <v>100</v>
      </c>
    </row>
    <row r="21" spans="1:8" ht="11.25" customHeight="1" x14ac:dyDescent="0.2">
      <c r="A21" s="145" t="s">
        <v>263</v>
      </c>
      <c r="B21" s="145"/>
      <c r="C21" s="145"/>
      <c r="D21" s="145"/>
      <c r="E21" s="145"/>
      <c r="F21" s="145"/>
      <c r="G21" s="145"/>
      <c r="H21" s="145"/>
    </row>
  </sheetData>
  <sheetProtection selectLockedCells="1" selectUnlockedCells="1"/>
  <mergeCells count="2">
    <mergeCell ref="A1:H1"/>
    <mergeCell ref="A21:H2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50"/>
  </sheetPr>
  <dimension ref="A1:C29"/>
  <sheetViews>
    <sheetView zoomScale="120" zoomScaleNormal="120" workbookViewId="0">
      <selection activeCell="C28" sqref="C28:C29"/>
    </sheetView>
  </sheetViews>
  <sheetFormatPr baseColWidth="10" defaultColWidth="9.140625" defaultRowHeight="11.25" x14ac:dyDescent="0.2"/>
  <cols>
    <col min="1" max="1" width="30.7109375" style="13" customWidth="1"/>
    <col min="2" max="2" width="10.28515625" style="13" customWidth="1"/>
    <col min="3" max="16384" width="9.140625" style="13"/>
  </cols>
  <sheetData>
    <row r="1" spans="1:2" x14ac:dyDescent="0.2">
      <c r="A1" s="80" t="s">
        <v>52</v>
      </c>
      <c r="B1" s="80"/>
    </row>
    <row r="2" spans="1:2" ht="11.25" customHeight="1" x14ac:dyDescent="0.2">
      <c r="A2" s="3" t="s">
        <v>225</v>
      </c>
      <c r="B2" s="8" t="s">
        <v>364</v>
      </c>
    </row>
    <row r="3" spans="1:2" x14ac:dyDescent="0.2">
      <c r="A3" s="31" t="s">
        <v>249</v>
      </c>
      <c r="B3" s="81">
        <v>35913</v>
      </c>
    </row>
    <row r="4" spans="1:2" x14ac:dyDescent="0.2">
      <c r="A4" s="31" t="s">
        <v>257</v>
      </c>
      <c r="B4" s="81">
        <v>34142</v>
      </c>
    </row>
    <row r="5" spans="1:2" x14ac:dyDescent="0.2">
      <c r="A5" s="31" t="s">
        <v>365</v>
      </c>
      <c r="B5" s="81">
        <v>32141</v>
      </c>
    </row>
    <row r="6" spans="1:2" x14ac:dyDescent="0.2">
      <c r="A6" s="31" t="s">
        <v>255</v>
      </c>
      <c r="B6" s="81">
        <v>31119</v>
      </c>
    </row>
    <row r="7" spans="1:2" x14ac:dyDescent="0.2">
      <c r="A7" s="31" t="s">
        <v>250</v>
      </c>
      <c r="B7" s="81">
        <v>28727</v>
      </c>
    </row>
    <row r="8" spans="1:2" x14ac:dyDescent="0.2">
      <c r="A8" s="77" t="s">
        <v>234</v>
      </c>
      <c r="B8" s="81">
        <v>28213</v>
      </c>
    </row>
    <row r="9" spans="1:2" x14ac:dyDescent="0.2">
      <c r="A9" s="31" t="s">
        <v>262</v>
      </c>
      <c r="B9" s="81">
        <v>28200</v>
      </c>
    </row>
    <row r="10" spans="1:2" x14ac:dyDescent="0.2">
      <c r="A10" s="77" t="s">
        <v>233</v>
      </c>
      <c r="B10" s="81">
        <v>26426</v>
      </c>
    </row>
    <row r="11" spans="1:2" x14ac:dyDescent="0.2">
      <c r="A11" s="31" t="s">
        <v>260</v>
      </c>
      <c r="B11" s="81">
        <v>24886</v>
      </c>
    </row>
    <row r="12" spans="1:2" x14ac:dyDescent="0.2">
      <c r="A12" s="31" t="s">
        <v>259</v>
      </c>
      <c r="B12" s="81">
        <v>24383</v>
      </c>
    </row>
    <row r="13" spans="1:2" x14ac:dyDescent="0.2">
      <c r="A13" s="31" t="s">
        <v>261</v>
      </c>
      <c r="B13" s="81">
        <v>23873</v>
      </c>
    </row>
    <row r="14" spans="1:2" x14ac:dyDescent="0.2">
      <c r="A14" s="31" t="s">
        <v>254</v>
      </c>
      <c r="B14" s="81">
        <v>23299</v>
      </c>
    </row>
    <row r="15" spans="1:2" x14ac:dyDescent="0.2">
      <c r="A15" s="31" t="s">
        <v>258</v>
      </c>
      <c r="B15" s="81">
        <v>23206</v>
      </c>
    </row>
    <row r="16" spans="1:2" x14ac:dyDescent="0.2">
      <c r="A16" s="31" t="s">
        <v>366</v>
      </c>
      <c r="B16" s="81">
        <v>21642</v>
      </c>
    </row>
    <row r="17" spans="1:3" x14ac:dyDescent="0.2">
      <c r="A17" s="31" t="s">
        <v>256</v>
      </c>
      <c r="B17" s="81">
        <v>21244</v>
      </c>
    </row>
    <row r="18" spans="1:3" x14ac:dyDescent="0.2">
      <c r="A18" s="31" t="s">
        <v>248</v>
      </c>
      <c r="B18" s="81">
        <v>21004</v>
      </c>
    </row>
    <row r="19" spans="1:3" x14ac:dyDescent="0.2">
      <c r="A19" s="31" t="s">
        <v>326</v>
      </c>
      <c r="B19" s="81">
        <v>20903</v>
      </c>
    </row>
    <row r="20" spans="1:3" x14ac:dyDescent="0.2">
      <c r="A20" s="31" t="s">
        <v>247</v>
      </c>
      <c r="B20" s="81">
        <v>19633</v>
      </c>
    </row>
    <row r="21" spans="1:3" x14ac:dyDescent="0.2">
      <c r="A21" s="31" t="s">
        <v>252</v>
      </c>
      <c r="B21" s="81">
        <v>19454</v>
      </c>
    </row>
    <row r="22" spans="1:3" x14ac:dyDescent="0.2">
      <c r="A22" s="31" t="s">
        <v>338</v>
      </c>
      <c r="B22" s="81">
        <v>19211</v>
      </c>
    </row>
    <row r="23" spans="1:3" x14ac:dyDescent="0.2">
      <c r="A23" s="11" t="s">
        <v>303</v>
      </c>
      <c r="B23" s="11"/>
    </row>
    <row r="24" spans="1:3" x14ac:dyDescent="0.2">
      <c r="A24" s="13" t="s">
        <v>367</v>
      </c>
    </row>
    <row r="27" spans="1:3" x14ac:dyDescent="0.2">
      <c r="A27" s="33"/>
    </row>
    <row r="28" spans="1:3" x14ac:dyDescent="0.2">
      <c r="C28" s="11" t="s">
        <v>303</v>
      </c>
    </row>
    <row r="29" spans="1:3" x14ac:dyDescent="0.2">
      <c r="C29" s="13" t="s">
        <v>367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0"/>
  </sheetPr>
  <dimension ref="A1:S86"/>
  <sheetViews>
    <sheetView topLeftCell="A64" zoomScale="120" zoomScaleNormal="120" workbookViewId="0">
      <selection activeCell="A86" sqref="A86:H86"/>
    </sheetView>
  </sheetViews>
  <sheetFormatPr baseColWidth="10" defaultColWidth="9.140625" defaultRowHeight="11.25" x14ac:dyDescent="0.2"/>
  <cols>
    <col min="1" max="10" width="9" style="13" customWidth="1"/>
    <col min="11" max="16" width="7.85546875" style="13" customWidth="1"/>
    <col min="17" max="18" width="8.42578125" style="13" customWidth="1"/>
    <col min="19" max="16384" width="9.140625" style="13"/>
  </cols>
  <sheetData>
    <row r="1" spans="1:19" ht="28.5" customHeight="1" x14ac:dyDescent="0.2">
      <c r="A1" s="148" t="s">
        <v>54</v>
      </c>
      <c r="B1" s="148"/>
      <c r="C1" s="148"/>
      <c r="D1" s="148"/>
      <c r="E1" s="148"/>
      <c r="F1" s="148"/>
      <c r="G1" s="148"/>
      <c r="H1" s="148"/>
    </row>
    <row r="2" spans="1:19" x14ac:dyDescent="0.2">
      <c r="A2" s="143"/>
      <c r="B2" s="144" t="s">
        <v>244</v>
      </c>
      <c r="C2" s="144"/>
      <c r="D2" s="144"/>
      <c r="E2" s="151">
        <v>2018</v>
      </c>
      <c r="F2" s="151">
        <v>2019</v>
      </c>
      <c r="G2" s="144" t="s">
        <v>368</v>
      </c>
      <c r="H2" s="144"/>
    </row>
    <row r="3" spans="1:19" x14ac:dyDescent="0.2">
      <c r="A3" s="143"/>
      <c r="B3" s="16" t="s">
        <v>245</v>
      </c>
      <c r="C3" s="16" t="s">
        <v>246</v>
      </c>
      <c r="D3" s="16" t="s">
        <v>242</v>
      </c>
      <c r="E3" s="151"/>
      <c r="F3" s="151"/>
      <c r="G3" s="16">
        <v>2020</v>
      </c>
      <c r="H3" s="16">
        <v>2021</v>
      </c>
      <c r="K3" s="13" t="s">
        <v>245</v>
      </c>
      <c r="M3" s="13" t="s">
        <v>246</v>
      </c>
      <c r="O3" s="13" t="s">
        <v>242</v>
      </c>
      <c r="Q3" s="82">
        <v>2020</v>
      </c>
      <c r="S3" s="82">
        <v>2021</v>
      </c>
    </row>
    <row r="4" spans="1:19" x14ac:dyDescent="0.2">
      <c r="A4" s="15" t="s">
        <v>247</v>
      </c>
      <c r="B4" s="39">
        <v>2.2000000000000002</v>
      </c>
      <c r="C4" s="39">
        <v>-2.5</v>
      </c>
      <c r="D4" s="39">
        <v>2.4</v>
      </c>
      <c r="E4" s="39">
        <v>2.7</v>
      </c>
      <c r="F4" s="39">
        <v>1.6</v>
      </c>
      <c r="G4" s="39">
        <v>-11</v>
      </c>
      <c r="H4" s="39">
        <v>6.5</v>
      </c>
      <c r="J4" s="13" t="s">
        <v>261</v>
      </c>
      <c r="K4" s="50">
        <v>3.3</v>
      </c>
      <c r="L4" s="13" t="s">
        <v>252</v>
      </c>
      <c r="M4" s="50">
        <v>-1</v>
      </c>
      <c r="N4" s="13" t="s">
        <v>261</v>
      </c>
      <c r="O4" s="50">
        <v>2.7</v>
      </c>
      <c r="P4" s="13" t="s">
        <v>252</v>
      </c>
      <c r="Q4" s="50">
        <v>-6.5</v>
      </c>
      <c r="R4" s="13" t="s">
        <v>234</v>
      </c>
      <c r="S4" s="50">
        <v>10.1</v>
      </c>
    </row>
    <row r="5" spans="1:19" x14ac:dyDescent="0.2">
      <c r="A5" s="15" t="s">
        <v>250</v>
      </c>
      <c r="B5" s="39">
        <v>2.1</v>
      </c>
      <c r="C5" s="39">
        <v>-1.7</v>
      </c>
      <c r="D5" s="39">
        <v>2.2000000000000002</v>
      </c>
      <c r="E5" s="39">
        <v>2.6</v>
      </c>
      <c r="F5" s="39">
        <v>0.8</v>
      </c>
      <c r="G5" s="39">
        <v>-8.1999999999999993</v>
      </c>
      <c r="H5" s="39">
        <v>4.2</v>
      </c>
      <c r="J5" s="13" t="s">
        <v>254</v>
      </c>
      <c r="K5" s="50">
        <v>3</v>
      </c>
      <c r="L5" s="13" t="s">
        <v>261</v>
      </c>
      <c r="M5" s="50">
        <v>-1.2</v>
      </c>
      <c r="N5" s="13" t="s">
        <v>251</v>
      </c>
      <c r="O5" s="50">
        <v>2.7</v>
      </c>
      <c r="P5" s="13" t="s">
        <v>248</v>
      </c>
      <c r="Q5" s="50">
        <v>-7.3</v>
      </c>
      <c r="R5" s="13" t="s">
        <v>256</v>
      </c>
      <c r="S5" s="50">
        <v>8.1</v>
      </c>
    </row>
    <row r="6" spans="1:19" x14ac:dyDescent="0.2">
      <c r="A6" s="15" t="s">
        <v>254</v>
      </c>
      <c r="B6" s="39">
        <v>3</v>
      </c>
      <c r="C6" s="39">
        <v>-1.9</v>
      </c>
      <c r="D6" s="39">
        <v>2.2000000000000002</v>
      </c>
      <c r="E6" s="39">
        <v>2.1</v>
      </c>
      <c r="F6" s="39">
        <v>1.6</v>
      </c>
      <c r="G6" s="39">
        <v>-9.5</v>
      </c>
      <c r="H6" s="39">
        <v>4.8</v>
      </c>
      <c r="J6" s="13" t="s">
        <v>252</v>
      </c>
      <c r="K6" s="50">
        <v>3</v>
      </c>
      <c r="L6" s="13" t="s">
        <v>249</v>
      </c>
      <c r="M6" s="50">
        <v>-1.2</v>
      </c>
      <c r="N6" s="13" t="s">
        <v>258</v>
      </c>
      <c r="O6" s="50">
        <v>2.6</v>
      </c>
      <c r="P6" s="13" t="s">
        <v>251</v>
      </c>
      <c r="Q6" s="50">
        <v>-7.6</v>
      </c>
      <c r="R6" s="13" t="s">
        <v>255</v>
      </c>
      <c r="S6" s="50">
        <v>6.6</v>
      </c>
    </row>
    <row r="7" spans="1:19" x14ac:dyDescent="0.2">
      <c r="A7" s="40" t="s">
        <v>234</v>
      </c>
      <c r="B7" s="41">
        <v>-0.7</v>
      </c>
      <c r="C7" s="41">
        <v>-2.2999999999999998</v>
      </c>
      <c r="D7" s="41">
        <v>2</v>
      </c>
      <c r="E7" s="41">
        <v>1.4</v>
      </c>
      <c r="F7" s="41">
        <v>-0.2</v>
      </c>
      <c r="G7" s="41">
        <v>-21.3</v>
      </c>
      <c r="H7" s="41">
        <v>10.1</v>
      </c>
      <c r="J7" s="13" t="s">
        <v>248</v>
      </c>
      <c r="K7" s="50">
        <v>2.6</v>
      </c>
      <c r="L7" s="13" t="s">
        <v>257</v>
      </c>
      <c r="M7" s="50">
        <v>-1.2</v>
      </c>
      <c r="N7" s="13" t="s">
        <v>260</v>
      </c>
      <c r="O7" s="50">
        <v>2.5</v>
      </c>
      <c r="P7" s="13" t="s">
        <v>259</v>
      </c>
      <c r="Q7" s="50">
        <v>-7.8</v>
      </c>
      <c r="R7" s="13" t="s">
        <v>247</v>
      </c>
      <c r="S7" s="50">
        <v>6.5</v>
      </c>
    </row>
    <row r="8" spans="1:19" x14ac:dyDescent="0.2">
      <c r="A8" s="15" t="s">
        <v>256</v>
      </c>
      <c r="B8" s="39">
        <v>0.4</v>
      </c>
      <c r="C8" s="39">
        <v>-2.6</v>
      </c>
      <c r="D8" s="39">
        <v>1.5</v>
      </c>
      <c r="E8" s="39">
        <v>1.1000000000000001</v>
      </c>
      <c r="F8" s="39">
        <v>0.2</v>
      </c>
      <c r="G8" s="39">
        <v>-17.7</v>
      </c>
      <c r="H8" s="39">
        <v>8.1</v>
      </c>
      <c r="J8" s="13" t="s">
        <v>257</v>
      </c>
      <c r="K8" s="50">
        <v>2.4</v>
      </c>
      <c r="L8" s="13" t="s">
        <v>260</v>
      </c>
      <c r="M8" s="50">
        <v>-1.4</v>
      </c>
      <c r="N8" s="13" t="s">
        <v>248</v>
      </c>
      <c r="O8" s="50">
        <v>2.5</v>
      </c>
      <c r="P8" s="13" t="s">
        <v>250</v>
      </c>
      <c r="Q8" s="50">
        <v>-8.1999999999999993</v>
      </c>
      <c r="R8" s="13" t="s">
        <v>249</v>
      </c>
      <c r="S8" s="50">
        <v>6.5</v>
      </c>
    </row>
    <row r="9" spans="1:19" x14ac:dyDescent="0.2">
      <c r="A9" s="15" t="s">
        <v>259</v>
      </c>
      <c r="B9" s="39">
        <v>1.8</v>
      </c>
      <c r="C9" s="39">
        <v>-2.2999999999999998</v>
      </c>
      <c r="D9" s="39">
        <v>2.2999999999999998</v>
      </c>
      <c r="E9" s="39">
        <v>2.1</v>
      </c>
      <c r="F9" s="39">
        <v>1.3</v>
      </c>
      <c r="G9" s="39">
        <v>-7.8</v>
      </c>
      <c r="H9" s="39">
        <v>4.5</v>
      </c>
      <c r="J9" s="13" t="s">
        <v>260</v>
      </c>
      <c r="K9" s="50">
        <v>2.2999999999999998</v>
      </c>
      <c r="L9" s="13" t="s">
        <v>253</v>
      </c>
      <c r="M9" s="50">
        <v>-1.6</v>
      </c>
      <c r="N9" s="13" t="s">
        <v>252</v>
      </c>
      <c r="O9" s="50">
        <v>2.5</v>
      </c>
      <c r="P9" s="13" t="s">
        <v>260</v>
      </c>
      <c r="Q9" s="50">
        <v>-8.3000000000000007</v>
      </c>
      <c r="R9" s="13" t="s">
        <v>233</v>
      </c>
      <c r="S9" s="50">
        <v>6</v>
      </c>
    </row>
    <row r="10" spans="1:19" x14ac:dyDescent="0.2">
      <c r="A10" s="15" t="s">
        <v>260</v>
      </c>
      <c r="B10" s="39">
        <v>2.2999999999999998</v>
      </c>
      <c r="C10" s="39">
        <v>-1.4</v>
      </c>
      <c r="D10" s="39">
        <v>2.5</v>
      </c>
      <c r="E10" s="39">
        <v>3.6</v>
      </c>
      <c r="F10" s="39">
        <v>1.2</v>
      </c>
      <c r="G10" s="39">
        <v>-8.3000000000000007</v>
      </c>
      <c r="H10" s="39">
        <v>4.9000000000000004</v>
      </c>
      <c r="J10" s="13" t="s">
        <v>247</v>
      </c>
      <c r="K10" s="50">
        <v>2.2000000000000002</v>
      </c>
      <c r="L10" s="13" t="s">
        <v>250</v>
      </c>
      <c r="M10" s="50">
        <v>-1.7</v>
      </c>
      <c r="N10" s="13" t="s">
        <v>247</v>
      </c>
      <c r="O10" s="50">
        <v>2.4</v>
      </c>
      <c r="P10" s="13" t="s">
        <v>262</v>
      </c>
      <c r="Q10" s="50">
        <v>-8.3000000000000007</v>
      </c>
      <c r="R10" s="13" t="s">
        <v>261</v>
      </c>
      <c r="S10" s="50">
        <v>5.9</v>
      </c>
    </row>
    <row r="11" spans="1:19" x14ac:dyDescent="0.2">
      <c r="A11" s="15" t="s">
        <v>248</v>
      </c>
      <c r="B11" s="39">
        <v>2.6</v>
      </c>
      <c r="C11" s="39">
        <v>-1.9</v>
      </c>
      <c r="D11" s="39">
        <v>2.5</v>
      </c>
      <c r="E11" s="39">
        <v>3.5</v>
      </c>
      <c r="F11" s="39">
        <v>1</v>
      </c>
      <c r="G11" s="39">
        <v>-7.3</v>
      </c>
      <c r="H11" s="39">
        <v>4.5999999999999996</v>
      </c>
      <c r="J11" s="13" t="s">
        <v>250</v>
      </c>
      <c r="K11" s="50">
        <v>2.1</v>
      </c>
      <c r="L11" s="13" t="s">
        <v>262</v>
      </c>
      <c r="M11" s="50">
        <v>-1.8</v>
      </c>
      <c r="N11" s="13" t="s">
        <v>249</v>
      </c>
      <c r="O11" s="50">
        <v>2.4</v>
      </c>
      <c r="P11" s="13" t="s">
        <v>253</v>
      </c>
      <c r="Q11" s="50">
        <v>-9.1999999999999993</v>
      </c>
      <c r="R11" s="13" t="s">
        <v>257</v>
      </c>
      <c r="S11" s="50">
        <v>5.7</v>
      </c>
    </row>
    <row r="12" spans="1:19" x14ac:dyDescent="0.2">
      <c r="A12" s="15" t="s">
        <v>255</v>
      </c>
      <c r="B12" s="39">
        <v>1.5</v>
      </c>
      <c r="C12" s="39">
        <v>-1.9</v>
      </c>
      <c r="D12" s="39">
        <v>2.2999999999999998</v>
      </c>
      <c r="E12" s="39">
        <v>1.3</v>
      </c>
      <c r="F12" s="39">
        <v>0.5</v>
      </c>
      <c r="G12" s="39">
        <v>-12.5</v>
      </c>
      <c r="H12" s="39">
        <v>6.6</v>
      </c>
      <c r="J12" s="13" t="s">
        <v>259</v>
      </c>
      <c r="K12" s="50">
        <v>1.8</v>
      </c>
      <c r="L12" s="13" t="s">
        <v>233</v>
      </c>
      <c r="M12" s="50">
        <v>-1.8</v>
      </c>
      <c r="N12" s="13" t="s">
        <v>233</v>
      </c>
      <c r="O12" s="50">
        <v>2.4</v>
      </c>
      <c r="P12" s="13" t="s">
        <v>254</v>
      </c>
      <c r="Q12" s="50">
        <v>-9.5</v>
      </c>
      <c r="R12" s="13" t="s">
        <v>260</v>
      </c>
      <c r="S12" s="50">
        <v>4.9000000000000004</v>
      </c>
    </row>
    <row r="13" spans="1:19" x14ac:dyDescent="0.2">
      <c r="A13" s="15" t="s">
        <v>258</v>
      </c>
      <c r="B13" s="39">
        <v>1</v>
      </c>
      <c r="C13" s="39">
        <v>-2.4</v>
      </c>
      <c r="D13" s="39">
        <v>2.6</v>
      </c>
      <c r="E13" s="39">
        <v>1.7</v>
      </c>
      <c r="F13" s="39">
        <v>1</v>
      </c>
      <c r="G13" s="39">
        <v>-9.6</v>
      </c>
      <c r="H13" s="39">
        <v>4.9000000000000004</v>
      </c>
      <c r="J13" s="13" t="s">
        <v>249</v>
      </c>
      <c r="K13" s="50">
        <v>1.8</v>
      </c>
      <c r="L13" s="13" t="s">
        <v>254</v>
      </c>
      <c r="M13" s="50">
        <v>-1.9</v>
      </c>
      <c r="N13" s="13" t="s">
        <v>259</v>
      </c>
      <c r="O13" s="50">
        <v>2.2999999999999998</v>
      </c>
      <c r="P13" s="13" t="s">
        <v>258</v>
      </c>
      <c r="Q13" s="50">
        <v>-9.6</v>
      </c>
      <c r="R13" s="13" t="s">
        <v>258</v>
      </c>
      <c r="S13" s="50">
        <v>4.9000000000000004</v>
      </c>
    </row>
    <row r="14" spans="1:19" x14ac:dyDescent="0.2">
      <c r="A14" s="15" t="s">
        <v>252</v>
      </c>
      <c r="B14" s="39">
        <v>3</v>
      </c>
      <c r="C14" s="39">
        <v>-1</v>
      </c>
      <c r="D14" s="39">
        <v>2.5</v>
      </c>
      <c r="E14" s="39">
        <v>2.4</v>
      </c>
      <c r="F14" s="39">
        <v>1.8</v>
      </c>
      <c r="G14" s="39">
        <v>-6.5</v>
      </c>
      <c r="H14" s="39">
        <v>4.0999999999999996</v>
      </c>
      <c r="J14" s="13" t="s">
        <v>253</v>
      </c>
      <c r="K14" s="50">
        <v>1.8</v>
      </c>
      <c r="L14" s="13" t="s">
        <v>248</v>
      </c>
      <c r="M14" s="50">
        <v>-1.9</v>
      </c>
      <c r="N14" s="13" t="s">
        <v>255</v>
      </c>
      <c r="O14" s="50">
        <v>2.2999999999999998</v>
      </c>
      <c r="P14" s="13" t="s">
        <v>257</v>
      </c>
      <c r="Q14" s="50">
        <v>-9.8000000000000007</v>
      </c>
      <c r="R14" s="13" t="s">
        <v>254</v>
      </c>
      <c r="S14" s="50">
        <v>4.8</v>
      </c>
    </row>
    <row r="15" spans="1:19" x14ac:dyDescent="0.2">
      <c r="A15" s="15" t="s">
        <v>261</v>
      </c>
      <c r="B15" s="39">
        <v>3.3</v>
      </c>
      <c r="C15" s="39">
        <v>-1.2</v>
      </c>
      <c r="D15" s="39">
        <v>2.7</v>
      </c>
      <c r="E15" s="39">
        <v>2.2000000000000002</v>
      </c>
      <c r="F15" s="39">
        <v>1.8</v>
      </c>
      <c r="G15" s="39">
        <v>-10.4</v>
      </c>
      <c r="H15" s="39">
        <v>5.9</v>
      </c>
      <c r="J15" s="13" t="s">
        <v>233</v>
      </c>
      <c r="K15" s="50">
        <v>1.8</v>
      </c>
      <c r="L15" s="13" t="s">
        <v>255</v>
      </c>
      <c r="M15" s="50">
        <v>-1.9</v>
      </c>
      <c r="N15" s="13" t="s">
        <v>257</v>
      </c>
      <c r="O15" s="50">
        <v>2.2999999999999998</v>
      </c>
      <c r="P15" s="13" t="s">
        <v>261</v>
      </c>
      <c r="Q15" s="50">
        <v>-10.4</v>
      </c>
      <c r="R15" s="13" t="s">
        <v>253</v>
      </c>
      <c r="S15" s="50">
        <v>4.7</v>
      </c>
    </row>
    <row r="16" spans="1:19" x14ac:dyDescent="0.2">
      <c r="A16" s="15" t="s">
        <v>249</v>
      </c>
      <c r="B16" s="39">
        <v>1.8</v>
      </c>
      <c r="C16" s="39">
        <v>-1.2</v>
      </c>
      <c r="D16" s="39">
        <v>2.4</v>
      </c>
      <c r="E16" s="39">
        <v>1.7</v>
      </c>
      <c r="F16" s="39">
        <v>1.1000000000000001</v>
      </c>
      <c r="G16" s="39">
        <v>-12.9</v>
      </c>
      <c r="H16" s="39">
        <v>6.5</v>
      </c>
      <c r="J16" s="13" t="s">
        <v>262</v>
      </c>
      <c r="K16" s="50">
        <v>1.7</v>
      </c>
      <c r="L16" s="13" t="s">
        <v>251</v>
      </c>
      <c r="M16" s="50">
        <v>-2</v>
      </c>
      <c r="N16" s="13" t="s">
        <v>250</v>
      </c>
      <c r="O16" s="50">
        <v>2.2000000000000002</v>
      </c>
      <c r="P16" s="13" t="s">
        <v>247</v>
      </c>
      <c r="Q16" s="50">
        <v>-11</v>
      </c>
      <c r="R16" s="13" t="s">
        <v>248</v>
      </c>
      <c r="S16" s="50">
        <v>4.5999999999999996</v>
      </c>
    </row>
    <row r="17" spans="1:19" x14ac:dyDescent="0.2">
      <c r="A17" s="15" t="s">
        <v>251</v>
      </c>
      <c r="B17" s="39">
        <v>1.3</v>
      </c>
      <c r="C17" s="39">
        <v>-2</v>
      </c>
      <c r="D17" s="39">
        <v>2.7</v>
      </c>
      <c r="E17" s="39">
        <v>-0.1</v>
      </c>
      <c r="F17" s="39">
        <v>1.2</v>
      </c>
      <c r="G17" s="39">
        <v>-7.6</v>
      </c>
      <c r="H17" s="39">
        <v>3</v>
      </c>
      <c r="J17" s="13" t="s">
        <v>255</v>
      </c>
      <c r="K17" s="50">
        <v>1.5</v>
      </c>
      <c r="L17" s="13" t="s">
        <v>234</v>
      </c>
      <c r="M17" s="50">
        <v>-2.2999999999999998</v>
      </c>
      <c r="N17" s="13" t="s">
        <v>254</v>
      </c>
      <c r="O17" s="50">
        <v>2.2000000000000002</v>
      </c>
      <c r="P17" s="13" t="s">
        <v>233</v>
      </c>
      <c r="Q17" s="50">
        <v>-11.3</v>
      </c>
      <c r="R17" s="13" t="s">
        <v>259</v>
      </c>
      <c r="S17" s="50">
        <v>4.5</v>
      </c>
    </row>
    <row r="18" spans="1:19" x14ac:dyDescent="0.2">
      <c r="A18" s="15" t="s">
        <v>253</v>
      </c>
      <c r="B18" s="39">
        <v>1.8</v>
      </c>
      <c r="C18" s="39">
        <v>-1.6</v>
      </c>
      <c r="D18" s="39">
        <v>2.2000000000000002</v>
      </c>
      <c r="E18" s="39">
        <v>1</v>
      </c>
      <c r="F18" s="39">
        <v>1.5</v>
      </c>
      <c r="G18" s="39">
        <v>-9.1999999999999993</v>
      </c>
      <c r="H18" s="39">
        <v>4.7</v>
      </c>
      <c r="J18" s="13" t="s">
        <v>251</v>
      </c>
      <c r="K18" s="50">
        <v>1.3</v>
      </c>
      <c r="L18" s="13" t="s">
        <v>259</v>
      </c>
      <c r="M18" s="50">
        <v>-2.2999999999999998</v>
      </c>
      <c r="N18" s="13" t="s">
        <v>253</v>
      </c>
      <c r="O18" s="50">
        <v>2.2000000000000002</v>
      </c>
      <c r="P18" s="13" t="s">
        <v>255</v>
      </c>
      <c r="Q18" s="50">
        <v>-12.5</v>
      </c>
      <c r="R18" s="13" t="s">
        <v>250</v>
      </c>
      <c r="S18" s="50">
        <v>4.2</v>
      </c>
    </row>
    <row r="19" spans="1:19" x14ac:dyDescent="0.2">
      <c r="A19" s="15" t="s">
        <v>257</v>
      </c>
      <c r="B19" s="39">
        <v>2.4</v>
      </c>
      <c r="C19" s="39">
        <v>-1.2</v>
      </c>
      <c r="D19" s="39">
        <v>2.2999999999999998</v>
      </c>
      <c r="E19" s="39">
        <v>1.8</v>
      </c>
      <c r="F19" s="39">
        <v>1.4</v>
      </c>
      <c r="G19" s="39">
        <v>-9.8000000000000007</v>
      </c>
      <c r="H19" s="39">
        <v>5.7</v>
      </c>
      <c r="J19" s="13" t="s">
        <v>258</v>
      </c>
      <c r="K19" s="50">
        <v>1</v>
      </c>
      <c r="L19" s="13" t="s">
        <v>258</v>
      </c>
      <c r="M19" s="50">
        <v>-2.4</v>
      </c>
      <c r="N19" s="13" t="s">
        <v>234</v>
      </c>
      <c r="O19" s="50">
        <v>2</v>
      </c>
      <c r="P19" s="13" t="s">
        <v>249</v>
      </c>
      <c r="Q19" s="50">
        <v>-12.9</v>
      </c>
      <c r="R19" s="13" t="s">
        <v>252</v>
      </c>
      <c r="S19" s="50">
        <v>4.0999999999999996</v>
      </c>
    </row>
    <row r="20" spans="1:19" x14ac:dyDescent="0.2">
      <c r="A20" s="15" t="s">
        <v>262</v>
      </c>
      <c r="B20" s="39">
        <v>1.7</v>
      </c>
      <c r="C20" s="39">
        <v>-1.8</v>
      </c>
      <c r="D20" s="39">
        <v>1.9</v>
      </c>
      <c r="E20" s="39">
        <v>1.8</v>
      </c>
      <c r="F20" s="39">
        <v>0.9</v>
      </c>
      <c r="G20" s="39">
        <v>-8.3000000000000007</v>
      </c>
      <c r="H20" s="39">
        <v>3.6</v>
      </c>
      <c r="J20" s="13" t="s">
        <v>256</v>
      </c>
      <c r="K20" s="50">
        <v>0.4</v>
      </c>
      <c r="L20" s="13" t="s">
        <v>247</v>
      </c>
      <c r="M20" s="50">
        <v>-2.5</v>
      </c>
      <c r="N20" s="13" t="s">
        <v>262</v>
      </c>
      <c r="O20" s="50">
        <v>1.9</v>
      </c>
      <c r="P20" s="13" t="s">
        <v>256</v>
      </c>
      <c r="Q20" s="50">
        <v>-17.7</v>
      </c>
      <c r="R20" s="13" t="s">
        <v>262</v>
      </c>
      <c r="S20" s="50">
        <v>3.6</v>
      </c>
    </row>
    <row r="21" spans="1:19" x14ac:dyDescent="0.2">
      <c r="A21" s="40" t="s">
        <v>233</v>
      </c>
      <c r="B21" s="41">
        <v>1.8</v>
      </c>
      <c r="C21" s="41">
        <v>-1.8</v>
      </c>
      <c r="D21" s="41">
        <v>2.4</v>
      </c>
      <c r="E21" s="41">
        <v>2</v>
      </c>
      <c r="F21" s="41">
        <v>1.1000000000000001</v>
      </c>
      <c r="G21" s="41">
        <v>-11.3</v>
      </c>
      <c r="H21" s="41">
        <v>6</v>
      </c>
      <c r="J21" s="13" t="s">
        <v>234</v>
      </c>
      <c r="K21" s="50">
        <v>-0.7</v>
      </c>
      <c r="L21" s="13" t="s">
        <v>256</v>
      </c>
      <c r="M21" s="50">
        <v>-2.6</v>
      </c>
      <c r="N21" s="13" t="s">
        <v>256</v>
      </c>
      <c r="O21" s="50">
        <v>1.5</v>
      </c>
      <c r="P21" s="13" t="s">
        <v>234</v>
      </c>
      <c r="Q21" s="50">
        <v>-21.3</v>
      </c>
      <c r="R21" s="13" t="s">
        <v>251</v>
      </c>
      <c r="S21" s="50">
        <v>3</v>
      </c>
    </row>
    <row r="22" spans="1:19" ht="11.25" customHeight="1" x14ac:dyDescent="0.2">
      <c r="A22" s="145" t="s">
        <v>263</v>
      </c>
      <c r="B22" s="145"/>
      <c r="C22" s="145"/>
      <c r="D22" s="145"/>
      <c r="E22" s="145"/>
      <c r="F22" s="145"/>
      <c r="G22" s="145"/>
      <c r="H22" s="145"/>
    </row>
    <row r="86" spans="1:8" x14ac:dyDescent="0.2">
      <c r="A86" s="145" t="s">
        <v>263</v>
      </c>
      <c r="B86" s="145"/>
      <c r="C86" s="145"/>
      <c r="D86" s="145"/>
      <c r="E86" s="145"/>
      <c r="F86" s="145"/>
      <c r="G86" s="145"/>
      <c r="H86" s="145"/>
    </row>
  </sheetData>
  <sheetProtection selectLockedCells="1" selectUnlockedCells="1"/>
  <mergeCells count="8">
    <mergeCell ref="A86:H86"/>
    <mergeCell ref="A22:H22"/>
    <mergeCell ref="A1:H1"/>
    <mergeCell ref="A2:A3"/>
    <mergeCell ref="B2:D2"/>
    <mergeCell ref="E2:E3"/>
    <mergeCell ref="F2:F3"/>
    <mergeCell ref="G2:H2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0"/>
  </sheetPr>
  <dimension ref="A1:S86"/>
  <sheetViews>
    <sheetView topLeftCell="A79" zoomScale="120" zoomScaleNormal="120" workbookViewId="0">
      <selection activeCell="A86" sqref="A86:H86"/>
    </sheetView>
  </sheetViews>
  <sheetFormatPr baseColWidth="10" defaultColWidth="9.140625" defaultRowHeight="11.25" x14ac:dyDescent="0.2"/>
  <cols>
    <col min="1" max="10" width="9" style="13" customWidth="1"/>
    <col min="11" max="16" width="7.85546875" style="13" customWidth="1"/>
    <col min="17" max="18" width="8.42578125" style="13" customWidth="1"/>
    <col min="19" max="16384" width="9.140625" style="13"/>
  </cols>
  <sheetData>
    <row r="1" spans="1:19" ht="33.75" customHeight="1" x14ac:dyDescent="0.2">
      <c r="A1" s="148" t="s">
        <v>164</v>
      </c>
      <c r="B1" s="148"/>
      <c r="C1" s="148"/>
      <c r="D1" s="148"/>
      <c r="E1" s="148"/>
      <c r="F1" s="148"/>
      <c r="G1" s="148"/>
      <c r="H1" s="148"/>
    </row>
    <row r="2" spans="1:19" x14ac:dyDescent="0.2">
      <c r="A2" s="143"/>
      <c r="B2" s="144" t="s">
        <v>244</v>
      </c>
      <c r="C2" s="144"/>
      <c r="D2" s="144"/>
      <c r="E2" s="151">
        <v>2018</v>
      </c>
      <c r="F2" s="151">
        <v>2019</v>
      </c>
      <c r="G2" s="144" t="s">
        <v>368</v>
      </c>
      <c r="H2" s="144"/>
    </row>
    <row r="3" spans="1:19" x14ac:dyDescent="0.2">
      <c r="A3" s="143"/>
      <c r="B3" s="16" t="s">
        <v>245</v>
      </c>
      <c r="C3" s="16" t="s">
        <v>246</v>
      </c>
      <c r="D3" s="16" t="s">
        <v>242</v>
      </c>
      <c r="E3" s="151"/>
      <c r="F3" s="151"/>
      <c r="G3" s="16">
        <v>2020</v>
      </c>
      <c r="H3" s="16">
        <v>2021</v>
      </c>
      <c r="K3" s="13" t="s">
        <v>245</v>
      </c>
      <c r="M3" s="13" t="s">
        <v>246</v>
      </c>
      <c r="O3" s="13" t="s">
        <v>242</v>
      </c>
      <c r="Q3" s="82">
        <v>2020</v>
      </c>
      <c r="S3" s="82">
        <v>2021</v>
      </c>
    </row>
    <row r="4" spans="1:19" x14ac:dyDescent="0.2">
      <c r="A4" s="15" t="s">
        <v>247</v>
      </c>
      <c r="B4" s="39">
        <v>-0.5</v>
      </c>
      <c r="C4" s="39">
        <v>1.4</v>
      </c>
      <c r="D4" s="39">
        <v>0.1</v>
      </c>
      <c r="E4" s="39">
        <v>0.1</v>
      </c>
      <c r="F4" s="39">
        <v>0</v>
      </c>
      <c r="G4" s="39">
        <v>-6.5</v>
      </c>
      <c r="H4" s="39">
        <v>2</v>
      </c>
      <c r="J4" s="13" t="s">
        <v>253</v>
      </c>
      <c r="K4" s="50">
        <v>1.2</v>
      </c>
      <c r="L4" s="13" t="s">
        <v>248</v>
      </c>
      <c r="M4" s="50">
        <v>2.2999999999999998</v>
      </c>
      <c r="N4" s="13" t="s">
        <v>261</v>
      </c>
      <c r="O4" s="50">
        <v>1</v>
      </c>
      <c r="P4" s="13" t="s">
        <v>248</v>
      </c>
      <c r="Q4" s="50">
        <v>-3.2</v>
      </c>
      <c r="R4" s="13" t="s">
        <v>234</v>
      </c>
      <c r="S4" s="50">
        <v>3.9</v>
      </c>
    </row>
    <row r="5" spans="1:19" x14ac:dyDescent="0.2">
      <c r="A5" s="15" t="s">
        <v>250</v>
      </c>
      <c r="B5" s="39">
        <v>0.7</v>
      </c>
      <c r="C5" s="39">
        <v>1.4</v>
      </c>
      <c r="D5" s="39">
        <v>0</v>
      </c>
      <c r="E5" s="39">
        <v>0.5</v>
      </c>
      <c r="F5" s="39">
        <v>-0.8</v>
      </c>
      <c r="G5" s="39">
        <v>-4.2</v>
      </c>
      <c r="H5" s="39">
        <v>1.9</v>
      </c>
      <c r="J5" s="13" t="s">
        <v>262</v>
      </c>
      <c r="K5" s="50">
        <v>1.2</v>
      </c>
      <c r="L5" s="13" t="s">
        <v>261</v>
      </c>
      <c r="M5" s="50">
        <v>1.9</v>
      </c>
      <c r="N5" s="13" t="s">
        <v>257</v>
      </c>
      <c r="O5" s="50">
        <v>0.8</v>
      </c>
      <c r="P5" s="13" t="s">
        <v>259</v>
      </c>
      <c r="Q5" s="50">
        <v>-3.3</v>
      </c>
      <c r="R5" s="13" t="s">
        <v>249</v>
      </c>
      <c r="S5" s="50">
        <v>3.6</v>
      </c>
    </row>
    <row r="6" spans="1:19" x14ac:dyDescent="0.2">
      <c r="A6" s="15" t="s">
        <v>254</v>
      </c>
      <c r="B6" s="39">
        <v>0.3</v>
      </c>
      <c r="C6" s="39">
        <v>1.1000000000000001</v>
      </c>
      <c r="D6" s="39">
        <v>0.1</v>
      </c>
      <c r="E6" s="39">
        <v>-0.7</v>
      </c>
      <c r="F6" s="39">
        <v>-0.8</v>
      </c>
      <c r="G6" s="39">
        <v>-7.7</v>
      </c>
      <c r="H6" s="39">
        <v>2</v>
      </c>
      <c r="J6" s="13" t="s">
        <v>248</v>
      </c>
      <c r="K6" s="50">
        <v>1</v>
      </c>
      <c r="L6" s="13" t="s">
        <v>253</v>
      </c>
      <c r="M6" s="50">
        <v>1.9</v>
      </c>
      <c r="N6" s="13" t="s">
        <v>259</v>
      </c>
      <c r="O6" s="50">
        <v>0.7</v>
      </c>
      <c r="P6" s="13" t="s">
        <v>252</v>
      </c>
      <c r="Q6" s="50">
        <v>-3.7</v>
      </c>
      <c r="R6" s="13" t="s">
        <v>256</v>
      </c>
      <c r="S6" s="50">
        <v>3.5</v>
      </c>
    </row>
    <row r="7" spans="1:19" x14ac:dyDescent="0.2">
      <c r="A7" s="40" t="s">
        <v>234</v>
      </c>
      <c r="B7" s="41">
        <v>-1.5</v>
      </c>
      <c r="C7" s="41">
        <v>1.8</v>
      </c>
      <c r="D7" s="41">
        <v>0.6</v>
      </c>
      <c r="E7" s="41">
        <v>0</v>
      </c>
      <c r="F7" s="41">
        <v>-1</v>
      </c>
      <c r="G7" s="41">
        <v>-11.3</v>
      </c>
      <c r="H7" s="41">
        <v>3.9</v>
      </c>
      <c r="J7" s="13" t="s">
        <v>252</v>
      </c>
      <c r="K7" s="50">
        <v>1</v>
      </c>
      <c r="L7" s="13" t="s">
        <v>234</v>
      </c>
      <c r="M7" s="50">
        <v>1.8</v>
      </c>
      <c r="N7" s="13" t="s">
        <v>249</v>
      </c>
      <c r="O7" s="50">
        <v>0.7</v>
      </c>
      <c r="P7" s="13" t="s">
        <v>250</v>
      </c>
      <c r="Q7" s="50">
        <v>-4.2</v>
      </c>
      <c r="R7" s="13" t="s">
        <v>255</v>
      </c>
      <c r="S7" s="50">
        <v>3.2</v>
      </c>
    </row>
    <row r="8" spans="1:19" x14ac:dyDescent="0.2">
      <c r="A8" s="15" t="s">
        <v>256</v>
      </c>
      <c r="B8" s="39">
        <v>-1.3</v>
      </c>
      <c r="C8" s="39">
        <v>1.7</v>
      </c>
      <c r="D8" s="39">
        <v>-0.2</v>
      </c>
      <c r="E8" s="39">
        <v>-0.5</v>
      </c>
      <c r="F8" s="39">
        <v>-0.5</v>
      </c>
      <c r="G8" s="39">
        <v>-9.4</v>
      </c>
      <c r="H8" s="39">
        <v>3.5</v>
      </c>
      <c r="J8" s="13" t="s">
        <v>250</v>
      </c>
      <c r="K8" s="50">
        <v>0.7</v>
      </c>
      <c r="L8" s="13" t="s">
        <v>258</v>
      </c>
      <c r="M8" s="50">
        <v>1.8</v>
      </c>
      <c r="N8" s="13" t="s">
        <v>251</v>
      </c>
      <c r="O8" s="50">
        <v>0.7</v>
      </c>
      <c r="P8" s="13" t="s">
        <v>253</v>
      </c>
      <c r="Q8" s="50">
        <v>-4.2</v>
      </c>
      <c r="R8" s="13" t="s">
        <v>257</v>
      </c>
      <c r="S8" s="50">
        <v>3.1</v>
      </c>
    </row>
    <row r="9" spans="1:19" x14ac:dyDescent="0.2">
      <c r="A9" s="15" t="s">
        <v>259</v>
      </c>
      <c r="B9" s="39">
        <v>-0.2</v>
      </c>
      <c r="C9" s="39">
        <v>1.2</v>
      </c>
      <c r="D9" s="39">
        <v>0.7</v>
      </c>
      <c r="E9" s="39">
        <v>0.1</v>
      </c>
      <c r="F9" s="39">
        <v>-0.6</v>
      </c>
      <c r="G9" s="39">
        <v>-3.3</v>
      </c>
      <c r="H9" s="39">
        <v>0.8</v>
      </c>
      <c r="J9" s="13" t="s">
        <v>260</v>
      </c>
      <c r="K9" s="50">
        <v>0.5</v>
      </c>
      <c r="L9" s="13" t="s">
        <v>252</v>
      </c>
      <c r="M9" s="50">
        <v>1.8</v>
      </c>
      <c r="N9" s="13" t="s">
        <v>234</v>
      </c>
      <c r="O9" s="50">
        <v>0.6</v>
      </c>
      <c r="P9" s="13" t="s">
        <v>251</v>
      </c>
      <c r="Q9" s="50">
        <v>-4.7</v>
      </c>
      <c r="R9" s="13" t="s">
        <v>261</v>
      </c>
      <c r="S9" s="50">
        <v>2.8</v>
      </c>
    </row>
    <row r="10" spans="1:19" x14ac:dyDescent="0.2">
      <c r="A10" s="15" t="s">
        <v>260</v>
      </c>
      <c r="B10" s="39">
        <v>0.5</v>
      </c>
      <c r="C10" s="39">
        <v>1.5</v>
      </c>
      <c r="D10" s="39">
        <v>0.3</v>
      </c>
      <c r="E10" s="39">
        <v>1.4</v>
      </c>
      <c r="F10" s="39">
        <v>-0.4</v>
      </c>
      <c r="G10" s="39">
        <v>-5.4</v>
      </c>
      <c r="H10" s="39">
        <v>2.2000000000000002</v>
      </c>
      <c r="J10" s="13" t="s">
        <v>255</v>
      </c>
      <c r="K10" s="50">
        <v>0.4</v>
      </c>
      <c r="L10" s="13" t="s">
        <v>256</v>
      </c>
      <c r="M10" s="50">
        <v>1.7</v>
      </c>
      <c r="N10" s="13" t="s">
        <v>253</v>
      </c>
      <c r="O10" s="50">
        <v>0.5</v>
      </c>
      <c r="P10" s="13" t="s">
        <v>262</v>
      </c>
      <c r="Q10" s="50">
        <v>-5.2</v>
      </c>
      <c r="R10" s="13" t="s">
        <v>233</v>
      </c>
      <c r="S10" s="50">
        <v>2.6</v>
      </c>
    </row>
    <row r="11" spans="1:19" x14ac:dyDescent="0.2">
      <c r="A11" s="15" t="s">
        <v>248</v>
      </c>
      <c r="B11" s="39">
        <v>1</v>
      </c>
      <c r="C11" s="39">
        <v>2.2999999999999998</v>
      </c>
      <c r="D11" s="39">
        <v>0.3</v>
      </c>
      <c r="E11" s="39">
        <v>1.2</v>
      </c>
      <c r="F11" s="39">
        <v>-0.1</v>
      </c>
      <c r="G11" s="39">
        <v>-3.2</v>
      </c>
      <c r="H11" s="39">
        <v>1</v>
      </c>
      <c r="J11" s="13" t="s">
        <v>257</v>
      </c>
      <c r="K11" s="50">
        <v>0.4</v>
      </c>
      <c r="L11" s="13" t="s">
        <v>255</v>
      </c>
      <c r="M11" s="50">
        <v>1.6</v>
      </c>
      <c r="N11" s="13" t="s">
        <v>233</v>
      </c>
      <c r="O11" s="50">
        <v>0.4</v>
      </c>
      <c r="P11" s="13" t="s">
        <v>258</v>
      </c>
      <c r="Q11" s="50">
        <v>-5.3</v>
      </c>
      <c r="R11" s="13" t="s">
        <v>251</v>
      </c>
      <c r="S11" s="50">
        <v>2.4</v>
      </c>
    </row>
    <row r="12" spans="1:19" x14ac:dyDescent="0.2">
      <c r="A12" s="15" t="s">
        <v>255</v>
      </c>
      <c r="B12" s="39">
        <v>0.4</v>
      </c>
      <c r="C12" s="39">
        <v>1.6</v>
      </c>
      <c r="D12" s="39">
        <v>0.3</v>
      </c>
      <c r="E12" s="39">
        <v>-0.2</v>
      </c>
      <c r="F12" s="39">
        <v>-0.7</v>
      </c>
      <c r="G12" s="39">
        <v>-8</v>
      </c>
      <c r="H12" s="39">
        <v>3.2</v>
      </c>
      <c r="J12" s="13" t="s">
        <v>254</v>
      </c>
      <c r="K12" s="50">
        <v>0.3</v>
      </c>
      <c r="L12" s="13" t="s">
        <v>233</v>
      </c>
      <c r="M12" s="50">
        <v>1.6</v>
      </c>
      <c r="N12" s="13" t="s">
        <v>260</v>
      </c>
      <c r="O12" s="50">
        <v>0.3</v>
      </c>
      <c r="P12" s="13" t="s">
        <v>260</v>
      </c>
      <c r="Q12" s="50">
        <v>-5.4</v>
      </c>
      <c r="R12" s="13" t="s">
        <v>260</v>
      </c>
      <c r="S12" s="50">
        <v>2.2000000000000002</v>
      </c>
    </row>
    <row r="13" spans="1:19" x14ac:dyDescent="0.2">
      <c r="A13" s="15" t="s">
        <v>258</v>
      </c>
      <c r="B13" s="39">
        <v>-0.2</v>
      </c>
      <c r="C13" s="39">
        <v>1.8</v>
      </c>
      <c r="D13" s="39">
        <v>0.2</v>
      </c>
      <c r="E13" s="39">
        <v>-0.2</v>
      </c>
      <c r="F13" s="39">
        <v>-0.8</v>
      </c>
      <c r="G13" s="39">
        <v>-5.3</v>
      </c>
      <c r="H13" s="39">
        <v>1.7</v>
      </c>
      <c r="J13" s="13" t="s">
        <v>261</v>
      </c>
      <c r="K13" s="50">
        <v>0.3</v>
      </c>
      <c r="L13" s="13" t="s">
        <v>260</v>
      </c>
      <c r="M13" s="50">
        <v>1.5</v>
      </c>
      <c r="N13" s="13" t="s">
        <v>248</v>
      </c>
      <c r="O13" s="50">
        <v>0.3</v>
      </c>
      <c r="P13" s="13" t="s">
        <v>257</v>
      </c>
      <c r="Q13" s="50">
        <v>-6.2</v>
      </c>
      <c r="R13" s="13" t="s">
        <v>247</v>
      </c>
      <c r="S13" s="50">
        <v>2</v>
      </c>
    </row>
    <row r="14" spans="1:19" x14ac:dyDescent="0.2">
      <c r="A14" s="15" t="s">
        <v>252</v>
      </c>
      <c r="B14" s="39">
        <v>1</v>
      </c>
      <c r="C14" s="39">
        <v>1.8</v>
      </c>
      <c r="D14" s="39">
        <v>-0.1</v>
      </c>
      <c r="E14" s="39">
        <v>0.6</v>
      </c>
      <c r="F14" s="39">
        <v>-0.8</v>
      </c>
      <c r="G14" s="39">
        <v>-3.7</v>
      </c>
      <c r="H14" s="39">
        <v>1.5</v>
      </c>
      <c r="J14" s="13" t="s">
        <v>249</v>
      </c>
      <c r="K14" s="50">
        <v>0</v>
      </c>
      <c r="L14" s="13" t="s">
        <v>247</v>
      </c>
      <c r="M14" s="50">
        <v>1.4</v>
      </c>
      <c r="N14" s="13" t="s">
        <v>255</v>
      </c>
      <c r="O14" s="50">
        <v>0.3</v>
      </c>
      <c r="P14" s="13" t="s">
        <v>247</v>
      </c>
      <c r="Q14" s="50">
        <v>-6.5</v>
      </c>
      <c r="R14" s="13" t="s">
        <v>254</v>
      </c>
      <c r="S14" s="50">
        <v>2</v>
      </c>
    </row>
    <row r="15" spans="1:19" x14ac:dyDescent="0.2">
      <c r="A15" s="15" t="s">
        <v>261</v>
      </c>
      <c r="B15" s="39">
        <v>0.3</v>
      </c>
      <c r="C15" s="39">
        <v>1.9</v>
      </c>
      <c r="D15" s="39">
        <v>1</v>
      </c>
      <c r="E15" s="39">
        <v>0.6</v>
      </c>
      <c r="F15" s="39">
        <v>0.1</v>
      </c>
      <c r="G15" s="39">
        <v>-8</v>
      </c>
      <c r="H15" s="39">
        <v>2.8</v>
      </c>
      <c r="J15" s="13" t="s">
        <v>233</v>
      </c>
      <c r="K15" s="50">
        <v>0</v>
      </c>
      <c r="L15" s="13" t="s">
        <v>250</v>
      </c>
      <c r="M15" s="50">
        <v>1.4</v>
      </c>
      <c r="N15" s="13" t="s">
        <v>258</v>
      </c>
      <c r="O15" s="50">
        <v>0.2</v>
      </c>
      <c r="P15" s="13" t="s">
        <v>233</v>
      </c>
      <c r="Q15" s="50">
        <v>-7</v>
      </c>
      <c r="R15" s="13" t="s">
        <v>262</v>
      </c>
      <c r="S15" s="50">
        <v>2</v>
      </c>
    </row>
    <row r="16" spans="1:19" x14ac:dyDescent="0.2">
      <c r="A16" s="15" t="s">
        <v>249</v>
      </c>
      <c r="B16" s="39">
        <v>0</v>
      </c>
      <c r="C16" s="39">
        <v>1.3</v>
      </c>
      <c r="D16" s="39">
        <v>0.7</v>
      </c>
      <c r="E16" s="39">
        <v>0.2</v>
      </c>
      <c r="F16" s="39">
        <v>0.1</v>
      </c>
      <c r="G16" s="39">
        <v>-9.4</v>
      </c>
      <c r="H16" s="39">
        <v>3.6</v>
      </c>
      <c r="J16" s="13" t="s">
        <v>259</v>
      </c>
      <c r="K16" s="50">
        <v>-0.2</v>
      </c>
      <c r="L16" s="13" t="s">
        <v>249</v>
      </c>
      <c r="M16" s="50">
        <v>1.3</v>
      </c>
      <c r="N16" s="13" t="s">
        <v>247</v>
      </c>
      <c r="O16" s="50">
        <v>0.1</v>
      </c>
      <c r="P16" s="13" t="s">
        <v>254</v>
      </c>
      <c r="Q16" s="50">
        <v>-7.7</v>
      </c>
      <c r="R16" s="13" t="s">
        <v>250</v>
      </c>
      <c r="S16" s="50">
        <v>1.9</v>
      </c>
    </row>
    <row r="17" spans="1:19" x14ac:dyDescent="0.2">
      <c r="A17" s="15" t="s">
        <v>251</v>
      </c>
      <c r="B17" s="39">
        <v>-1.6</v>
      </c>
      <c r="C17" s="39">
        <v>1.3</v>
      </c>
      <c r="D17" s="39">
        <v>0.7</v>
      </c>
      <c r="E17" s="39">
        <v>-1.1000000000000001</v>
      </c>
      <c r="F17" s="39">
        <v>0.4</v>
      </c>
      <c r="G17" s="39">
        <v>-4.7</v>
      </c>
      <c r="H17" s="39">
        <v>2.4</v>
      </c>
      <c r="J17" s="13" t="s">
        <v>258</v>
      </c>
      <c r="K17" s="50">
        <v>-0.2</v>
      </c>
      <c r="L17" s="13" t="s">
        <v>251</v>
      </c>
      <c r="M17" s="50">
        <v>1.3</v>
      </c>
      <c r="N17" s="13" t="s">
        <v>254</v>
      </c>
      <c r="O17" s="50">
        <v>0.1</v>
      </c>
      <c r="P17" s="13" t="s">
        <v>255</v>
      </c>
      <c r="Q17" s="50">
        <v>-8</v>
      </c>
      <c r="R17" s="13" t="s">
        <v>258</v>
      </c>
      <c r="S17" s="50">
        <v>1.7</v>
      </c>
    </row>
    <row r="18" spans="1:19" x14ac:dyDescent="0.2">
      <c r="A18" s="15" t="s">
        <v>253</v>
      </c>
      <c r="B18" s="39">
        <v>1.2</v>
      </c>
      <c r="C18" s="39">
        <v>1.9</v>
      </c>
      <c r="D18" s="39">
        <v>0.5</v>
      </c>
      <c r="E18" s="39">
        <v>-0.2</v>
      </c>
      <c r="F18" s="39">
        <v>0.2</v>
      </c>
      <c r="G18" s="39">
        <v>-4.2</v>
      </c>
      <c r="H18" s="39">
        <v>1.6</v>
      </c>
      <c r="J18" s="13" t="s">
        <v>247</v>
      </c>
      <c r="K18" s="50">
        <v>-0.5</v>
      </c>
      <c r="L18" s="13" t="s">
        <v>257</v>
      </c>
      <c r="M18" s="50">
        <v>1.3</v>
      </c>
      <c r="N18" s="13" t="s">
        <v>262</v>
      </c>
      <c r="O18" s="50">
        <v>0.1</v>
      </c>
      <c r="P18" s="13" t="s">
        <v>261</v>
      </c>
      <c r="Q18" s="50">
        <v>-8</v>
      </c>
      <c r="R18" s="13" t="s">
        <v>253</v>
      </c>
      <c r="S18" s="50">
        <v>1.6</v>
      </c>
    </row>
    <row r="19" spans="1:19" x14ac:dyDescent="0.2">
      <c r="A19" s="15" t="s">
        <v>257</v>
      </c>
      <c r="B19" s="39">
        <v>0.4</v>
      </c>
      <c r="C19" s="39">
        <v>1.3</v>
      </c>
      <c r="D19" s="39">
        <v>0.8</v>
      </c>
      <c r="E19" s="39">
        <v>0.5</v>
      </c>
      <c r="F19" s="39">
        <v>0.2</v>
      </c>
      <c r="G19" s="39">
        <v>-6.2</v>
      </c>
      <c r="H19" s="39">
        <v>3.1</v>
      </c>
      <c r="J19" s="13" t="s">
        <v>256</v>
      </c>
      <c r="K19" s="50">
        <v>-1.3</v>
      </c>
      <c r="L19" s="13" t="s">
        <v>259</v>
      </c>
      <c r="M19" s="50">
        <v>1.2</v>
      </c>
      <c r="N19" s="13" t="s">
        <v>250</v>
      </c>
      <c r="O19" s="50">
        <v>0</v>
      </c>
      <c r="P19" s="13" t="s">
        <v>256</v>
      </c>
      <c r="Q19" s="50">
        <v>-9.4</v>
      </c>
      <c r="R19" s="13" t="s">
        <v>252</v>
      </c>
      <c r="S19" s="50">
        <v>1.5</v>
      </c>
    </row>
    <row r="20" spans="1:19" x14ac:dyDescent="0.2">
      <c r="A20" s="15" t="s">
        <v>262</v>
      </c>
      <c r="B20" s="39">
        <v>1.2</v>
      </c>
      <c r="C20" s="39">
        <v>1</v>
      </c>
      <c r="D20" s="39">
        <v>0.1</v>
      </c>
      <c r="E20" s="39">
        <v>-0.1</v>
      </c>
      <c r="F20" s="39">
        <v>-0.2</v>
      </c>
      <c r="G20" s="39">
        <v>-5.2</v>
      </c>
      <c r="H20" s="39">
        <v>2</v>
      </c>
      <c r="J20" s="13" t="s">
        <v>234</v>
      </c>
      <c r="K20" s="50">
        <v>-1.5</v>
      </c>
      <c r="L20" s="13" t="s">
        <v>254</v>
      </c>
      <c r="M20" s="50">
        <v>1.1000000000000001</v>
      </c>
      <c r="N20" s="13" t="s">
        <v>252</v>
      </c>
      <c r="O20" s="50">
        <v>-0.1</v>
      </c>
      <c r="P20" s="13" t="s">
        <v>249</v>
      </c>
      <c r="Q20" s="50">
        <v>-9.4</v>
      </c>
      <c r="R20" s="13" t="s">
        <v>248</v>
      </c>
      <c r="S20" s="50">
        <v>1</v>
      </c>
    </row>
    <row r="21" spans="1:19" x14ac:dyDescent="0.2">
      <c r="A21" s="40" t="s">
        <v>233</v>
      </c>
      <c r="B21" s="41">
        <v>0</v>
      </c>
      <c r="C21" s="41">
        <v>1.6</v>
      </c>
      <c r="D21" s="41">
        <v>0.4</v>
      </c>
      <c r="E21" s="41">
        <v>0.1</v>
      </c>
      <c r="F21" s="41">
        <v>-0.3</v>
      </c>
      <c r="G21" s="41">
        <v>-7</v>
      </c>
      <c r="H21" s="41">
        <v>2.6</v>
      </c>
      <c r="J21" s="13" t="s">
        <v>251</v>
      </c>
      <c r="K21" s="50">
        <v>-1.6</v>
      </c>
      <c r="L21" s="13" t="s">
        <v>262</v>
      </c>
      <c r="M21" s="50">
        <v>1</v>
      </c>
      <c r="N21" s="13" t="s">
        <v>256</v>
      </c>
      <c r="O21" s="50">
        <v>-0.2</v>
      </c>
      <c r="P21" s="13" t="s">
        <v>234</v>
      </c>
      <c r="Q21" s="50">
        <v>-11.3</v>
      </c>
      <c r="R21" s="13" t="s">
        <v>259</v>
      </c>
      <c r="S21" s="50">
        <v>0.8</v>
      </c>
    </row>
    <row r="22" spans="1:19" ht="11.25" customHeight="1" x14ac:dyDescent="0.2">
      <c r="A22" s="145" t="s">
        <v>263</v>
      </c>
      <c r="B22" s="145"/>
      <c r="C22" s="145"/>
      <c r="D22" s="145"/>
      <c r="E22" s="145"/>
      <c r="F22" s="145"/>
      <c r="G22" s="145"/>
      <c r="H22" s="145"/>
    </row>
    <row r="69" spans="1:11" ht="168.75" x14ac:dyDescent="0.2">
      <c r="D69" s="60" t="s">
        <v>169</v>
      </c>
      <c r="E69" s="60"/>
      <c r="F69" s="60"/>
      <c r="G69" s="60"/>
      <c r="H69" s="60"/>
      <c r="I69" s="60"/>
      <c r="J69" s="60"/>
      <c r="K69" s="60"/>
    </row>
    <row r="70" spans="1:11" x14ac:dyDescent="0.2">
      <c r="A70" s="60"/>
      <c r="B70" s="60"/>
      <c r="C70" s="60"/>
    </row>
    <row r="86" spans="1:8" x14ac:dyDescent="0.2">
      <c r="A86" s="145" t="s">
        <v>263</v>
      </c>
      <c r="B86" s="145"/>
      <c r="C86" s="145"/>
      <c r="D86" s="145"/>
      <c r="E86" s="145"/>
      <c r="F86" s="145"/>
      <c r="G86" s="145"/>
      <c r="H86" s="145"/>
    </row>
  </sheetData>
  <sheetProtection selectLockedCells="1" selectUnlockedCells="1"/>
  <mergeCells count="8">
    <mergeCell ref="A86:H86"/>
    <mergeCell ref="A22:H22"/>
    <mergeCell ref="A1:H1"/>
    <mergeCell ref="A2:A3"/>
    <mergeCell ref="B2:D2"/>
    <mergeCell ref="E2:E3"/>
    <mergeCell ref="F2:F3"/>
    <mergeCell ref="G2:H2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0"/>
  </sheetPr>
  <dimension ref="A1:S86"/>
  <sheetViews>
    <sheetView topLeftCell="A67" zoomScale="120" zoomScaleNormal="120" workbookViewId="0">
      <selection activeCell="A86" sqref="A86:H86"/>
    </sheetView>
  </sheetViews>
  <sheetFormatPr baseColWidth="10" defaultColWidth="9.140625" defaultRowHeight="11.25" x14ac:dyDescent="0.2"/>
  <cols>
    <col min="1" max="10" width="9" style="13" customWidth="1"/>
    <col min="11" max="16" width="7.85546875" style="13" customWidth="1"/>
    <col min="17" max="18" width="9" style="13" customWidth="1"/>
    <col min="19" max="16384" width="9.140625" style="13"/>
  </cols>
  <sheetData>
    <row r="1" spans="1:19" ht="24" customHeight="1" x14ac:dyDescent="0.2">
      <c r="A1" s="148" t="s">
        <v>58</v>
      </c>
      <c r="B1" s="148"/>
      <c r="C1" s="148"/>
      <c r="D1" s="148"/>
      <c r="E1" s="148"/>
      <c r="F1" s="148"/>
      <c r="G1" s="148"/>
      <c r="H1" s="148"/>
    </row>
    <row r="2" spans="1:19" x14ac:dyDescent="0.2">
      <c r="A2" s="143"/>
      <c r="B2" s="144" t="s">
        <v>244</v>
      </c>
      <c r="C2" s="144"/>
      <c r="D2" s="144"/>
      <c r="E2" s="151">
        <v>2018</v>
      </c>
      <c r="F2" s="151">
        <v>2019</v>
      </c>
      <c r="G2" s="144" t="s">
        <v>368</v>
      </c>
      <c r="H2" s="144"/>
      <c r="K2" s="50"/>
      <c r="M2" s="50"/>
      <c r="O2" s="50"/>
      <c r="Q2" s="50"/>
    </row>
    <row r="3" spans="1:19" x14ac:dyDescent="0.2">
      <c r="A3" s="143"/>
      <c r="B3" s="16" t="s">
        <v>245</v>
      </c>
      <c r="C3" s="16" t="s">
        <v>246</v>
      </c>
      <c r="D3" s="16" t="s">
        <v>242</v>
      </c>
      <c r="E3" s="151"/>
      <c r="F3" s="151"/>
      <c r="G3" s="16">
        <v>2020</v>
      </c>
      <c r="H3" s="16">
        <v>2021</v>
      </c>
      <c r="K3" s="13" t="s">
        <v>245</v>
      </c>
      <c r="M3" s="13" t="s">
        <v>246</v>
      </c>
      <c r="O3" s="13" t="s">
        <v>242</v>
      </c>
      <c r="Q3" s="82">
        <v>2020</v>
      </c>
      <c r="S3" s="82">
        <v>2021</v>
      </c>
    </row>
    <row r="4" spans="1:19" x14ac:dyDescent="0.2">
      <c r="A4" s="15" t="s">
        <v>247</v>
      </c>
      <c r="B4" s="39">
        <v>2.7</v>
      </c>
      <c r="C4" s="39">
        <v>-3.9</v>
      </c>
      <c r="D4" s="39">
        <v>2.2999999999999998</v>
      </c>
      <c r="E4" s="39">
        <v>2.6</v>
      </c>
      <c r="F4" s="39">
        <v>1.6</v>
      </c>
      <c r="G4" s="39">
        <v>-4.5</v>
      </c>
      <c r="H4" s="39">
        <v>4.5</v>
      </c>
      <c r="J4" s="13" t="s">
        <v>261</v>
      </c>
      <c r="K4" s="50">
        <v>3</v>
      </c>
      <c r="L4" s="13" t="s">
        <v>249</v>
      </c>
      <c r="M4" s="50">
        <v>-2.5</v>
      </c>
      <c r="N4" s="13" t="s">
        <v>252</v>
      </c>
      <c r="O4" s="50">
        <v>2.6</v>
      </c>
      <c r="P4" s="13" t="s">
        <v>254</v>
      </c>
      <c r="Q4" s="50">
        <v>-1.7999999999999998</v>
      </c>
      <c r="R4" s="13" t="s">
        <v>234</v>
      </c>
      <c r="S4" s="50">
        <v>6.1999999999999993</v>
      </c>
    </row>
    <row r="5" spans="1:19" x14ac:dyDescent="0.2">
      <c r="A5" s="15" t="s">
        <v>250</v>
      </c>
      <c r="B5" s="39">
        <v>1.4</v>
      </c>
      <c r="C5" s="39">
        <v>-3.0999999999999996</v>
      </c>
      <c r="D5" s="39">
        <v>2.2000000000000002</v>
      </c>
      <c r="E5" s="39">
        <v>2.1</v>
      </c>
      <c r="F5" s="39">
        <v>1.6</v>
      </c>
      <c r="G5" s="39">
        <v>-3.9999999999999991</v>
      </c>
      <c r="H5" s="39">
        <v>2.3000000000000003</v>
      </c>
      <c r="J5" s="13" t="s">
        <v>251</v>
      </c>
      <c r="K5" s="50">
        <v>2.9000000000000004</v>
      </c>
      <c r="L5" s="13" t="s">
        <v>257</v>
      </c>
      <c r="M5" s="50">
        <v>-2.5</v>
      </c>
      <c r="N5" s="13" t="s">
        <v>258</v>
      </c>
      <c r="O5" s="50">
        <v>2.4</v>
      </c>
      <c r="P5" s="13" t="s">
        <v>261</v>
      </c>
      <c r="Q5" s="50">
        <v>-2.4000000000000004</v>
      </c>
      <c r="R5" s="13" t="s">
        <v>256</v>
      </c>
      <c r="S5" s="50">
        <v>4.5999999999999996</v>
      </c>
    </row>
    <row r="6" spans="1:19" x14ac:dyDescent="0.2">
      <c r="A6" s="15" t="s">
        <v>254</v>
      </c>
      <c r="B6" s="39">
        <v>2.7</v>
      </c>
      <c r="C6" s="39">
        <v>-3</v>
      </c>
      <c r="D6" s="39">
        <v>2.1</v>
      </c>
      <c r="E6" s="39">
        <v>2.8</v>
      </c>
      <c r="F6" s="39">
        <v>2.4000000000000004</v>
      </c>
      <c r="G6" s="39">
        <v>-1.7999999999999998</v>
      </c>
      <c r="H6" s="39">
        <v>2.8</v>
      </c>
      <c r="J6" s="13" t="s">
        <v>247</v>
      </c>
      <c r="K6" s="50">
        <v>2.7</v>
      </c>
      <c r="L6" s="13" t="s">
        <v>252</v>
      </c>
      <c r="M6" s="50">
        <v>-2.8</v>
      </c>
      <c r="N6" s="13" t="s">
        <v>247</v>
      </c>
      <c r="O6" s="50">
        <v>2.2999999999999998</v>
      </c>
      <c r="P6" s="13" t="s">
        <v>252</v>
      </c>
      <c r="Q6" s="50">
        <v>-2.8</v>
      </c>
      <c r="R6" s="13" t="s">
        <v>247</v>
      </c>
      <c r="S6" s="50">
        <v>4.5</v>
      </c>
    </row>
    <row r="7" spans="1:19" x14ac:dyDescent="0.2">
      <c r="A7" s="40" t="s">
        <v>234</v>
      </c>
      <c r="B7" s="41">
        <v>0.8</v>
      </c>
      <c r="C7" s="41">
        <v>-4.0999999999999996</v>
      </c>
      <c r="D7" s="41">
        <v>1.4</v>
      </c>
      <c r="E7" s="41">
        <v>1.4</v>
      </c>
      <c r="F7" s="41">
        <v>0.8</v>
      </c>
      <c r="G7" s="41">
        <v>-10</v>
      </c>
      <c r="H7" s="41">
        <v>6.1999999999999993</v>
      </c>
      <c r="J7" s="13" t="s">
        <v>254</v>
      </c>
      <c r="K7" s="50">
        <v>2.7</v>
      </c>
      <c r="L7" s="13" t="s">
        <v>262</v>
      </c>
      <c r="M7" s="50">
        <v>-2.8</v>
      </c>
      <c r="N7" s="13" t="s">
        <v>250</v>
      </c>
      <c r="O7" s="50">
        <v>2.2000000000000002</v>
      </c>
      <c r="P7" s="13" t="s">
        <v>251</v>
      </c>
      <c r="Q7" s="50">
        <v>-2.8999999999999995</v>
      </c>
      <c r="R7" s="13" t="s">
        <v>259</v>
      </c>
      <c r="S7" s="50">
        <v>3.7</v>
      </c>
    </row>
    <row r="8" spans="1:19" x14ac:dyDescent="0.2">
      <c r="A8" s="15" t="s">
        <v>256</v>
      </c>
      <c r="B8" s="39">
        <v>1.7000000000000002</v>
      </c>
      <c r="C8" s="39">
        <v>-4.3</v>
      </c>
      <c r="D8" s="39">
        <v>1.7</v>
      </c>
      <c r="E8" s="39">
        <v>1.6</v>
      </c>
      <c r="F8" s="39">
        <v>0.7</v>
      </c>
      <c r="G8" s="39">
        <v>-8.2999999999999989</v>
      </c>
      <c r="H8" s="39">
        <v>4.5999999999999996</v>
      </c>
      <c r="J8" s="13" t="s">
        <v>259</v>
      </c>
      <c r="K8" s="50">
        <v>2</v>
      </c>
      <c r="L8" s="13" t="s">
        <v>260</v>
      </c>
      <c r="M8" s="50">
        <v>-2.9</v>
      </c>
      <c r="N8" s="13" t="s">
        <v>260</v>
      </c>
      <c r="O8" s="50">
        <v>2.2000000000000002</v>
      </c>
      <c r="P8" s="13" t="s">
        <v>260</v>
      </c>
      <c r="Q8" s="50">
        <v>-2.9000000000000004</v>
      </c>
      <c r="R8" s="13" t="s">
        <v>248</v>
      </c>
      <c r="S8" s="50">
        <v>3.5999999999999996</v>
      </c>
    </row>
    <row r="9" spans="1:19" x14ac:dyDescent="0.2">
      <c r="A9" s="15" t="s">
        <v>259</v>
      </c>
      <c r="B9" s="39">
        <v>2</v>
      </c>
      <c r="C9" s="39">
        <v>-3.5</v>
      </c>
      <c r="D9" s="39">
        <v>1.6</v>
      </c>
      <c r="E9" s="39">
        <v>2</v>
      </c>
      <c r="F9" s="39">
        <v>1.9</v>
      </c>
      <c r="G9" s="39">
        <v>-4.5</v>
      </c>
      <c r="H9" s="39">
        <v>3.7</v>
      </c>
      <c r="J9" s="13" t="s">
        <v>252</v>
      </c>
      <c r="K9" s="50">
        <v>2</v>
      </c>
      <c r="L9" s="13" t="s">
        <v>254</v>
      </c>
      <c r="M9" s="50">
        <v>-3</v>
      </c>
      <c r="N9" s="13" t="s">
        <v>248</v>
      </c>
      <c r="O9" s="50">
        <v>2.2000000000000002</v>
      </c>
      <c r="P9" s="13" t="s">
        <v>262</v>
      </c>
      <c r="Q9" s="50">
        <v>-3.1000000000000005</v>
      </c>
      <c r="R9" s="13" t="s">
        <v>233</v>
      </c>
      <c r="S9" s="50">
        <v>3.4</v>
      </c>
    </row>
    <row r="10" spans="1:19" x14ac:dyDescent="0.2">
      <c r="A10" s="15" t="s">
        <v>260</v>
      </c>
      <c r="B10" s="39">
        <v>1.7999999999999998</v>
      </c>
      <c r="C10" s="39">
        <v>-2.9</v>
      </c>
      <c r="D10" s="39">
        <v>2.2000000000000002</v>
      </c>
      <c r="E10" s="39">
        <v>2.2000000000000002</v>
      </c>
      <c r="F10" s="39">
        <v>1.6</v>
      </c>
      <c r="G10" s="39">
        <v>-2.9000000000000004</v>
      </c>
      <c r="H10" s="39">
        <v>2.7</v>
      </c>
      <c r="J10" s="13" t="s">
        <v>257</v>
      </c>
      <c r="K10" s="50">
        <v>2</v>
      </c>
      <c r="L10" s="13" t="s">
        <v>250</v>
      </c>
      <c r="M10" s="50">
        <v>-3.0999999999999996</v>
      </c>
      <c r="N10" s="13" t="s">
        <v>254</v>
      </c>
      <c r="O10" s="50">
        <v>2.1</v>
      </c>
      <c r="P10" s="13" t="s">
        <v>249</v>
      </c>
      <c r="Q10" s="50">
        <v>-3.5</v>
      </c>
      <c r="R10" s="13" t="s">
        <v>255</v>
      </c>
      <c r="S10" s="50">
        <v>3.3999999999999995</v>
      </c>
    </row>
    <row r="11" spans="1:19" x14ac:dyDescent="0.2">
      <c r="A11" s="15" t="s">
        <v>248</v>
      </c>
      <c r="B11" s="39">
        <v>1.6</v>
      </c>
      <c r="C11" s="39">
        <v>-4.1999999999999993</v>
      </c>
      <c r="D11" s="39">
        <v>2.2000000000000002</v>
      </c>
      <c r="E11" s="39">
        <v>2.2999999999999998</v>
      </c>
      <c r="F11" s="39">
        <v>1.1000000000000001</v>
      </c>
      <c r="G11" s="39">
        <v>-4.0999999999999996</v>
      </c>
      <c r="H11" s="39">
        <v>3.5999999999999996</v>
      </c>
      <c r="J11" s="13" t="s">
        <v>249</v>
      </c>
      <c r="K11" s="50">
        <v>1.8</v>
      </c>
      <c r="L11" s="13" t="s">
        <v>261</v>
      </c>
      <c r="M11" s="50">
        <v>-3.0999999999999996</v>
      </c>
      <c r="N11" s="13" t="s">
        <v>251</v>
      </c>
      <c r="O11" s="50">
        <v>2</v>
      </c>
      <c r="P11" s="13" t="s">
        <v>257</v>
      </c>
      <c r="Q11" s="50">
        <v>-3.6000000000000005</v>
      </c>
      <c r="R11" s="13" t="s">
        <v>258</v>
      </c>
      <c r="S11" s="50">
        <v>3.2</v>
      </c>
    </row>
    <row r="12" spans="1:19" x14ac:dyDescent="0.2">
      <c r="A12" s="15" t="s">
        <v>255</v>
      </c>
      <c r="B12" s="39">
        <v>1.1000000000000001</v>
      </c>
      <c r="C12" s="39">
        <v>-3.5</v>
      </c>
      <c r="D12" s="39">
        <v>1.9999999999999998</v>
      </c>
      <c r="E12" s="39">
        <v>1.5</v>
      </c>
      <c r="F12" s="39">
        <v>1.2</v>
      </c>
      <c r="G12" s="39">
        <v>-4.5</v>
      </c>
      <c r="H12" s="39">
        <v>3.3999999999999995</v>
      </c>
      <c r="J12" s="13" t="s">
        <v>233</v>
      </c>
      <c r="K12" s="50">
        <v>1.8</v>
      </c>
      <c r="L12" s="13" t="s">
        <v>251</v>
      </c>
      <c r="M12" s="50">
        <v>-3.3</v>
      </c>
      <c r="N12" s="13" t="s">
        <v>233</v>
      </c>
      <c r="O12" s="50">
        <v>2</v>
      </c>
      <c r="P12" s="13" t="s">
        <v>250</v>
      </c>
      <c r="Q12" s="50">
        <v>-3.9999999999999991</v>
      </c>
      <c r="R12" s="13" t="s">
        <v>261</v>
      </c>
      <c r="S12" s="50">
        <v>3.1000000000000005</v>
      </c>
    </row>
    <row r="13" spans="1:19" x14ac:dyDescent="0.2">
      <c r="A13" s="15" t="s">
        <v>258</v>
      </c>
      <c r="B13" s="39">
        <v>1.2</v>
      </c>
      <c r="C13" s="39">
        <v>-4.2</v>
      </c>
      <c r="D13" s="39">
        <v>2.4</v>
      </c>
      <c r="E13" s="39">
        <v>1.9</v>
      </c>
      <c r="F13" s="39">
        <v>1.8</v>
      </c>
      <c r="G13" s="39">
        <v>-4.3</v>
      </c>
      <c r="H13" s="39">
        <v>3.2</v>
      </c>
      <c r="J13" s="13" t="s">
        <v>260</v>
      </c>
      <c r="K13" s="50">
        <v>1.7999999999999998</v>
      </c>
      <c r="L13" s="13" t="s">
        <v>233</v>
      </c>
      <c r="M13" s="50">
        <v>-3.4000000000000004</v>
      </c>
      <c r="N13" s="13" t="s">
        <v>255</v>
      </c>
      <c r="O13" s="50">
        <v>1.9999999999999998</v>
      </c>
      <c r="P13" s="13" t="s">
        <v>248</v>
      </c>
      <c r="Q13" s="50">
        <v>-4.0999999999999996</v>
      </c>
      <c r="R13" s="13" t="s">
        <v>253</v>
      </c>
      <c r="S13" s="50">
        <v>3.1</v>
      </c>
    </row>
    <row r="14" spans="1:19" x14ac:dyDescent="0.2">
      <c r="A14" s="15" t="s">
        <v>252</v>
      </c>
      <c r="B14" s="39">
        <v>2</v>
      </c>
      <c r="C14" s="39">
        <v>-2.8</v>
      </c>
      <c r="D14" s="39">
        <v>2.6</v>
      </c>
      <c r="E14" s="39">
        <v>1.7999999999999998</v>
      </c>
      <c r="F14" s="39">
        <v>2.6</v>
      </c>
      <c r="G14" s="39">
        <v>-2.8</v>
      </c>
      <c r="H14" s="39">
        <v>2.5999999999999996</v>
      </c>
      <c r="J14" s="13" t="s">
        <v>256</v>
      </c>
      <c r="K14" s="50">
        <v>1.7000000000000002</v>
      </c>
      <c r="L14" s="13" t="s">
        <v>259</v>
      </c>
      <c r="M14" s="50">
        <v>-3.5</v>
      </c>
      <c r="N14" s="13" t="s">
        <v>262</v>
      </c>
      <c r="O14" s="50">
        <v>1.7999999999999998</v>
      </c>
      <c r="P14" s="13" t="s">
        <v>258</v>
      </c>
      <c r="Q14" s="50">
        <v>-4.3</v>
      </c>
      <c r="R14" s="13" t="s">
        <v>249</v>
      </c>
      <c r="S14" s="50">
        <v>2.9</v>
      </c>
    </row>
    <row r="15" spans="1:19" x14ac:dyDescent="0.2">
      <c r="A15" s="15" t="s">
        <v>261</v>
      </c>
      <c r="B15" s="39">
        <v>3</v>
      </c>
      <c r="C15" s="39">
        <v>-3.0999999999999996</v>
      </c>
      <c r="D15" s="39">
        <v>1.7000000000000002</v>
      </c>
      <c r="E15" s="39">
        <v>1.6</v>
      </c>
      <c r="F15" s="39">
        <v>1.7</v>
      </c>
      <c r="G15" s="39">
        <v>-2.4000000000000004</v>
      </c>
      <c r="H15" s="39">
        <v>3.1000000000000005</v>
      </c>
      <c r="J15" s="13" t="s">
        <v>248</v>
      </c>
      <c r="K15" s="50">
        <v>1.6</v>
      </c>
      <c r="L15" s="13" t="s">
        <v>255</v>
      </c>
      <c r="M15" s="50">
        <v>-3.5</v>
      </c>
      <c r="N15" s="13" t="s">
        <v>261</v>
      </c>
      <c r="O15" s="50">
        <v>1.7000000000000002</v>
      </c>
      <c r="P15" s="13" t="s">
        <v>233</v>
      </c>
      <c r="Q15" s="50">
        <v>-4.3000000000000007</v>
      </c>
      <c r="R15" s="13" t="s">
        <v>254</v>
      </c>
      <c r="S15" s="50">
        <v>2.8</v>
      </c>
    </row>
    <row r="16" spans="1:19" x14ac:dyDescent="0.2">
      <c r="A16" s="15" t="s">
        <v>249</v>
      </c>
      <c r="B16" s="39">
        <v>1.8</v>
      </c>
      <c r="C16" s="39">
        <v>-2.5</v>
      </c>
      <c r="D16" s="39">
        <v>1.7</v>
      </c>
      <c r="E16" s="39">
        <v>1.5</v>
      </c>
      <c r="F16" s="39">
        <v>1</v>
      </c>
      <c r="G16" s="39">
        <v>-3.5</v>
      </c>
      <c r="H16" s="39">
        <v>2.9</v>
      </c>
      <c r="J16" s="13" t="s">
        <v>250</v>
      </c>
      <c r="K16" s="50">
        <v>1.4</v>
      </c>
      <c r="L16" s="13" t="s">
        <v>253</v>
      </c>
      <c r="M16" s="50">
        <v>-3.5</v>
      </c>
      <c r="N16" s="13" t="s">
        <v>253</v>
      </c>
      <c r="O16" s="50">
        <v>1.7000000000000002</v>
      </c>
      <c r="P16" s="13" t="s">
        <v>247</v>
      </c>
      <c r="Q16" s="50">
        <v>-4.5</v>
      </c>
      <c r="R16" s="13" t="s">
        <v>260</v>
      </c>
      <c r="S16" s="50">
        <v>2.7</v>
      </c>
    </row>
    <row r="17" spans="1:19" x14ac:dyDescent="0.2">
      <c r="A17" s="15" t="s">
        <v>251</v>
      </c>
      <c r="B17" s="39">
        <v>2.9000000000000004</v>
      </c>
      <c r="C17" s="39">
        <v>-3.3</v>
      </c>
      <c r="D17" s="39">
        <v>2</v>
      </c>
      <c r="E17" s="39">
        <v>1</v>
      </c>
      <c r="F17" s="39">
        <v>0.8</v>
      </c>
      <c r="G17" s="39">
        <v>-2.8999999999999995</v>
      </c>
      <c r="H17" s="39">
        <v>0.60000000000000009</v>
      </c>
      <c r="J17" s="13" t="s">
        <v>258</v>
      </c>
      <c r="K17" s="50">
        <v>1.2</v>
      </c>
      <c r="L17" s="13" t="s">
        <v>247</v>
      </c>
      <c r="M17" s="50">
        <v>-3.9</v>
      </c>
      <c r="N17" s="13" t="s">
        <v>256</v>
      </c>
      <c r="O17" s="50">
        <v>1.7</v>
      </c>
      <c r="P17" s="13" t="s">
        <v>259</v>
      </c>
      <c r="Q17" s="50">
        <v>-4.5</v>
      </c>
      <c r="R17" s="13" t="s">
        <v>257</v>
      </c>
      <c r="S17" s="50">
        <v>2.6</v>
      </c>
    </row>
    <row r="18" spans="1:19" x14ac:dyDescent="0.2">
      <c r="A18" s="15" t="s">
        <v>253</v>
      </c>
      <c r="B18" s="39">
        <v>0.60000000000000009</v>
      </c>
      <c r="C18" s="39">
        <v>-3.5</v>
      </c>
      <c r="D18" s="39">
        <v>1.7000000000000002</v>
      </c>
      <c r="E18" s="39">
        <v>1.2</v>
      </c>
      <c r="F18" s="39">
        <v>1.3</v>
      </c>
      <c r="G18" s="39">
        <v>-4.9999999999999991</v>
      </c>
      <c r="H18" s="39">
        <v>3.1</v>
      </c>
      <c r="J18" s="13" t="s">
        <v>255</v>
      </c>
      <c r="K18" s="50">
        <v>1.1000000000000001</v>
      </c>
      <c r="L18" s="13" t="s">
        <v>234</v>
      </c>
      <c r="M18" s="50">
        <v>-4.0999999999999996</v>
      </c>
      <c r="N18" s="13" t="s">
        <v>249</v>
      </c>
      <c r="O18" s="50">
        <v>1.7</v>
      </c>
      <c r="P18" s="13" t="s">
        <v>255</v>
      </c>
      <c r="Q18" s="50">
        <v>-4.5</v>
      </c>
      <c r="R18" s="13" t="s">
        <v>252</v>
      </c>
      <c r="S18" s="50">
        <v>2.5999999999999996</v>
      </c>
    </row>
    <row r="19" spans="1:19" x14ac:dyDescent="0.2">
      <c r="A19" s="15" t="s">
        <v>257</v>
      </c>
      <c r="B19" s="39">
        <v>2</v>
      </c>
      <c r="C19" s="39">
        <v>-2.5</v>
      </c>
      <c r="D19" s="39">
        <v>1.4999999999999998</v>
      </c>
      <c r="E19" s="39">
        <v>1.3</v>
      </c>
      <c r="F19" s="39">
        <v>1.2</v>
      </c>
      <c r="G19" s="39">
        <v>-3.6000000000000005</v>
      </c>
      <c r="H19" s="39">
        <v>2.6</v>
      </c>
      <c r="J19" s="13" t="s">
        <v>234</v>
      </c>
      <c r="K19" s="50">
        <v>0.8</v>
      </c>
      <c r="L19" s="13" t="s">
        <v>248</v>
      </c>
      <c r="M19" s="50">
        <v>-4.1999999999999993</v>
      </c>
      <c r="N19" s="13" t="s">
        <v>259</v>
      </c>
      <c r="O19" s="50">
        <v>1.6</v>
      </c>
      <c r="P19" s="13" t="s">
        <v>253</v>
      </c>
      <c r="Q19" s="50">
        <v>-4.9999999999999991</v>
      </c>
      <c r="R19" s="13" t="s">
        <v>250</v>
      </c>
      <c r="S19" s="50">
        <v>2.3000000000000003</v>
      </c>
    </row>
    <row r="20" spans="1:19" x14ac:dyDescent="0.2">
      <c r="A20" s="15" t="s">
        <v>262</v>
      </c>
      <c r="B20" s="39">
        <v>0.5</v>
      </c>
      <c r="C20" s="39">
        <v>-2.8</v>
      </c>
      <c r="D20" s="39">
        <v>1.7999999999999998</v>
      </c>
      <c r="E20" s="39">
        <v>1.9</v>
      </c>
      <c r="F20" s="39">
        <v>1.1000000000000001</v>
      </c>
      <c r="G20" s="39">
        <v>-3.1000000000000005</v>
      </c>
      <c r="H20" s="39">
        <v>1.6</v>
      </c>
      <c r="J20" s="13" t="s">
        <v>253</v>
      </c>
      <c r="K20" s="50">
        <v>0.60000000000000009</v>
      </c>
      <c r="L20" s="13" t="s">
        <v>258</v>
      </c>
      <c r="M20" s="50">
        <v>-4.2</v>
      </c>
      <c r="N20" s="13" t="s">
        <v>257</v>
      </c>
      <c r="O20" s="50">
        <v>1.4999999999999998</v>
      </c>
      <c r="P20" s="13" t="s">
        <v>256</v>
      </c>
      <c r="Q20" s="50">
        <v>-8.2999999999999989</v>
      </c>
      <c r="R20" s="13" t="s">
        <v>262</v>
      </c>
      <c r="S20" s="50">
        <v>1.6</v>
      </c>
    </row>
    <row r="21" spans="1:19" x14ac:dyDescent="0.2">
      <c r="A21" s="40" t="s">
        <v>233</v>
      </c>
      <c r="B21" s="41">
        <v>1.8</v>
      </c>
      <c r="C21" s="41">
        <v>-3.4000000000000004</v>
      </c>
      <c r="D21" s="41">
        <v>2</v>
      </c>
      <c r="E21" s="41">
        <v>1.9</v>
      </c>
      <c r="F21" s="41">
        <v>1.4</v>
      </c>
      <c r="G21" s="41">
        <v>-4.3000000000000007</v>
      </c>
      <c r="H21" s="41">
        <v>3.4</v>
      </c>
      <c r="J21" s="13" t="s">
        <v>262</v>
      </c>
      <c r="K21" s="50">
        <v>0.5</v>
      </c>
      <c r="L21" s="13" t="s">
        <v>256</v>
      </c>
      <c r="M21" s="50">
        <v>-4.3</v>
      </c>
      <c r="N21" s="13" t="s">
        <v>234</v>
      </c>
      <c r="O21" s="50">
        <v>1.4</v>
      </c>
      <c r="P21" s="13" t="s">
        <v>234</v>
      </c>
      <c r="Q21" s="50">
        <v>-10</v>
      </c>
      <c r="R21" s="13" t="s">
        <v>251</v>
      </c>
      <c r="S21" s="50">
        <v>0.60000000000000009</v>
      </c>
    </row>
    <row r="22" spans="1:19" ht="11.25" customHeight="1" x14ac:dyDescent="0.2">
      <c r="A22" s="141" t="s">
        <v>369</v>
      </c>
      <c r="B22" s="141"/>
      <c r="C22" s="141"/>
      <c r="D22" s="141"/>
      <c r="E22" s="141"/>
      <c r="F22" s="141"/>
      <c r="G22" s="141"/>
      <c r="H22" s="141"/>
    </row>
    <row r="86" spans="1:8" x14ac:dyDescent="0.2">
      <c r="A86" s="141" t="s">
        <v>369</v>
      </c>
      <c r="B86" s="141"/>
      <c r="C86" s="141"/>
      <c r="D86" s="141"/>
      <c r="E86" s="141"/>
      <c r="F86" s="141"/>
      <c r="G86" s="141"/>
      <c r="H86" s="141"/>
    </row>
  </sheetData>
  <sheetProtection selectLockedCells="1" selectUnlockedCells="1"/>
  <mergeCells count="8">
    <mergeCell ref="A86:H86"/>
    <mergeCell ref="A22:H22"/>
    <mergeCell ref="A1:H1"/>
    <mergeCell ref="A2:A3"/>
    <mergeCell ref="B2:D2"/>
    <mergeCell ref="E2:E3"/>
    <mergeCell ref="F2:F3"/>
    <mergeCell ref="G2:H2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0"/>
  </sheetPr>
  <dimension ref="A1:AB54"/>
  <sheetViews>
    <sheetView topLeftCell="N34" zoomScale="120" zoomScaleNormal="120" workbookViewId="0">
      <selection activeCell="D2" sqref="D2"/>
    </sheetView>
  </sheetViews>
  <sheetFormatPr baseColWidth="10" defaultColWidth="9.140625" defaultRowHeight="11.25" x14ac:dyDescent="0.2"/>
  <cols>
    <col min="1" max="1" width="9.140625" style="13" customWidth="1"/>
    <col min="2" max="7" width="8.7109375" style="13" customWidth="1"/>
    <col min="8" max="8" width="10.42578125" style="13" customWidth="1"/>
    <col min="9" max="9" width="9.140625" style="13" customWidth="1"/>
    <col min="10" max="15" width="8.85546875" style="13" customWidth="1"/>
    <col min="16" max="16" width="3.140625" style="13" customWidth="1"/>
    <col min="17" max="17" width="9.140625" style="13" customWidth="1"/>
    <col min="18" max="23" width="8.42578125" style="13" customWidth="1"/>
    <col min="24" max="16384" width="9.140625" style="13"/>
  </cols>
  <sheetData>
    <row r="1" spans="1:26" x14ac:dyDescent="0.2">
      <c r="A1" s="79" t="s">
        <v>370</v>
      </c>
      <c r="F1" s="79" t="s">
        <v>371</v>
      </c>
      <c r="K1" s="79" t="s">
        <v>372</v>
      </c>
      <c r="Q1" s="79" t="s">
        <v>373</v>
      </c>
      <c r="V1" s="79" t="s">
        <v>374</v>
      </c>
    </row>
    <row r="2" spans="1:26" x14ac:dyDescent="0.2">
      <c r="B2" s="13" t="s">
        <v>375</v>
      </c>
      <c r="C2" s="13" t="s">
        <v>376</v>
      </c>
      <c r="D2" s="13" t="s">
        <v>377</v>
      </c>
      <c r="G2" s="13" t="s">
        <v>375</v>
      </c>
      <c r="H2" s="13" t="s">
        <v>376</v>
      </c>
      <c r="I2" s="13" t="s">
        <v>377</v>
      </c>
      <c r="L2" s="13" t="s">
        <v>375</v>
      </c>
      <c r="M2" s="13" t="s">
        <v>376</v>
      </c>
      <c r="N2" s="13" t="s">
        <v>377</v>
      </c>
      <c r="R2" s="13" t="s">
        <v>375</v>
      </c>
      <c r="S2" s="13" t="s">
        <v>376</v>
      </c>
      <c r="T2" s="13" t="s">
        <v>377</v>
      </c>
      <c r="W2" s="13" t="s">
        <v>375</v>
      </c>
      <c r="X2" s="13" t="s">
        <v>376</v>
      </c>
      <c r="Y2" s="13" t="s">
        <v>377</v>
      </c>
    </row>
    <row r="3" spans="1:26" x14ac:dyDescent="0.2">
      <c r="A3" s="13" t="s">
        <v>247</v>
      </c>
      <c r="B3" s="50">
        <v>-0.5</v>
      </c>
      <c r="C3" s="50">
        <f t="shared" ref="C3:C20" si="0">D3-B3</f>
        <v>2.7</v>
      </c>
      <c r="D3" s="50">
        <v>2.2000000000000002</v>
      </c>
      <c r="E3" s="50"/>
      <c r="F3" s="13" t="s">
        <v>247</v>
      </c>
      <c r="G3" s="50">
        <v>1.4</v>
      </c>
      <c r="H3" s="50">
        <f t="shared" ref="H3:H20" si="1">I3-G3</f>
        <v>-3.9</v>
      </c>
      <c r="I3" s="50">
        <v>-2.5</v>
      </c>
      <c r="J3" s="50"/>
      <c r="K3" s="13" t="s">
        <v>247</v>
      </c>
      <c r="L3" s="50">
        <v>0.1</v>
      </c>
      <c r="M3" s="50">
        <f t="shared" ref="M3:M20" si="2">N3-L3</f>
        <v>2.2999999999999998</v>
      </c>
      <c r="N3" s="50">
        <v>2.4</v>
      </c>
      <c r="O3" s="50"/>
      <c r="Q3" s="13" t="s">
        <v>247</v>
      </c>
      <c r="R3" s="50">
        <v>-6.5</v>
      </c>
      <c r="S3" s="50">
        <f t="shared" ref="S3:S20" si="3">T3-R3</f>
        <v>-4.5</v>
      </c>
      <c r="T3" s="50">
        <v>-11</v>
      </c>
      <c r="U3" s="50"/>
      <c r="V3" s="13" t="s">
        <v>247</v>
      </c>
      <c r="W3" s="50">
        <v>2</v>
      </c>
      <c r="X3" s="50">
        <f t="shared" ref="X3:X20" si="4">Y3-W3</f>
        <v>4.5</v>
      </c>
      <c r="Y3" s="50">
        <v>6.5</v>
      </c>
      <c r="Z3" s="50"/>
    </row>
    <row r="4" spans="1:26" x14ac:dyDescent="0.2">
      <c r="A4" s="13" t="s">
        <v>250</v>
      </c>
      <c r="B4" s="50">
        <v>0.7</v>
      </c>
      <c r="C4" s="50">
        <f t="shared" si="0"/>
        <v>1.4000000000000001</v>
      </c>
      <c r="D4" s="50">
        <v>2.1</v>
      </c>
      <c r="E4" s="50"/>
      <c r="F4" s="13" t="s">
        <v>250</v>
      </c>
      <c r="G4" s="50">
        <v>1.4</v>
      </c>
      <c r="H4" s="50">
        <f t="shared" si="1"/>
        <v>-3.0999999999999996</v>
      </c>
      <c r="I4" s="50">
        <v>-1.7</v>
      </c>
      <c r="J4" s="50"/>
      <c r="K4" s="13" t="s">
        <v>250</v>
      </c>
      <c r="L4" s="50">
        <v>0</v>
      </c>
      <c r="M4" s="50">
        <f t="shared" si="2"/>
        <v>2.2000000000000002</v>
      </c>
      <c r="N4" s="50">
        <v>2.2000000000000002</v>
      </c>
      <c r="O4" s="50"/>
      <c r="Q4" s="13" t="s">
        <v>250</v>
      </c>
      <c r="R4" s="50">
        <v>-4.2</v>
      </c>
      <c r="S4" s="50">
        <f t="shared" si="3"/>
        <v>-3.9999999999999991</v>
      </c>
      <c r="T4" s="50">
        <v>-8.1999999999999993</v>
      </c>
      <c r="U4" s="50"/>
      <c r="V4" s="13" t="s">
        <v>250</v>
      </c>
      <c r="W4" s="50">
        <v>1.9</v>
      </c>
      <c r="X4" s="50">
        <f t="shared" si="4"/>
        <v>2.3000000000000003</v>
      </c>
      <c r="Y4" s="50">
        <v>4.2</v>
      </c>
      <c r="Z4" s="50"/>
    </row>
    <row r="5" spans="1:26" x14ac:dyDescent="0.2">
      <c r="A5" s="13" t="s">
        <v>254</v>
      </c>
      <c r="B5" s="50">
        <v>0.3</v>
      </c>
      <c r="C5" s="50">
        <f t="shared" si="0"/>
        <v>2.7</v>
      </c>
      <c r="D5" s="50">
        <v>3</v>
      </c>
      <c r="E5" s="50"/>
      <c r="F5" s="13" t="s">
        <v>254</v>
      </c>
      <c r="G5" s="50">
        <v>1.1000000000000001</v>
      </c>
      <c r="H5" s="50">
        <f t="shared" si="1"/>
        <v>-3</v>
      </c>
      <c r="I5" s="50">
        <v>-1.9</v>
      </c>
      <c r="J5" s="50"/>
      <c r="K5" s="13" t="s">
        <v>254</v>
      </c>
      <c r="L5" s="50">
        <v>0.1</v>
      </c>
      <c r="M5" s="50">
        <f t="shared" si="2"/>
        <v>2.1</v>
      </c>
      <c r="N5" s="50">
        <v>2.2000000000000002</v>
      </c>
      <c r="O5" s="50"/>
      <c r="Q5" s="13" t="s">
        <v>254</v>
      </c>
      <c r="R5" s="50">
        <v>-7.7</v>
      </c>
      <c r="S5" s="50">
        <f t="shared" si="3"/>
        <v>-1.7999999999999998</v>
      </c>
      <c r="T5" s="50">
        <v>-9.5</v>
      </c>
      <c r="U5" s="50"/>
      <c r="V5" s="13" t="s">
        <v>254</v>
      </c>
      <c r="W5" s="50">
        <v>2</v>
      </c>
      <c r="X5" s="50">
        <f t="shared" si="4"/>
        <v>2.8</v>
      </c>
      <c r="Y5" s="50">
        <v>4.8</v>
      </c>
      <c r="Z5" s="50"/>
    </row>
    <row r="6" spans="1:26" x14ac:dyDescent="0.2">
      <c r="A6" s="13" t="s">
        <v>234</v>
      </c>
      <c r="B6" s="50">
        <v>-1.5</v>
      </c>
      <c r="C6" s="50">
        <f t="shared" si="0"/>
        <v>0.8</v>
      </c>
      <c r="D6" s="50">
        <v>-0.7</v>
      </c>
      <c r="E6" s="50"/>
      <c r="F6" s="13" t="s">
        <v>234</v>
      </c>
      <c r="G6" s="50">
        <v>1.8</v>
      </c>
      <c r="H6" s="50">
        <f t="shared" si="1"/>
        <v>-4.0999999999999996</v>
      </c>
      <c r="I6" s="50">
        <v>-2.2999999999999998</v>
      </c>
      <c r="J6" s="50"/>
      <c r="K6" s="13" t="s">
        <v>234</v>
      </c>
      <c r="L6" s="50">
        <v>0.6</v>
      </c>
      <c r="M6" s="50">
        <f t="shared" si="2"/>
        <v>1.4</v>
      </c>
      <c r="N6" s="50">
        <v>2</v>
      </c>
      <c r="O6" s="50"/>
      <c r="Q6" s="13" t="s">
        <v>234</v>
      </c>
      <c r="R6" s="50">
        <v>-11.3</v>
      </c>
      <c r="S6" s="50">
        <f t="shared" si="3"/>
        <v>-10</v>
      </c>
      <c r="T6" s="50">
        <v>-21.3</v>
      </c>
      <c r="U6" s="50"/>
      <c r="V6" s="13" t="s">
        <v>234</v>
      </c>
      <c r="W6" s="50">
        <v>3.9</v>
      </c>
      <c r="X6" s="50">
        <f t="shared" si="4"/>
        <v>6.1999999999999993</v>
      </c>
      <c r="Y6" s="50">
        <v>10.1</v>
      </c>
      <c r="Z6" s="50"/>
    </row>
    <row r="7" spans="1:26" x14ac:dyDescent="0.2">
      <c r="A7" s="13" t="s">
        <v>256</v>
      </c>
      <c r="B7" s="50">
        <v>-1.3</v>
      </c>
      <c r="C7" s="50">
        <f t="shared" si="0"/>
        <v>1.7000000000000002</v>
      </c>
      <c r="D7" s="50">
        <v>0.4</v>
      </c>
      <c r="E7" s="50"/>
      <c r="F7" s="13" t="s">
        <v>256</v>
      </c>
      <c r="G7" s="50">
        <v>1.7</v>
      </c>
      <c r="H7" s="50">
        <f t="shared" si="1"/>
        <v>-4.3</v>
      </c>
      <c r="I7" s="50">
        <v>-2.6</v>
      </c>
      <c r="J7" s="50"/>
      <c r="K7" s="13" t="s">
        <v>256</v>
      </c>
      <c r="L7" s="50">
        <v>-0.2</v>
      </c>
      <c r="M7" s="50">
        <f t="shared" si="2"/>
        <v>1.7</v>
      </c>
      <c r="N7" s="50">
        <v>1.5</v>
      </c>
      <c r="O7" s="50"/>
      <c r="Q7" s="13" t="s">
        <v>256</v>
      </c>
      <c r="R7" s="50">
        <v>-9.4</v>
      </c>
      <c r="S7" s="50">
        <f t="shared" si="3"/>
        <v>-8.2999999999999989</v>
      </c>
      <c r="T7" s="50">
        <v>-17.7</v>
      </c>
      <c r="U7" s="50"/>
      <c r="V7" s="13" t="s">
        <v>256</v>
      </c>
      <c r="W7" s="50">
        <v>3.5</v>
      </c>
      <c r="X7" s="50">
        <f t="shared" si="4"/>
        <v>4.5999999999999996</v>
      </c>
      <c r="Y7" s="50">
        <v>8.1</v>
      </c>
      <c r="Z7" s="50"/>
    </row>
    <row r="8" spans="1:26" x14ac:dyDescent="0.2">
      <c r="A8" s="13" t="s">
        <v>259</v>
      </c>
      <c r="B8" s="50">
        <v>-0.2</v>
      </c>
      <c r="C8" s="50">
        <f t="shared" si="0"/>
        <v>2</v>
      </c>
      <c r="D8" s="50">
        <v>1.8</v>
      </c>
      <c r="E8" s="50"/>
      <c r="F8" s="13" t="s">
        <v>259</v>
      </c>
      <c r="G8" s="50">
        <v>1.2</v>
      </c>
      <c r="H8" s="50">
        <f t="shared" si="1"/>
        <v>-3.5</v>
      </c>
      <c r="I8" s="50">
        <v>-2.2999999999999998</v>
      </c>
      <c r="J8" s="50"/>
      <c r="K8" s="13" t="s">
        <v>259</v>
      </c>
      <c r="L8" s="50">
        <v>0.7</v>
      </c>
      <c r="M8" s="50">
        <f t="shared" si="2"/>
        <v>1.5999999999999999</v>
      </c>
      <c r="N8" s="50">
        <v>2.2999999999999998</v>
      </c>
      <c r="O8" s="50"/>
      <c r="Q8" s="13" t="s">
        <v>259</v>
      </c>
      <c r="R8" s="50">
        <v>-3.3</v>
      </c>
      <c r="S8" s="50">
        <f t="shared" si="3"/>
        <v>-4.5</v>
      </c>
      <c r="T8" s="50">
        <v>-7.8</v>
      </c>
      <c r="U8" s="50"/>
      <c r="V8" s="13" t="s">
        <v>259</v>
      </c>
      <c r="W8" s="50">
        <v>0.8</v>
      </c>
      <c r="X8" s="50">
        <f t="shared" si="4"/>
        <v>3.7</v>
      </c>
      <c r="Y8" s="50">
        <v>4.5</v>
      </c>
      <c r="Z8" s="50"/>
    </row>
    <row r="9" spans="1:26" x14ac:dyDescent="0.2">
      <c r="A9" s="13" t="s">
        <v>260</v>
      </c>
      <c r="B9" s="50">
        <v>0.5</v>
      </c>
      <c r="C9" s="50">
        <f t="shared" si="0"/>
        <v>1.7999999999999998</v>
      </c>
      <c r="D9" s="50">
        <v>2.2999999999999998</v>
      </c>
      <c r="E9" s="50"/>
      <c r="F9" s="13" t="s">
        <v>260</v>
      </c>
      <c r="G9" s="50">
        <v>1.5</v>
      </c>
      <c r="H9" s="50">
        <f t="shared" si="1"/>
        <v>-2.9</v>
      </c>
      <c r="I9" s="50">
        <v>-1.4</v>
      </c>
      <c r="J9" s="50"/>
      <c r="K9" s="13" t="s">
        <v>260</v>
      </c>
      <c r="L9" s="50">
        <v>0.3</v>
      </c>
      <c r="M9" s="50">
        <f t="shared" si="2"/>
        <v>2.2000000000000002</v>
      </c>
      <c r="N9" s="50">
        <v>2.5</v>
      </c>
      <c r="O9" s="50"/>
      <c r="Q9" s="13" t="s">
        <v>260</v>
      </c>
      <c r="R9" s="50">
        <v>-5.4</v>
      </c>
      <c r="S9" s="50">
        <f t="shared" si="3"/>
        <v>-2.9000000000000004</v>
      </c>
      <c r="T9" s="50">
        <v>-8.3000000000000007</v>
      </c>
      <c r="U9" s="50"/>
      <c r="V9" s="13" t="s">
        <v>260</v>
      </c>
      <c r="W9" s="50">
        <v>2.2000000000000002</v>
      </c>
      <c r="X9" s="50">
        <f t="shared" si="4"/>
        <v>2.7</v>
      </c>
      <c r="Y9" s="50">
        <v>4.9000000000000004</v>
      </c>
      <c r="Z9" s="50"/>
    </row>
    <row r="10" spans="1:26" x14ac:dyDescent="0.2">
      <c r="A10" s="13" t="s">
        <v>248</v>
      </c>
      <c r="B10" s="50">
        <v>1</v>
      </c>
      <c r="C10" s="50">
        <f t="shared" si="0"/>
        <v>1.6</v>
      </c>
      <c r="D10" s="50">
        <v>2.6</v>
      </c>
      <c r="E10" s="50"/>
      <c r="F10" s="13" t="s">
        <v>248</v>
      </c>
      <c r="G10" s="50">
        <v>2.2999999999999998</v>
      </c>
      <c r="H10" s="50">
        <f t="shared" si="1"/>
        <v>-4.1999999999999993</v>
      </c>
      <c r="I10" s="50">
        <v>-1.9</v>
      </c>
      <c r="J10" s="50"/>
      <c r="K10" s="13" t="s">
        <v>248</v>
      </c>
      <c r="L10" s="50">
        <v>0.3</v>
      </c>
      <c r="M10" s="50">
        <f t="shared" si="2"/>
        <v>2.2000000000000002</v>
      </c>
      <c r="N10" s="50">
        <v>2.5</v>
      </c>
      <c r="O10" s="50"/>
      <c r="Q10" s="13" t="s">
        <v>248</v>
      </c>
      <c r="R10" s="50">
        <v>-3.2</v>
      </c>
      <c r="S10" s="50">
        <f t="shared" si="3"/>
        <v>-4.0999999999999996</v>
      </c>
      <c r="T10" s="50">
        <v>-7.3</v>
      </c>
      <c r="U10" s="50"/>
      <c r="V10" s="13" t="s">
        <v>248</v>
      </c>
      <c r="W10" s="50">
        <v>1</v>
      </c>
      <c r="X10" s="50">
        <f t="shared" si="4"/>
        <v>3.5999999999999996</v>
      </c>
      <c r="Y10" s="50">
        <v>4.5999999999999996</v>
      </c>
      <c r="Z10" s="50"/>
    </row>
    <row r="11" spans="1:26" x14ac:dyDescent="0.2">
      <c r="A11" s="13" t="s">
        <v>255</v>
      </c>
      <c r="B11" s="50">
        <v>0.4</v>
      </c>
      <c r="C11" s="50">
        <f t="shared" si="0"/>
        <v>1.1000000000000001</v>
      </c>
      <c r="D11" s="50">
        <v>1.5</v>
      </c>
      <c r="E11" s="50"/>
      <c r="F11" s="13" t="s">
        <v>255</v>
      </c>
      <c r="G11" s="50">
        <v>1.6</v>
      </c>
      <c r="H11" s="50">
        <f t="shared" si="1"/>
        <v>-3.5</v>
      </c>
      <c r="I11" s="50">
        <v>-1.9</v>
      </c>
      <c r="J11" s="50"/>
      <c r="K11" s="13" t="s">
        <v>255</v>
      </c>
      <c r="L11" s="50">
        <v>0.3</v>
      </c>
      <c r="M11" s="50">
        <f t="shared" si="2"/>
        <v>1.9999999999999998</v>
      </c>
      <c r="N11" s="50">
        <v>2.2999999999999998</v>
      </c>
      <c r="O11" s="50"/>
      <c r="Q11" s="13" t="s">
        <v>255</v>
      </c>
      <c r="R11" s="50">
        <v>-8</v>
      </c>
      <c r="S11" s="50">
        <f t="shared" si="3"/>
        <v>-4.5</v>
      </c>
      <c r="T11" s="50">
        <v>-12.5</v>
      </c>
      <c r="U11" s="50"/>
      <c r="V11" s="13" t="s">
        <v>255</v>
      </c>
      <c r="W11" s="50">
        <v>3.2</v>
      </c>
      <c r="X11" s="50">
        <f t="shared" si="4"/>
        <v>3.3999999999999995</v>
      </c>
      <c r="Y11" s="50">
        <v>6.6</v>
      </c>
      <c r="Z11" s="50"/>
    </row>
    <row r="12" spans="1:26" x14ac:dyDescent="0.2">
      <c r="A12" s="13" t="s">
        <v>258</v>
      </c>
      <c r="B12" s="50">
        <v>-0.2</v>
      </c>
      <c r="C12" s="50">
        <f t="shared" si="0"/>
        <v>1.2</v>
      </c>
      <c r="D12" s="50">
        <v>1</v>
      </c>
      <c r="E12" s="50"/>
      <c r="F12" s="13" t="s">
        <v>258</v>
      </c>
      <c r="G12" s="50">
        <v>1.8</v>
      </c>
      <c r="H12" s="50">
        <f t="shared" si="1"/>
        <v>-4.2</v>
      </c>
      <c r="I12" s="50">
        <v>-2.4</v>
      </c>
      <c r="J12" s="50"/>
      <c r="K12" s="13" t="s">
        <v>258</v>
      </c>
      <c r="L12" s="50">
        <v>0.2</v>
      </c>
      <c r="M12" s="50">
        <f t="shared" si="2"/>
        <v>2.4</v>
      </c>
      <c r="N12" s="50">
        <v>2.6</v>
      </c>
      <c r="O12" s="50"/>
      <c r="Q12" s="13" t="s">
        <v>258</v>
      </c>
      <c r="R12" s="50">
        <v>-5.3</v>
      </c>
      <c r="S12" s="50">
        <f t="shared" si="3"/>
        <v>-4.3</v>
      </c>
      <c r="T12" s="50">
        <v>-9.6</v>
      </c>
      <c r="U12" s="50"/>
      <c r="V12" s="13" t="s">
        <v>258</v>
      </c>
      <c r="W12" s="50">
        <v>1.7</v>
      </c>
      <c r="X12" s="50">
        <f t="shared" si="4"/>
        <v>3.2</v>
      </c>
      <c r="Y12" s="50">
        <v>4.9000000000000004</v>
      </c>
      <c r="Z12" s="50"/>
    </row>
    <row r="13" spans="1:26" x14ac:dyDescent="0.2">
      <c r="A13" s="13" t="s">
        <v>252</v>
      </c>
      <c r="B13" s="50">
        <v>1</v>
      </c>
      <c r="C13" s="50">
        <f t="shared" si="0"/>
        <v>2</v>
      </c>
      <c r="D13" s="50">
        <v>3</v>
      </c>
      <c r="E13" s="50"/>
      <c r="F13" s="13" t="s">
        <v>252</v>
      </c>
      <c r="G13" s="50">
        <v>1.8</v>
      </c>
      <c r="H13" s="50">
        <f t="shared" si="1"/>
        <v>-2.8</v>
      </c>
      <c r="I13" s="50">
        <v>-1</v>
      </c>
      <c r="J13" s="50"/>
      <c r="K13" s="13" t="s">
        <v>252</v>
      </c>
      <c r="L13" s="50">
        <v>-0.1</v>
      </c>
      <c r="M13" s="50">
        <f t="shared" si="2"/>
        <v>2.6</v>
      </c>
      <c r="N13" s="50">
        <v>2.5</v>
      </c>
      <c r="O13" s="50"/>
      <c r="Q13" s="13" t="s">
        <v>252</v>
      </c>
      <c r="R13" s="50">
        <v>-3.7</v>
      </c>
      <c r="S13" s="50">
        <f t="shared" si="3"/>
        <v>-2.8</v>
      </c>
      <c r="T13" s="50">
        <v>-6.5</v>
      </c>
      <c r="U13" s="50"/>
      <c r="V13" s="13" t="s">
        <v>252</v>
      </c>
      <c r="W13" s="50">
        <v>1.5</v>
      </c>
      <c r="X13" s="50">
        <f t="shared" si="4"/>
        <v>2.5999999999999996</v>
      </c>
      <c r="Y13" s="50">
        <v>4.0999999999999996</v>
      </c>
      <c r="Z13" s="50"/>
    </row>
    <row r="14" spans="1:26" x14ac:dyDescent="0.2">
      <c r="A14" s="13" t="s">
        <v>261</v>
      </c>
      <c r="B14" s="50">
        <v>0.3</v>
      </c>
      <c r="C14" s="50">
        <f t="shared" si="0"/>
        <v>3</v>
      </c>
      <c r="D14" s="50">
        <v>3.3</v>
      </c>
      <c r="E14" s="50"/>
      <c r="F14" s="13" t="s">
        <v>261</v>
      </c>
      <c r="G14" s="50">
        <v>1.9</v>
      </c>
      <c r="H14" s="50">
        <f t="shared" si="1"/>
        <v>-3.0999999999999996</v>
      </c>
      <c r="I14" s="50">
        <v>-1.2</v>
      </c>
      <c r="J14" s="50"/>
      <c r="K14" s="13" t="s">
        <v>261</v>
      </c>
      <c r="L14" s="50">
        <v>1</v>
      </c>
      <c r="M14" s="50">
        <f t="shared" si="2"/>
        <v>1.7000000000000002</v>
      </c>
      <c r="N14" s="50">
        <v>2.7</v>
      </c>
      <c r="O14" s="50"/>
      <c r="Q14" s="13" t="s">
        <v>261</v>
      </c>
      <c r="R14" s="50">
        <v>-8</v>
      </c>
      <c r="S14" s="50">
        <f t="shared" si="3"/>
        <v>-2.4000000000000004</v>
      </c>
      <c r="T14" s="50">
        <v>-10.4</v>
      </c>
      <c r="U14" s="50"/>
      <c r="V14" s="13" t="s">
        <v>261</v>
      </c>
      <c r="W14" s="50">
        <v>2.8</v>
      </c>
      <c r="X14" s="50">
        <f t="shared" si="4"/>
        <v>3.1000000000000005</v>
      </c>
      <c r="Y14" s="50">
        <v>5.9</v>
      </c>
      <c r="Z14" s="50"/>
    </row>
    <row r="15" spans="1:26" x14ac:dyDescent="0.2">
      <c r="A15" s="13" t="s">
        <v>249</v>
      </c>
      <c r="B15" s="50">
        <v>0</v>
      </c>
      <c r="C15" s="50">
        <f t="shared" si="0"/>
        <v>1.8</v>
      </c>
      <c r="D15" s="50">
        <v>1.8</v>
      </c>
      <c r="E15" s="50"/>
      <c r="F15" s="13" t="s">
        <v>249</v>
      </c>
      <c r="G15" s="50">
        <v>1.3</v>
      </c>
      <c r="H15" s="50">
        <f t="shared" si="1"/>
        <v>-2.5</v>
      </c>
      <c r="I15" s="50">
        <v>-1.2</v>
      </c>
      <c r="J15" s="50"/>
      <c r="K15" s="13" t="s">
        <v>249</v>
      </c>
      <c r="L15" s="50">
        <v>0.7</v>
      </c>
      <c r="M15" s="50">
        <f t="shared" si="2"/>
        <v>1.7</v>
      </c>
      <c r="N15" s="50">
        <v>2.4</v>
      </c>
      <c r="O15" s="50"/>
      <c r="Q15" s="13" t="s">
        <v>249</v>
      </c>
      <c r="R15" s="50">
        <v>-9.4</v>
      </c>
      <c r="S15" s="50">
        <f t="shared" si="3"/>
        <v>-3.5</v>
      </c>
      <c r="T15" s="50">
        <v>-12.9</v>
      </c>
      <c r="U15" s="50"/>
      <c r="V15" s="13" t="s">
        <v>249</v>
      </c>
      <c r="W15" s="50">
        <v>3.6</v>
      </c>
      <c r="X15" s="50">
        <f t="shared" si="4"/>
        <v>2.9</v>
      </c>
      <c r="Y15" s="50">
        <v>6.5</v>
      </c>
      <c r="Z15" s="50"/>
    </row>
    <row r="16" spans="1:26" x14ac:dyDescent="0.2">
      <c r="A16" s="13" t="s">
        <v>251</v>
      </c>
      <c r="B16" s="50">
        <v>-1.6</v>
      </c>
      <c r="C16" s="50">
        <f t="shared" si="0"/>
        <v>2.9000000000000004</v>
      </c>
      <c r="D16" s="50">
        <v>1.3</v>
      </c>
      <c r="E16" s="50"/>
      <c r="F16" s="13" t="s">
        <v>251</v>
      </c>
      <c r="G16" s="50">
        <v>1.3</v>
      </c>
      <c r="H16" s="50">
        <f t="shared" si="1"/>
        <v>-3.3</v>
      </c>
      <c r="I16" s="50">
        <v>-2</v>
      </c>
      <c r="J16" s="50"/>
      <c r="K16" s="13" t="s">
        <v>251</v>
      </c>
      <c r="L16" s="50">
        <v>0.7</v>
      </c>
      <c r="M16" s="50">
        <f t="shared" si="2"/>
        <v>2</v>
      </c>
      <c r="N16" s="50">
        <v>2.7</v>
      </c>
      <c r="O16" s="50"/>
      <c r="Q16" s="13" t="s">
        <v>251</v>
      </c>
      <c r="R16" s="50">
        <v>-4.7</v>
      </c>
      <c r="S16" s="50">
        <f t="shared" si="3"/>
        <v>-2.8999999999999995</v>
      </c>
      <c r="T16" s="50">
        <v>-7.6</v>
      </c>
      <c r="U16" s="50"/>
      <c r="V16" s="13" t="s">
        <v>251</v>
      </c>
      <c r="W16" s="50">
        <v>2.4</v>
      </c>
      <c r="X16" s="50">
        <f t="shared" si="4"/>
        <v>0.60000000000000009</v>
      </c>
      <c r="Y16" s="50">
        <v>3</v>
      </c>
      <c r="Z16" s="50"/>
    </row>
    <row r="17" spans="1:26" x14ac:dyDescent="0.2">
      <c r="A17" s="13" t="s">
        <v>253</v>
      </c>
      <c r="B17" s="50">
        <v>1.2</v>
      </c>
      <c r="C17" s="50">
        <f t="shared" si="0"/>
        <v>0.60000000000000009</v>
      </c>
      <c r="D17" s="50">
        <v>1.8</v>
      </c>
      <c r="E17" s="50"/>
      <c r="F17" s="13" t="s">
        <v>253</v>
      </c>
      <c r="G17" s="50">
        <v>1.9</v>
      </c>
      <c r="H17" s="50">
        <f t="shared" si="1"/>
        <v>-3.5</v>
      </c>
      <c r="I17" s="50">
        <v>-1.6</v>
      </c>
      <c r="J17" s="50"/>
      <c r="K17" s="13" t="s">
        <v>253</v>
      </c>
      <c r="L17" s="50">
        <v>0.5</v>
      </c>
      <c r="M17" s="50">
        <f t="shared" si="2"/>
        <v>1.7000000000000002</v>
      </c>
      <c r="N17" s="50">
        <v>2.2000000000000002</v>
      </c>
      <c r="O17" s="50"/>
      <c r="Q17" s="13" t="s">
        <v>253</v>
      </c>
      <c r="R17" s="50">
        <v>-4.2</v>
      </c>
      <c r="S17" s="50">
        <f t="shared" si="3"/>
        <v>-4.9999999999999991</v>
      </c>
      <c r="T17" s="50">
        <v>-9.1999999999999993</v>
      </c>
      <c r="U17" s="50"/>
      <c r="V17" s="13" t="s">
        <v>253</v>
      </c>
      <c r="W17" s="50">
        <v>1.6</v>
      </c>
      <c r="X17" s="50">
        <f t="shared" si="4"/>
        <v>3.1</v>
      </c>
      <c r="Y17" s="50">
        <v>4.7</v>
      </c>
      <c r="Z17" s="50"/>
    </row>
    <row r="18" spans="1:26" x14ac:dyDescent="0.2">
      <c r="A18" s="13" t="s">
        <v>257</v>
      </c>
      <c r="B18" s="50">
        <v>0.4</v>
      </c>
      <c r="C18" s="50">
        <f t="shared" si="0"/>
        <v>2</v>
      </c>
      <c r="D18" s="50">
        <v>2.4</v>
      </c>
      <c r="E18" s="50"/>
      <c r="F18" s="13" t="s">
        <v>257</v>
      </c>
      <c r="G18" s="50">
        <v>1.3</v>
      </c>
      <c r="H18" s="50">
        <f t="shared" si="1"/>
        <v>-2.5</v>
      </c>
      <c r="I18" s="50">
        <v>-1.2</v>
      </c>
      <c r="J18" s="50"/>
      <c r="K18" s="13" t="s">
        <v>257</v>
      </c>
      <c r="L18" s="50">
        <v>0.8</v>
      </c>
      <c r="M18" s="50">
        <f t="shared" si="2"/>
        <v>1.4999999999999998</v>
      </c>
      <c r="N18" s="50">
        <v>2.2999999999999998</v>
      </c>
      <c r="O18" s="50"/>
      <c r="Q18" s="13" t="s">
        <v>257</v>
      </c>
      <c r="R18" s="50">
        <v>-6.2</v>
      </c>
      <c r="S18" s="50">
        <f t="shared" si="3"/>
        <v>-3.6000000000000005</v>
      </c>
      <c r="T18" s="50">
        <v>-9.8000000000000007</v>
      </c>
      <c r="U18" s="50"/>
      <c r="V18" s="13" t="s">
        <v>257</v>
      </c>
      <c r="W18" s="50">
        <v>3.1</v>
      </c>
      <c r="X18" s="50">
        <f t="shared" si="4"/>
        <v>2.6</v>
      </c>
      <c r="Y18" s="50">
        <v>5.7</v>
      </c>
      <c r="Z18" s="50"/>
    </row>
    <row r="19" spans="1:26" x14ac:dyDescent="0.2">
      <c r="A19" s="13" t="s">
        <v>262</v>
      </c>
      <c r="B19" s="50">
        <v>1.2</v>
      </c>
      <c r="C19" s="50">
        <f t="shared" si="0"/>
        <v>0.5</v>
      </c>
      <c r="D19" s="50">
        <v>1.7</v>
      </c>
      <c r="E19" s="50"/>
      <c r="F19" s="13" t="s">
        <v>262</v>
      </c>
      <c r="G19" s="50">
        <v>1</v>
      </c>
      <c r="H19" s="50">
        <f t="shared" si="1"/>
        <v>-2.8</v>
      </c>
      <c r="I19" s="50">
        <v>-1.8</v>
      </c>
      <c r="J19" s="50"/>
      <c r="K19" s="13" t="s">
        <v>262</v>
      </c>
      <c r="L19" s="50">
        <v>0.1</v>
      </c>
      <c r="M19" s="50">
        <f t="shared" si="2"/>
        <v>1.7999999999999998</v>
      </c>
      <c r="N19" s="50">
        <v>1.9</v>
      </c>
      <c r="O19" s="50"/>
      <c r="Q19" s="13" t="s">
        <v>262</v>
      </c>
      <c r="R19" s="50">
        <v>-5.2</v>
      </c>
      <c r="S19" s="50">
        <f t="shared" si="3"/>
        <v>-3.1000000000000005</v>
      </c>
      <c r="T19" s="50">
        <v>-8.3000000000000007</v>
      </c>
      <c r="U19" s="50"/>
      <c r="V19" s="13" t="s">
        <v>262</v>
      </c>
      <c r="W19" s="50">
        <v>2</v>
      </c>
      <c r="X19" s="50">
        <f t="shared" si="4"/>
        <v>1.6</v>
      </c>
      <c r="Y19" s="50">
        <v>3.6</v>
      </c>
      <c r="Z19" s="50"/>
    </row>
    <row r="20" spans="1:26" x14ac:dyDescent="0.2">
      <c r="A20" s="13" t="s">
        <v>233</v>
      </c>
      <c r="B20" s="50">
        <v>0</v>
      </c>
      <c r="C20" s="50">
        <f t="shared" si="0"/>
        <v>1.8</v>
      </c>
      <c r="D20" s="50">
        <v>1.8</v>
      </c>
      <c r="E20" s="50"/>
      <c r="F20" s="13" t="s">
        <v>233</v>
      </c>
      <c r="G20" s="50">
        <v>1.6</v>
      </c>
      <c r="H20" s="50">
        <f t="shared" si="1"/>
        <v>-3.4000000000000004</v>
      </c>
      <c r="I20" s="50">
        <v>-1.8</v>
      </c>
      <c r="J20" s="50"/>
      <c r="K20" s="13" t="s">
        <v>233</v>
      </c>
      <c r="L20" s="50">
        <v>0.4</v>
      </c>
      <c r="M20" s="50">
        <f t="shared" si="2"/>
        <v>2</v>
      </c>
      <c r="N20" s="50">
        <v>2.4</v>
      </c>
      <c r="O20" s="50"/>
      <c r="Q20" s="13" t="s">
        <v>233</v>
      </c>
      <c r="R20" s="50">
        <v>-7</v>
      </c>
      <c r="S20" s="50">
        <f t="shared" si="3"/>
        <v>-4.3000000000000007</v>
      </c>
      <c r="T20" s="50">
        <v>-11.3</v>
      </c>
      <c r="U20" s="50"/>
      <c r="V20" s="13" t="s">
        <v>233</v>
      </c>
      <c r="W20" s="50">
        <v>2.6</v>
      </c>
      <c r="X20" s="50">
        <f t="shared" si="4"/>
        <v>3.4</v>
      </c>
      <c r="Y20" s="50">
        <v>6</v>
      </c>
      <c r="Z20" s="50"/>
    </row>
    <row r="21" spans="1:26" x14ac:dyDescent="0.2">
      <c r="A21" s="33"/>
    </row>
    <row r="52" spans="2:28" x14ac:dyDescent="0.2">
      <c r="B52" s="13" t="s">
        <v>378</v>
      </c>
      <c r="C52" s="13" t="s">
        <v>20</v>
      </c>
      <c r="H52" s="13" t="s">
        <v>378</v>
      </c>
      <c r="I52" s="13" t="s">
        <v>20</v>
      </c>
      <c r="N52" s="13" t="s">
        <v>378</v>
      </c>
      <c r="O52" s="13" t="s">
        <v>20</v>
      </c>
      <c r="U52" s="13" t="s">
        <v>378</v>
      </c>
      <c r="V52" s="13" t="s">
        <v>20</v>
      </c>
      <c r="AA52" s="13" t="s">
        <v>378</v>
      </c>
      <c r="AB52" s="13" t="s">
        <v>20</v>
      </c>
    </row>
    <row r="54" spans="2:28" ht="11.25" customHeight="1" x14ac:dyDescent="0.2">
      <c r="E54" s="60" t="s">
        <v>379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0"/>
  </sheetPr>
  <dimension ref="A1:B47"/>
  <sheetViews>
    <sheetView topLeftCell="A34" zoomScale="120" zoomScaleNormal="120" workbookViewId="0">
      <selection activeCell="A47" sqref="A47"/>
    </sheetView>
  </sheetViews>
  <sheetFormatPr baseColWidth="10" defaultColWidth="9.140625" defaultRowHeight="11.25" x14ac:dyDescent="0.2"/>
  <cols>
    <col min="1" max="16384" width="9.140625" style="13"/>
  </cols>
  <sheetData>
    <row r="1" spans="1:2" x14ac:dyDescent="0.2">
      <c r="A1" s="83" t="s">
        <v>380</v>
      </c>
      <c r="B1" s="84"/>
    </row>
    <row r="2" spans="1:2" x14ac:dyDescent="0.2">
      <c r="A2" s="36"/>
      <c r="B2" s="85">
        <v>2017</v>
      </c>
    </row>
    <row r="3" spans="1:2" x14ac:dyDescent="0.2">
      <c r="A3" s="36" t="s">
        <v>249</v>
      </c>
      <c r="B3" s="86">
        <v>115.7</v>
      </c>
    </row>
    <row r="4" spans="1:2" x14ac:dyDescent="0.2">
      <c r="A4" s="36" t="s">
        <v>255</v>
      </c>
      <c r="B4" s="86">
        <v>107.6</v>
      </c>
    </row>
    <row r="5" spans="1:2" x14ac:dyDescent="0.2">
      <c r="A5" s="36" t="s">
        <v>257</v>
      </c>
      <c r="B5" s="86">
        <v>107.1</v>
      </c>
    </row>
    <row r="6" spans="1:2" x14ac:dyDescent="0.2">
      <c r="A6" s="87" t="s">
        <v>234</v>
      </c>
      <c r="B6" s="88">
        <v>102.8</v>
      </c>
    </row>
    <row r="7" spans="1:2" x14ac:dyDescent="0.2">
      <c r="A7" s="36" t="s">
        <v>259</v>
      </c>
      <c r="B7" s="86">
        <v>98.6</v>
      </c>
    </row>
    <row r="8" spans="1:2" x14ac:dyDescent="0.2">
      <c r="A8" s="36" t="s">
        <v>250</v>
      </c>
      <c r="B8" s="86">
        <v>98.1</v>
      </c>
    </row>
    <row r="9" spans="1:2" x14ac:dyDescent="0.2">
      <c r="A9" s="36" t="s">
        <v>254</v>
      </c>
      <c r="B9" s="86">
        <v>98.1</v>
      </c>
    </row>
    <row r="10" spans="1:2" x14ac:dyDescent="0.2">
      <c r="A10" s="36" t="s">
        <v>253</v>
      </c>
      <c r="B10" s="86">
        <v>97.9</v>
      </c>
    </row>
    <row r="11" spans="1:2" x14ac:dyDescent="0.2">
      <c r="A11" s="36" t="s">
        <v>256</v>
      </c>
      <c r="B11" s="86">
        <v>96.6</v>
      </c>
    </row>
    <row r="12" spans="1:2" x14ac:dyDescent="0.2">
      <c r="A12" s="36" t="s">
        <v>247</v>
      </c>
      <c r="B12" s="86">
        <v>95.4</v>
      </c>
    </row>
    <row r="13" spans="1:2" x14ac:dyDescent="0.2">
      <c r="A13" s="36" t="s">
        <v>260</v>
      </c>
      <c r="B13" s="86">
        <v>94.8</v>
      </c>
    </row>
    <row r="14" spans="1:2" x14ac:dyDescent="0.2">
      <c r="A14" s="36" t="s">
        <v>262</v>
      </c>
      <c r="B14" s="86">
        <v>94.5</v>
      </c>
    </row>
    <row r="15" spans="1:2" x14ac:dyDescent="0.2">
      <c r="A15" s="36" t="s">
        <v>261</v>
      </c>
      <c r="B15" s="86">
        <v>93.8</v>
      </c>
    </row>
    <row r="16" spans="1:2" x14ac:dyDescent="0.2">
      <c r="A16" s="36" t="s">
        <v>258</v>
      </c>
      <c r="B16" s="86">
        <v>91.3</v>
      </c>
    </row>
    <row r="17" spans="1:2" x14ac:dyDescent="0.2">
      <c r="A17" s="36" t="s">
        <v>248</v>
      </c>
      <c r="B17" s="86">
        <v>89.8</v>
      </c>
    </row>
    <row r="18" spans="1:2" x14ac:dyDescent="0.2">
      <c r="A18" s="36" t="s">
        <v>251</v>
      </c>
      <c r="B18" s="86">
        <v>87.8</v>
      </c>
    </row>
    <row r="19" spans="1:2" x14ac:dyDescent="0.2">
      <c r="A19" s="36" t="s">
        <v>252</v>
      </c>
      <c r="B19" s="86">
        <v>86.4</v>
      </c>
    </row>
    <row r="20" spans="1:2" x14ac:dyDescent="0.2">
      <c r="A20" s="87" t="s">
        <v>233</v>
      </c>
      <c r="B20" s="87">
        <v>100</v>
      </c>
    </row>
    <row r="21" spans="1:2" x14ac:dyDescent="0.2">
      <c r="A21" s="89" t="s">
        <v>381</v>
      </c>
      <c r="B21" s="89"/>
    </row>
    <row r="47" spans="1:1" x14ac:dyDescent="0.2">
      <c r="A47" s="89" t="s">
        <v>381</v>
      </c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0"/>
  </sheetPr>
  <dimension ref="A1:G22"/>
  <sheetViews>
    <sheetView zoomScale="120" zoomScaleNormal="120" workbookViewId="0">
      <selection sqref="A1:G1"/>
    </sheetView>
  </sheetViews>
  <sheetFormatPr baseColWidth="10" defaultColWidth="9.140625" defaultRowHeight="11.25" x14ac:dyDescent="0.2"/>
  <cols>
    <col min="1" max="1" width="17" style="13" customWidth="1"/>
    <col min="2" max="7" width="6.85546875" style="13" customWidth="1"/>
    <col min="8" max="16384" width="9.140625" style="13"/>
  </cols>
  <sheetData>
    <row r="1" spans="1:7" ht="26.25" customHeight="1" x14ac:dyDescent="0.2">
      <c r="A1" s="148" t="s">
        <v>382</v>
      </c>
      <c r="B1" s="148"/>
      <c r="C1" s="148"/>
      <c r="D1" s="148"/>
      <c r="E1" s="148"/>
      <c r="F1" s="148"/>
      <c r="G1" s="148"/>
    </row>
    <row r="2" spans="1:7" ht="11.25" customHeight="1" x14ac:dyDescent="0.2">
      <c r="A2" s="157"/>
      <c r="B2" s="150" t="s">
        <v>383</v>
      </c>
      <c r="C2" s="150"/>
      <c r="D2" s="150"/>
      <c r="E2" s="150" t="s">
        <v>384</v>
      </c>
      <c r="F2" s="150"/>
      <c r="G2" s="150"/>
    </row>
    <row r="3" spans="1:7" x14ac:dyDescent="0.2">
      <c r="A3" s="157"/>
      <c r="B3" s="17" t="s">
        <v>385</v>
      </c>
      <c r="C3" s="17" t="s">
        <v>386</v>
      </c>
      <c r="D3" s="17" t="s">
        <v>387</v>
      </c>
      <c r="E3" s="17" t="s">
        <v>385</v>
      </c>
      <c r="F3" s="17" t="s">
        <v>386</v>
      </c>
      <c r="G3" s="17" t="s">
        <v>387</v>
      </c>
    </row>
    <row r="4" spans="1:7" x14ac:dyDescent="0.2">
      <c r="A4" s="15" t="s">
        <v>247</v>
      </c>
      <c r="B4" s="19">
        <v>9258</v>
      </c>
      <c r="C4" s="39">
        <v>81.099999999999994</v>
      </c>
      <c r="D4" s="19">
        <v>14</v>
      </c>
      <c r="E4" s="19">
        <v>9702</v>
      </c>
      <c r="F4" s="39">
        <v>85</v>
      </c>
      <c r="G4" s="19">
        <v>16</v>
      </c>
    </row>
    <row r="5" spans="1:7" x14ac:dyDescent="0.2">
      <c r="A5" s="15" t="s">
        <v>250</v>
      </c>
      <c r="B5" s="19">
        <v>11990</v>
      </c>
      <c r="C5" s="39">
        <v>105.1</v>
      </c>
      <c r="D5" s="19">
        <v>8</v>
      </c>
      <c r="E5" s="19">
        <v>12221</v>
      </c>
      <c r="F5" s="39">
        <v>107.1</v>
      </c>
      <c r="G5" s="19">
        <v>8</v>
      </c>
    </row>
    <row r="6" spans="1:7" x14ac:dyDescent="0.2">
      <c r="A6" s="15" t="s">
        <v>254</v>
      </c>
      <c r="B6" s="19">
        <v>12085</v>
      </c>
      <c r="C6" s="39">
        <v>105.9</v>
      </c>
      <c r="D6" s="19">
        <v>6</v>
      </c>
      <c r="E6" s="19">
        <v>12321</v>
      </c>
      <c r="F6" s="39">
        <v>108</v>
      </c>
      <c r="G6" s="19">
        <v>7</v>
      </c>
    </row>
    <row r="7" spans="1:7" x14ac:dyDescent="0.2">
      <c r="A7" s="40" t="s">
        <v>234</v>
      </c>
      <c r="B7" s="64">
        <v>13240</v>
      </c>
      <c r="C7" s="41">
        <v>116</v>
      </c>
      <c r="D7" s="64">
        <v>5</v>
      </c>
      <c r="E7" s="64">
        <v>12884</v>
      </c>
      <c r="F7" s="41">
        <v>112.9</v>
      </c>
      <c r="G7" s="64">
        <v>3</v>
      </c>
    </row>
    <row r="8" spans="1:7" x14ac:dyDescent="0.2">
      <c r="A8" s="15" t="s">
        <v>256</v>
      </c>
      <c r="B8" s="19">
        <v>8964</v>
      </c>
      <c r="C8" s="39">
        <v>78.5</v>
      </c>
      <c r="D8" s="19">
        <v>16</v>
      </c>
      <c r="E8" s="19">
        <v>9276</v>
      </c>
      <c r="F8" s="39">
        <v>81.3</v>
      </c>
      <c r="G8" s="19">
        <v>17</v>
      </c>
    </row>
    <row r="9" spans="1:7" x14ac:dyDescent="0.2">
      <c r="A9" s="15" t="s">
        <v>259</v>
      </c>
      <c r="B9" s="19">
        <v>11239</v>
      </c>
      <c r="C9" s="39">
        <v>98.5</v>
      </c>
      <c r="D9" s="19">
        <v>10</v>
      </c>
      <c r="E9" s="19">
        <v>11396</v>
      </c>
      <c r="F9" s="39">
        <v>99.9</v>
      </c>
      <c r="G9" s="19">
        <v>11</v>
      </c>
    </row>
    <row r="10" spans="1:7" x14ac:dyDescent="0.2">
      <c r="A10" s="15" t="s">
        <v>260</v>
      </c>
      <c r="B10" s="19">
        <v>11949</v>
      </c>
      <c r="C10" s="39">
        <v>104.7</v>
      </c>
      <c r="D10" s="19">
        <v>9</v>
      </c>
      <c r="E10" s="19">
        <v>12600</v>
      </c>
      <c r="F10" s="39">
        <v>110.4</v>
      </c>
      <c r="G10" s="19">
        <v>5</v>
      </c>
    </row>
    <row r="11" spans="1:7" x14ac:dyDescent="0.2">
      <c r="A11" s="15" t="s">
        <v>248</v>
      </c>
      <c r="B11" s="19">
        <v>9533</v>
      </c>
      <c r="C11" s="39">
        <v>83.5</v>
      </c>
      <c r="D11" s="19">
        <v>13</v>
      </c>
      <c r="E11" s="19">
        <v>10614</v>
      </c>
      <c r="F11" s="39">
        <v>93</v>
      </c>
      <c r="G11" s="19">
        <v>13</v>
      </c>
    </row>
    <row r="12" spans="1:7" x14ac:dyDescent="0.2">
      <c r="A12" s="15" t="s">
        <v>255</v>
      </c>
      <c r="B12" s="19">
        <v>13338</v>
      </c>
      <c r="C12" s="39">
        <v>116.9</v>
      </c>
      <c r="D12" s="19">
        <v>2</v>
      </c>
      <c r="E12" s="19">
        <v>12398</v>
      </c>
      <c r="F12" s="39">
        <v>108.6</v>
      </c>
      <c r="G12" s="19">
        <v>6</v>
      </c>
    </row>
    <row r="13" spans="1:7" x14ac:dyDescent="0.2">
      <c r="A13" s="15" t="s">
        <v>258</v>
      </c>
      <c r="B13" s="19">
        <v>10232</v>
      </c>
      <c r="C13" s="39">
        <v>89.7</v>
      </c>
      <c r="D13" s="19">
        <v>12</v>
      </c>
      <c r="E13" s="19">
        <v>11211</v>
      </c>
      <c r="F13" s="39">
        <v>98.2</v>
      </c>
      <c r="G13" s="19">
        <v>12</v>
      </c>
    </row>
    <row r="14" spans="1:7" x14ac:dyDescent="0.2">
      <c r="A14" s="15" t="s">
        <v>252</v>
      </c>
      <c r="B14" s="19">
        <v>8503</v>
      </c>
      <c r="C14" s="39">
        <v>74.5</v>
      </c>
      <c r="D14" s="19">
        <v>17</v>
      </c>
      <c r="E14" s="19">
        <v>9837</v>
      </c>
      <c r="F14" s="39">
        <v>86.2</v>
      </c>
      <c r="G14" s="19">
        <v>15</v>
      </c>
    </row>
    <row r="15" spans="1:7" x14ac:dyDescent="0.2">
      <c r="A15" s="15" t="s">
        <v>261</v>
      </c>
      <c r="B15" s="19">
        <v>11239</v>
      </c>
      <c r="C15" s="39">
        <v>98.5</v>
      </c>
      <c r="D15" s="19">
        <v>11</v>
      </c>
      <c r="E15" s="19">
        <v>11978</v>
      </c>
      <c r="F15" s="39">
        <v>105</v>
      </c>
      <c r="G15" s="19">
        <v>9</v>
      </c>
    </row>
    <row r="16" spans="1:7" x14ac:dyDescent="0.2">
      <c r="A16" s="15" t="s">
        <v>249</v>
      </c>
      <c r="B16" s="19">
        <v>13279</v>
      </c>
      <c r="C16" s="39">
        <v>116.4</v>
      </c>
      <c r="D16" s="19">
        <v>4</v>
      </c>
      <c r="E16" s="19">
        <v>11477</v>
      </c>
      <c r="F16" s="39">
        <v>100.6</v>
      </c>
      <c r="G16" s="19">
        <v>10</v>
      </c>
    </row>
    <row r="17" spans="1:7" x14ac:dyDescent="0.2">
      <c r="A17" s="15" t="s">
        <v>251</v>
      </c>
      <c r="B17" s="19">
        <v>9111</v>
      </c>
      <c r="C17" s="39">
        <v>79.8</v>
      </c>
      <c r="D17" s="19">
        <v>15</v>
      </c>
      <c r="E17" s="19">
        <v>10376</v>
      </c>
      <c r="F17" s="39">
        <v>90.9</v>
      </c>
      <c r="G17" s="19">
        <v>1</v>
      </c>
    </row>
    <row r="18" spans="1:7" x14ac:dyDescent="0.2">
      <c r="A18" s="15" t="s">
        <v>253</v>
      </c>
      <c r="B18" s="19">
        <v>13585</v>
      </c>
      <c r="C18" s="39">
        <v>119</v>
      </c>
      <c r="D18" s="19">
        <v>2</v>
      </c>
      <c r="E18" s="19">
        <v>13877</v>
      </c>
      <c r="F18" s="39">
        <v>121.6</v>
      </c>
      <c r="G18" s="19">
        <v>1</v>
      </c>
    </row>
    <row r="19" spans="1:7" x14ac:dyDescent="0.2">
      <c r="A19" s="15" t="s">
        <v>257</v>
      </c>
      <c r="B19" s="19">
        <v>14722</v>
      </c>
      <c r="C19" s="39">
        <v>129</v>
      </c>
      <c r="D19" s="19">
        <v>1</v>
      </c>
      <c r="E19" s="19">
        <v>13749</v>
      </c>
      <c r="F19" s="39">
        <v>120.5</v>
      </c>
      <c r="G19" s="19">
        <v>2</v>
      </c>
    </row>
    <row r="20" spans="1:7" x14ac:dyDescent="0.2">
      <c r="A20" s="15" t="s">
        <v>262</v>
      </c>
      <c r="B20" s="19">
        <v>12029</v>
      </c>
      <c r="C20" s="39">
        <v>105.4</v>
      </c>
      <c r="D20" s="19">
        <v>7</v>
      </c>
      <c r="E20" s="19">
        <v>12727</v>
      </c>
      <c r="F20" s="39">
        <v>111.5</v>
      </c>
      <c r="G20" s="19">
        <v>4</v>
      </c>
    </row>
    <row r="21" spans="1:7" x14ac:dyDescent="0.2">
      <c r="A21" s="40" t="s">
        <v>233</v>
      </c>
      <c r="B21" s="64">
        <v>11412</v>
      </c>
      <c r="C21" s="41">
        <v>100</v>
      </c>
      <c r="D21" s="90" t="s">
        <v>219</v>
      </c>
      <c r="E21" s="64">
        <v>11412</v>
      </c>
      <c r="F21" s="41">
        <v>100</v>
      </c>
      <c r="G21" s="90" t="s">
        <v>219</v>
      </c>
    </row>
    <row r="22" spans="1:7" ht="11.25" customHeight="1" x14ac:dyDescent="0.2">
      <c r="A22" s="145" t="s">
        <v>381</v>
      </c>
      <c r="B22" s="145"/>
      <c r="C22" s="145"/>
      <c r="D22" s="145"/>
      <c r="E22" s="145"/>
      <c r="F22" s="145"/>
      <c r="G22" s="145"/>
    </row>
  </sheetData>
  <sheetProtection selectLockedCells="1" selectUnlockedCells="1"/>
  <mergeCells count="5">
    <mergeCell ref="A1:G1"/>
    <mergeCell ref="A2:A3"/>
    <mergeCell ref="B2:D2"/>
    <mergeCell ref="E2:G2"/>
    <mergeCell ref="A22:G22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indexed="50"/>
  </sheetPr>
  <dimension ref="A1:G45"/>
  <sheetViews>
    <sheetView zoomScale="120" zoomScaleNormal="120" workbookViewId="0">
      <selection activeCell="A22" sqref="A22:G23"/>
    </sheetView>
  </sheetViews>
  <sheetFormatPr baseColWidth="10" defaultColWidth="9.140625" defaultRowHeight="11.25" x14ac:dyDescent="0.2"/>
  <cols>
    <col min="1" max="1" width="9.140625" style="13" customWidth="1"/>
    <col min="2" max="7" width="8.7109375" style="13" customWidth="1"/>
    <col min="8" max="16384" width="9.140625" style="13"/>
  </cols>
  <sheetData>
    <row r="1" spans="1:7" x14ac:dyDescent="0.2">
      <c r="A1" s="142" t="s">
        <v>388</v>
      </c>
      <c r="B1" s="142"/>
      <c r="C1" s="142"/>
      <c r="D1" s="142"/>
      <c r="E1" s="142"/>
      <c r="F1" s="142"/>
      <c r="G1" s="142"/>
    </row>
    <row r="2" spans="1:7" ht="45" x14ac:dyDescent="0.2">
      <c r="A2" s="91"/>
      <c r="B2" s="17" t="s">
        <v>389</v>
      </c>
      <c r="C2" s="17" t="s">
        <v>390</v>
      </c>
      <c r="D2" s="17" t="s">
        <v>391</v>
      </c>
      <c r="E2" s="17" t="s">
        <v>392</v>
      </c>
      <c r="F2" s="17" t="s">
        <v>393</v>
      </c>
      <c r="G2" s="17" t="s">
        <v>394</v>
      </c>
    </row>
    <row r="3" spans="1:7" x14ac:dyDescent="0.2">
      <c r="A3" s="40" t="s">
        <v>233</v>
      </c>
      <c r="B3" s="92">
        <v>20.6</v>
      </c>
      <c r="C3" s="92">
        <v>19.399999999999999</v>
      </c>
      <c r="D3" s="68">
        <v>20</v>
      </c>
      <c r="E3" s="64">
        <v>15015</v>
      </c>
      <c r="F3" s="64">
        <v>15015</v>
      </c>
      <c r="G3" s="68">
        <v>100</v>
      </c>
    </row>
    <row r="4" spans="1:7" x14ac:dyDescent="0.2">
      <c r="A4" s="15" t="s">
        <v>247</v>
      </c>
      <c r="B4" s="93">
        <v>31.3</v>
      </c>
      <c r="C4" s="93">
        <v>18.3</v>
      </c>
      <c r="D4" s="93">
        <v>28.2</v>
      </c>
      <c r="E4" s="19">
        <v>11663</v>
      </c>
      <c r="F4" s="19">
        <v>12223</v>
      </c>
      <c r="G4" s="93">
        <v>95.4</v>
      </c>
    </row>
    <row r="5" spans="1:7" x14ac:dyDescent="0.2">
      <c r="A5" s="15" t="s">
        <v>250</v>
      </c>
      <c r="B5" s="93">
        <v>17.899999999999999</v>
      </c>
      <c r="C5" s="93">
        <v>20.8</v>
      </c>
      <c r="D5" s="93">
        <v>17.3</v>
      </c>
      <c r="E5" s="19">
        <v>17241</v>
      </c>
      <c r="F5" s="19">
        <v>17573</v>
      </c>
      <c r="G5" s="93">
        <v>98.1</v>
      </c>
    </row>
    <row r="6" spans="1:7" x14ac:dyDescent="0.2">
      <c r="A6" s="15" t="s">
        <v>254</v>
      </c>
      <c r="B6" s="93">
        <v>20.7</v>
      </c>
      <c r="C6" s="93">
        <v>24.1</v>
      </c>
      <c r="D6" s="93">
        <v>20.100000000000001</v>
      </c>
      <c r="E6" s="19">
        <v>15982</v>
      </c>
      <c r="F6" s="19">
        <v>16295</v>
      </c>
      <c r="G6" s="93">
        <v>98.1</v>
      </c>
    </row>
    <row r="7" spans="1:7" x14ac:dyDescent="0.2">
      <c r="A7" s="40" t="s">
        <v>234</v>
      </c>
      <c r="B7" s="92">
        <v>12</v>
      </c>
      <c r="C7" s="92">
        <v>18.100000000000001</v>
      </c>
      <c r="D7" s="92">
        <v>15</v>
      </c>
      <c r="E7" s="64">
        <v>16798</v>
      </c>
      <c r="F7" s="64">
        <v>16347</v>
      </c>
      <c r="G7" s="92">
        <v>102.8</v>
      </c>
    </row>
    <row r="8" spans="1:7" x14ac:dyDescent="0.2">
      <c r="A8" s="15" t="s">
        <v>256</v>
      </c>
      <c r="B8" s="93">
        <v>28.5</v>
      </c>
      <c r="C8" s="93">
        <v>18.8</v>
      </c>
      <c r="D8" s="93">
        <v>26.9</v>
      </c>
      <c r="E8" s="19">
        <v>12819</v>
      </c>
      <c r="F8" s="19">
        <v>13264</v>
      </c>
      <c r="G8" s="93">
        <v>96.6</v>
      </c>
    </row>
    <row r="9" spans="1:7" x14ac:dyDescent="0.2">
      <c r="A9" s="15" t="s">
        <v>259</v>
      </c>
      <c r="B9" s="93">
        <v>17.3</v>
      </c>
      <c r="C9" s="93">
        <v>20.100000000000001</v>
      </c>
      <c r="D9" s="93">
        <v>16.7</v>
      </c>
      <c r="E9" s="19">
        <v>15932</v>
      </c>
      <c r="F9" s="19">
        <v>16155</v>
      </c>
      <c r="G9" s="93">
        <v>98.6</v>
      </c>
    </row>
    <row r="10" spans="1:7" x14ac:dyDescent="0.2">
      <c r="A10" s="15" t="s">
        <v>260</v>
      </c>
      <c r="B10" s="93">
        <v>12.9</v>
      </c>
      <c r="C10" s="93">
        <v>14.5</v>
      </c>
      <c r="D10" s="93">
        <v>11.6</v>
      </c>
      <c r="E10" s="19">
        <v>15349</v>
      </c>
      <c r="F10" s="19">
        <v>16185</v>
      </c>
      <c r="G10" s="93">
        <v>94.8</v>
      </c>
    </row>
    <row r="11" spans="1:7" x14ac:dyDescent="0.2">
      <c r="A11" s="15" t="s">
        <v>248</v>
      </c>
      <c r="B11" s="93">
        <v>26.2</v>
      </c>
      <c r="C11" s="93">
        <v>21</v>
      </c>
      <c r="D11" s="93">
        <v>21.9</v>
      </c>
      <c r="E11" s="19">
        <v>13384</v>
      </c>
      <c r="F11" s="19">
        <v>14902</v>
      </c>
      <c r="G11" s="93">
        <v>89.8</v>
      </c>
    </row>
    <row r="12" spans="1:7" x14ac:dyDescent="0.2">
      <c r="A12" s="15" t="s">
        <v>255</v>
      </c>
      <c r="B12" s="93">
        <v>13.9</v>
      </c>
      <c r="C12" s="93">
        <v>19.5</v>
      </c>
      <c r="D12" s="93">
        <v>15.8</v>
      </c>
      <c r="E12" s="19">
        <v>17790</v>
      </c>
      <c r="F12" s="19">
        <v>16537</v>
      </c>
      <c r="G12" s="93">
        <v>107.6</v>
      </c>
    </row>
    <row r="13" spans="1:7" x14ac:dyDescent="0.2">
      <c r="A13" s="15" t="s">
        <v>258</v>
      </c>
      <c r="B13" s="93">
        <v>23.7</v>
      </c>
      <c r="C13" s="93">
        <v>20.9</v>
      </c>
      <c r="D13" s="93">
        <v>20.3</v>
      </c>
      <c r="E13" s="19">
        <v>13994</v>
      </c>
      <c r="F13" s="19">
        <v>15332</v>
      </c>
      <c r="G13" s="93">
        <v>91.3</v>
      </c>
    </row>
    <row r="14" spans="1:7" x14ac:dyDescent="0.2">
      <c r="A14" s="15" t="s">
        <v>252</v>
      </c>
      <c r="B14" s="93">
        <v>31.5</v>
      </c>
      <c r="C14" s="93">
        <v>14.9</v>
      </c>
      <c r="D14" s="93">
        <v>21.4</v>
      </c>
      <c r="E14" s="19">
        <v>10882</v>
      </c>
      <c r="F14" s="19">
        <v>12589</v>
      </c>
      <c r="G14" s="93">
        <v>86.4</v>
      </c>
    </row>
    <row r="15" spans="1:7" x14ac:dyDescent="0.2">
      <c r="A15" s="15" t="s">
        <v>261</v>
      </c>
      <c r="B15" s="93">
        <v>20</v>
      </c>
      <c r="C15" s="93">
        <v>20</v>
      </c>
      <c r="D15" s="93">
        <v>17.100000000000001</v>
      </c>
      <c r="E15" s="19">
        <v>14967</v>
      </c>
      <c r="F15" s="19">
        <v>15952</v>
      </c>
      <c r="G15" s="93">
        <v>93.8</v>
      </c>
    </row>
    <row r="16" spans="1:7" x14ac:dyDescent="0.2">
      <c r="A16" s="15" t="s">
        <v>249</v>
      </c>
      <c r="B16" s="93">
        <v>15</v>
      </c>
      <c r="C16" s="93">
        <v>21.9</v>
      </c>
      <c r="D16" s="93">
        <v>21.3</v>
      </c>
      <c r="E16" s="19">
        <v>17681</v>
      </c>
      <c r="F16" s="19">
        <v>15282</v>
      </c>
      <c r="G16" s="93">
        <v>115.7</v>
      </c>
    </row>
    <row r="17" spans="1:7" x14ac:dyDescent="0.2">
      <c r="A17" s="15" t="s">
        <v>251</v>
      </c>
      <c r="B17" s="93">
        <v>27.7</v>
      </c>
      <c r="C17" s="93">
        <v>16</v>
      </c>
      <c r="D17" s="93">
        <v>18.600000000000001</v>
      </c>
      <c r="E17" s="19">
        <v>12281</v>
      </c>
      <c r="F17" s="19">
        <v>13986</v>
      </c>
      <c r="G17" s="93">
        <v>87.8</v>
      </c>
    </row>
    <row r="18" spans="1:7" x14ac:dyDescent="0.2">
      <c r="A18" s="15" t="s">
        <v>253</v>
      </c>
      <c r="B18" s="93">
        <v>7.7</v>
      </c>
      <c r="C18" s="93">
        <v>14.7</v>
      </c>
      <c r="D18" s="93">
        <v>6.5</v>
      </c>
      <c r="E18" s="19">
        <v>19837</v>
      </c>
      <c r="F18" s="19">
        <v>20263</v>
      </c>
      <c r="G18" s="93">
        <v>97.9</v>
      </c>
    </row>
    <row r="19" spans="1:7" x14ac:dyDescent="0.2">
      <c r="A19" s="15" t="s">
        <v>257</v>
      </c>
      <c r="B19" s="93">
        <v>10</v>
      </c>
      <c r="C19" s="93">
        <v>20.5</v>
      </c>
      <c r="D19" s="93">
        <v>11.8</v>
      </c>
      <c r="E19" s="19">
        <v>21020</v>
      </c>
      <c r="F19" s="19">
        <v>19631</v>
      </c>
      <c r="G19" s="93">
        <v>107.1</v>
      </c>
    </row>
    <row r="20" spans="1:7" x14ac:dyDescent="0.2">
      <c r="A20" s="15" t="s">
        <v>262</v>
      </c>
      <c r="B20" s="93">
        <v>12.3</v>
      </c>
      <c r="C20" s="93">
        <v>17.8</v>
      </c>
      <c r="D20" s="93">
        <v>11.7</v>
      </c>
      <c r="E20" s="19">
        <v>16577</v>
      </c>
      <c r="F20" s="19">
        <v>17539</v>
      </c>
      <c r="G20" s="93">
        <v>94.5</v>
      </c>
    </row>
    <row r="21" spans="1:7" ht="11.25" customHeight="1" x14ac:dyDescent="0.2">
      <c r="A21" s="145" t="s">
        <v>381</v>
      </c>
      <c r="B21" s="145"/>
      <c r="C21" s="145"/>
      <c r="D21" s="145"/>
      <c r="E21" s="145"/>
      <c r="F21" s="145"/>
      <c r="G21" s="145"/>
    </row>
    <row r="22" spans="1:7" ht="11.25" customHeight="1" x14ac:dyDescent="0.2">
      <c r="A22" s="158" t="s">
        <v>395</v>
      </c>
      <c r="B22" s="158"/>
      <c r="C22" s="158"/>
      <c r="D22" s="158"/>
      <c r="E22" s="158"/>
      <c r="F22" s="158"/>
      <c r="G22" s="158"/>
    </row>
    <row r="23" spans="1:7" x14ac:dyDescent="0.2">
      <c r="A23" s="158"/>
      <c r="B23" s="158"/>
      <c r="C23" s="158"/>
      <c r="D23" s="158"/>
      <c r="E23" s="158"/>
      <c r="F23" s="158"/>
      <c r="G23" s="158"/>
    </row>
    <row r="28" spans="1:7" x14ac:dyDescent="0.2">
      <c r="E28" s="22"/>
      <c r="F28" s="22"/>
    </row>
    <row r="29" spans="1:7" x14ac:dyDescent="0.2">
      <c r="E29" s="22"/>
      <c r="F29" s="22"/>
    </row>
    <row r="30" spans="1:7" x14ac:dyDescent="0.2">
      <c r="E30" s="22"/>
      <c r="F30" s="22"/>
    </row>
    <row r="31" spans="1:7" x14ac:dyDescent="0.2">
      <c r="E31" s="22"/>
      <c r="F31" s="22"/>
    </row>
    <row r="32" spans="1:7" x14ac:dyDescent="0.2">
      <c r="E32" s="22"/>
      <c r="F32" s="22"/>
    </row>
    <row r="33" spans="5:6" x14ac:dyDescent="0.2">
      <c r="E33" s="22"/>
      <c r="F33" s="22"/>
    </row>
    <row r="34" spans="5:6" x14ac:dyDescent="0.2">
      <c r="E34" s="22"/>
      <c r="F34" s="22"/>
    </row>
    <row r="35" spans="5:6" x14ac:dyDescent="0.2">
      <c r="E35" s="22"/>
      <c r="F35" s="22"/>
    </row>
    <row r="36" spans="5:6" x14ac:dyDescent="0.2">
      <c r="E36" s="22"/>
      <c r="F36" s="22"/>
    </row>
    <row r="37" spans="5:6" x14ac:dyDescent="0.2">
      <c r="E37" s="22"/>
      <c r="F37" s="22"/>
    </row>
    <row r="38" spans="5:6" x14ac:dyDescent="0.2">
      <c r="E38" s="22"/>
      <c r="F38" s="22"/>
    </row>
    <row r="39" spans="5:6" x14ac:dyDescent="0.2">
      <c r="E39" s="22"/>
      <c r="F39" s="22"/>
    </row>
    <row r="40" spans="5:6" x14ac:dyDescent="0.2">
      <c r="E40" s="22"/>
      <c r="F40" s="22"/>
    </row>
    <row r="41" spans="5:6" x14ac:dyDescent="0.2">
      <c r="E41" s="22"/>
      <c r="F41" s="22"/>
    </row>
    <row r="42" spans="5:6" x14ac:dyDescent="0.2">
      <c r="E42" s="22"/>
      <c r="F42" s="22"/>
    </row>
    <row r="43" spans="5:6" x14ac:dyDescent="0.2">
      <c r="E43" s="22"/>
      <c r="F43" s="22"/>
    </row>
    <row r="44" spans="5:6" x14ac:dyDescent="0.2">
      <c r="E44" s="22"/>
      <c r="F44" s="22"/>
    </row>
    <row r="45" spans="5:6" x14ac:dyDescent="0.2">
      <c r="E45" s="22"/>
      <c r="F45" s="22"/>
    </row>
  </sheetData>
  <sheetProtection selectLockedCells="1" selectUnlockedCells="1"/>
  <mergeCells count="3">
    <mergeCell ref="A1:G1"/>
    <mergeCell ref="A21:G21"/>
    <mergeCell ref="A22:G23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indexed="50"/>
  </sheetPr>
  <dimension ref="A1:G55"/>
  <sheetViews>
    <sheetView zoomScale="120" zoomScaleNormal="120" workbookViewId="0">
      <selection sqref="A1:G1"/>
    </sheetView>
  </sheetViews>
  <sheetFormatPr baseColWidth="10" defaultColWidth="9.140625" defaultRowHeight="11.25" x14ac:dyDescent="0.2"/>
  <cols>
    <col min="1" max="1" width="30.7109375" style="13" customWidth="1"/>
    <col min="2" max="7" width="8" style="13" customWidth="1"/>
    <col min="8" max="16384" width="9.140625" style="13"/>
  </cols>
  <sheetData>
    <row r="1" spans="1:7" ht="27" customHeight="1" x14ac:dyDescent="0.2">
      <c r="A1" s="148" t="s">
        <v>396</v>
      </c>
      <c r="B1" s="148"/>
      <c r="C1" s="148"/>
      <c r="D1" s="148"/>
      <c r="E1" s="148"/>
      <c r="F1" s="148"/>
      <c r="G1" s="148"/>
    </row>
    <row r="2" spans="1:7" ht="11.25" customHeight="1" x14ac:dyDescent="0.2">
      <c r="A2" s="157"/>
      <c r="B2" s="150" t="s">
        <v>383</v>
      </c>
      <c r="C2" s="150"/>
      <c r="D2" s="150"/>
      <c r="E2" s="150" t="s">
        <v>384</v>
      </c>
      <c r="F2" s="150"/>
      <c r="G2" s="150"/>
    </row>
    <row r="3" spans="1:7" x14ac:dyDescent="0.2">
      <c r="A3" s="157"/>
      <c r="B3" s="17" t="s">
        <v>385</v>
      </c>
      <c r="C3" s="17" t="s">
        <v>386</v>
      </c>
      <c r="D3" s="17" t="s">
        <v>387</v>
      </c>
      <c r="E3" s="17" t="s">
        <v>385</v>
      </c>
      <c r="F3" s="17" t="s">
        <v>386</v>
      </c>
      <c r="G3" s="17" t="s">
        <v>387</v>
      </c>
    </row>
    <row r="4" spans="1:7" x14ac:dyDescent="0.2">
      <c r="A4" s="15" t="s">
        <v>397</v>
      </c>
      <c r="B4" s="19">
        <v>11346</v>
      </c>
      <c r="C4" s="39">
        <v>99.4</v>
      </c>
      <c r="D4" s="19">
        <v>15</v>
      </c>
      <c r="E4" s="19">
        <v>10657</v>
      </c>
      <c r="F4" s="39">
        <v>93.4</v>
      </c>
      <c r="G4" s="19">
        <v>16</v>
      </c>
    </row>
    <row r="5" spans="1:7" x14ac:dyDescent="0.2">
      <c r="A5" s="15" t="s">
        <v>398</v>
      </c>
      <c r="B5" s="19">
        <v>13211</v>
      </c>
      <c r="C5" s="39">
        <v>115.8</v>
      </c>
      <c r="D5" s="19">
        <v>10</v>
      </c>
      <c r="E5" s="19">
        <v>13723</v>
      </c>
      <c r="F5" s="39">
        <v>111.5</v>
      </c>
      <c r="G5" s="19">
        <v>10</v>
      </c>
    </row>
    <row r="6" spans="1:7" x14ac:dyDescent="0.2">
      <c r="A6" s="15" t="s">
        <v>399</v>
      </c>
      <c r="B6" s="19">
        <v>13704</v>
      </c>
      <c r="C6" s="39">
        <v>120.1</v>
      </c>
      <c r="D6" s="19">
        <v>4</v>
      </c>
      <c r="E6" s="19">
        <v>13083</v>
      </c>
      <c r="F6" s="39">
        <v>114.6</v>
      </c>
      <c r="G6" s="19">
        <v>3</v>
      </c>
    </row>
    <row r="7" spans="1:7" x14ac:dyDescent="0.2">
      <c r="A7" s="40" t="s">
        <v>400</v>
      </c>
      <c r="B7" s="64">
        <v>12514</v>
      </c>
      <c r="C7" s="41">
        <v>109.7</v>
      </c>
      <c r="D7" s="64">
        <v>12</v>
      </c>
      <c r="E7" s="64">
        <v>12060</v>
      </c>
      <c r="F7" s="41">
        <v>105.7</v>
      </c>
      <c r="G7" s="64">
        <v>13</v>
      </c>
    </row>
    <row r="8" spans="1:7" x14ac:dyDescent="0.2">
      <c r="A8" s="15" t="s">
        <v>401</v>
      </c>
      <c r="B8" s="19">
        <v>11365</v>
      </c>
      <c r="C8" s="39">
        <v>99.6</v>
      </c>
      <c r="D8" s="19">
        <v>14</v>
      </c>
      <c r="E8" s="19">
        <v>11323</v>
      </c>
      <c r="F8" s="39">
        <v>99.2</v>
      </c>
      <c r="G8" s="19">
        <v>15</v>
      </c>
    </row>
    <row r="9" spans="1:7" x14ac:dyDescent="0.2">
      <c r="A9" s="15" t="s">
        <v>402</v>
      </c>
      <c r="B9" s="19">
        <v>13272</v>
      </c>
      <c r="C9" s="39">
        <v>116.3</v>
      </c>
      <c r="D9" s="19">
        <v>7</v>
      </c>
      <c r="E9" s="19">
        <v>12398</v>
      </c>
      <c r="F9" s="39">
        <v>108.6</v>
      </c>
      <c r="G9" s="19">
        <v>11</v>
      </c>
    </row>
    <row r="10" spans="1:7" x14ac:dyDescent="0.2">
      <c r="A10" s="15" t="s">
        <v>403</v>
      </c>
      <c r="B10" s="19">
        <v>13230</v>
      </c>
      <c r="C10" s="39">
        <v>115.9</v>
      </c>
      <c r="D10" s="19">
        <v>8</v>
      </c>
      <c r="E10" s="19">
        <v>13019</v>
      </c>
      <c r="F10" s="39">
        <v>114.1</v>
      </c>
      <c r="G10" s="19">
        <v>5</v>
      </c>
    </row>
    <row r="11" spans="1:7" x14ac:dyDescent="0.2">
      <c r="A11" s="15" t="s">
        <v>404</v>
      </c>
      <c r="B11" s="19">
        <v>13365</v>
      </c>
      <c r="C11" s="39">
        <v>117.1</v>
      </c>
      <c r="D11" s="19">
        <v>6</v>
      </c>
      <c r="E11" s="19">
        <v>12193</v>
      </c>
      <c r="F11" s="39">
        <v>106.8</v>
      </c>
      <c r="G11" s="19">
        <v>12</v>
      </c>
    </row>
    <row r="12" spans="1:7" x14ac:dyDescent="0.2">
      <c r="A12" s="15" t="s">
        <v>405</v>
      </c>
      <c r="B12" s="19">
        <v>15755</v>
      </c>
      <c r="C12" s="39">
        <v>138.1</v>
      </c>
      <c r="D12" s="19">
        <v>2</v>
      </c>
      <c r="E12" s="19">
        <v>13028</v>
      </c>
      <c r="F12" s="39">
        <v>114.2</v>
      </c>
      <c r="G12" s="19">
        <v>4</v>
      </c>
    </row>
    <row r="13" spans="1:7" x14ac:dyDescent="0.2">
      <c r="A13" s="15" t="s">
        <v>406</v>
      </c>
      <c r="B13" s="19">
        <v>10085</v>
      </c>
      <c r="C13" s="39">
        <v>88.4</v>
      </c>
      <c r="D13" s="19">
        <v>17</v>
      </c>
      <c r="E13" s="19">
        <v>10491</v>
      </c>
      <c r="F13" s="39">
        <v>91.9</v>
      </c>
      <c r="G13" s="19">
        <v>17</v>
      </c>
    </row>
    <row r="14" spans="1:7" x14ac:dyDescent="0.2">
      <c r="A14" s="15" t="s">
        <v>407</v>
      </c>
      <c r="B14" s="19">
        <v>13517</v>
      </c>
      <c r="C14" s="39">
        <v>118.4</v>
      </c>
      <c r="D14" s="19">
        <v>5</v>
      </c>
      <c r="E14" s="19">
        <v>12825</v>
      </c>
      <c r="F14" s="39">
        <v>112.4</v>
      </c>
      <c r="G14" s="19">
        <v>8</v>
      </c>
    </row>
    <row r="15" spans="1:7" x14ac:dyDescent="0.2">
      <c r="A15" s="15" t="s">
        <v>408</v>
      </c>
      <c r="B15" s="19">
        <v>12854</v>
      </c>
      <c r="C15" s="39">
        <v>112.6</v>
      </c>
      <c r="D15" s="19">
        <v>11</v>
      </c>
      <c r="E15" s="19">
        <v>12909</v>
      </c>
      <c r="F15" s="39">
        <v>113.1</v>
      </c>
      <c r="G15" s="19">
        <v>7</v>
      </c>
    </row>
    <row r="16" spans="1:7" x14ac:dyDescent="0.2">
      <c r="A16" s="15" t="s">
        <v>409</v>
      </c>
      <c r="B16" s="19">
        <v>15930</v>
      </c>
      <c r="C16" s="39">
        <v>139.6</v>
      </c>
      <c r="D16" s="19">
        <v>1</v>
      </c>
      <c r="E16" s="19">
        <v>12933</v>
      </c>
      <c r="F16" s="39">
        <v>113.3</v>
      </c>
      <c r="G16" s="19">
        <v>6</v>
      </c>
    </row>
    <row r="17" spans="1:7" x14ac:dyDescent="0.2">
      <c r="A17" s="15" t="s">
        <v>410</v>
      </c>
      <c r="B17" s="19">
        <v>10703</v>
      </c>
      <c r="C17" s="39">
        <v>93.8</v>
      </c>
      <c r="D17" s="19">
        <v>16</v>
      </c>
      <c r="E17" s="19">
        <v>11405</v>
      </c>
      <c r="F17" s="39">
        <v>99.9</v>
      </c>
      <c r="G17" s="19">
        <v>14</v>
      </c>
    </row>
    <row r="18" spans="1:7" x14ac:dyDescent="0.2">
      <c r="A18" s="15" t="s">
        <v>411</v>
      </c>
      <c r="B18" s="19">
        <v>13216</v>
      </c>
      <c r="C18" s="39">
        <v>115.8</v>
      </c>
      <c r="D18" s="19">
        <v>9</v>
      </c>
      <c r="E18" s="19">
        <v>13437</v>
      </c>
      <c r="F18" s="39">
        <v>117.7</v>
      </c>
      <c r="G18" s="19">
        <v>2</v>
      </c>
    </row>
    <row r="19" spans="1:7" x14ac:dyDescent="0.2">
      <c r="A19" s="15" t="s">
        <v>412</v>
      </c>
      <c r="B19" s="19">
        <v>14367</v>
      </c>
      <c r="C19" s="39">
        <v>125.9</v>
      </c>
      <c r="D19" s="19">
        <v>3</v>
      </c>
      <c r="E19" s="19">
        <v>14108</v>
      </c>
      <c r="F19" s="39">
        <v>123.6</v>
      </c>
      <c r="G19" s="19">
        <v>1</v>
      </c>
    </row>
    <row r="20" spans="1:7" x14ac:dyDescent="0.2">
      <c r="A20" s="15" t="s">
        <v>413</v>
      </c>
      <c r="B20" s="19">
        <v>12453</v>
      </c>
      <c r="C20" s="39">
        <v>109.1</v>
      </c>
      <c r="D20" s="19">
        <v>13</v>
      </c>
      <c r="E20" s="19">
        <v>12736</v>
      </c>
      <c r="F20" s="39">
        <v>111.6</v>
      </c>
      <c r="G20" s="19">
        <v>9</v>
      </c>
    </row>
    <row r="21" spans="1:7" x14ac:dyDescent="0.2">
      <c r="A21" s="40" t="s">
        <v>233</v>
      </c>
      <c r="B21" s="64">
        <v>11412</v>
      </c>
      <c r="C21" s="41">
        <v>100</v>
      </c>
      <c r="D21" s="90" t="s">
        <v>219</v>
      </c>
      <c r="E21" s="64">
        <v>11412</v>
      </c>
      <c r="F21" s="41">
        <v>100</v>
      </c>
      <c r="G21" s="90" t="s">
        <v>219</v>
      </c>
    </row>
    <row r="22" spans="1:7" ht="11.25" customHeight="1" x14ac:dyDescent="0.2">
      <c r="A22" s="145" t="s">
        <v>381</v>
      </c>
      <c r="B22" s="145"/>
      <c r="C22" s="145"/>
      <c r="D22" s="145"/>
      <c r="E22" s="145"/>
      <c r="F22" s="145"/>
      <c r="G22" s="145"/>
    </row>
    <row r="25" spans="1:7" x14ac:dyDescent="0.2">
      <c r="A25" s="22"/>
    </row>
    <row r="26" spans="1:7" x14ac:dyDescent="0.2">
      <c r="A26" s="22"/>
      <c r="B26" s="22"/>
      <c r="E26" s="22"/>
    </row>
    <row r="27" spans="1:7" x14ac:dyDescent="0.2">
      <c r="A27" s="22"/>
      <c r="B27" s="22"/>
    </row>
    <row r="28" spans="1:7" x14ac:dyDescent="0.2">
      <c r="A28" s="22"/>
      <c r="B28" s="22"/>
      <c r="E28" s="22"/>
    </row>
    <row r="29" spans="1:7" x14ac:dyDescent="0.2">
      <c r="A29" s="22"/>
      <c r="B29" s="22"/>
      <c r="E29" s="22"/>
    </row>
    <row r="30" spans="1:7" x14ac:dyDescent="0.2">
      <c r="A30" s="22"/>
      <c r="B30" s="22"/>
      <c r="E30" s="22"/>
    </row>
    <row r="31" spans="1:7" x14ac:dyDescent="0.2">
      <c r="A31" s="22"/>
      <c r="B31" s="22"/>
      <c r="E31" s="22"/>
    </row>
    <row r="32" spans="1:7" x14ac:dyDescent="0.2">
      <c r="A32" s="22"/>
      <c r="B32" s="22"/>
      <c r="E32" s="22"/>
    </row>
    <row r="33" spans="1:5" x14ac:dyDescent="0.2">
      <c r="A33" s="22"/>
      <c r="B33" s="22"/>
      <c r="E33" s="22"/>
    </row>
    <row r="34" spans="1:5" x14ac:dyDescent="0.2">
      <c r="A34" s="22"/>
      <c r="B34" s="22"/>
      <c r="E34" s="22"/>
    </row>
    <row r="35" spans="1:5" x14ac:dyDescent="0.2">
      <c r="A35" s="22"/>
      <c r="B35" s="22"/>
      <c r="E35" s="22"/>
    </row>
    <row r="36" spans="1:5" x14ac:dyDescent="0.2">
      <c r="A36" s="22"/>
      <c r="B36" s="22"/>
      <c r="E36" s="22"/>
    </row>
    <row r="37" spans="1:5" x14ac:dyDescent="0.2">
      <c r="A37" s="22"/>
      <c r="B37" s="22"/>
      <c r="E37" s="22"/>
    </row>
    <row r="38" spans="1:5" x14ac:dyDescent="0.2">
      <c r="A38" s="22"/>
      <c r="B38" s="22"/>
      <c r="E38" s="22"/>
    </row>
    <row r="39" spans="1:5" x14ac:dyDescent="0.2">
      <c r="A39" s="22"/>
      <c r="B39" s="22"/>
      <c r="E39" s="22"/>
    </row>
    <row r="40" spans="1:5" x14ac:dyDescent="0.2">
      <c r="A40" s="22"/>
      <c r="B40" s="22"/>
      <c r="E40" s="22"/>
    </row>
    <row r="41" spans="1:5" x14ac:dyDescent="0.2">
      <c r="A41" s="22"/>
      <c r="B41" s="22"/>
      <c r="E41" s="22"/>
    </row>
    <row r="42" spans="1:5" x14ac:dyDescent="0.2">
      <c r="A42" s="22"/>
      <c r="B42" s="22"/>
      <c r="E42" s="22"/>
    </row>
    <row r="43" spans="1:5" x14ac:dyDescent="0.2">
      <c r="A43" s="22"/>
      <c r="B43" s="22"/>
      <c r="E43" s="22"/>
    </row>
    <row r="44" spans="1:5" x14ac:dyDescent="0.2">
      <c r="A44" s="22"/>
    </row>
    <row r="45" spans="1:5" x14ac:dyDescent="0.2">
      <c r="A45" s="22"/>
    </row>
    <row r="46" spans="1:5" x14ac:dyDescent="0.2">
      <c r="A46" s="22"/>
    </row>
    <row r="47" spans="1:5" x14ac:dyDescent="0.2">
      <c r="A47" s="22"/>
    </row>
    <row r="48" spans="1:5" x14ac:dyDescent="0.2">
      <c r="A48" s="22"/>
    </row>
    <row r="49" spans="1:1" x14ac:dyDescent="0.2">
      <c r="A49" s="22"/>
    </row>
    <row r="50" spans="1:1" x14ac:dyDescent="0.2">
      <c r="A50" s="22"/>
    </row>
    <row r="51" spans="1:1" x14ac:dyDescent="0.2">
      <c r="A51" s="22"/>
    </row>
    <row r="52" spans="1:1" x14ac:dyDescent="0.2">
      <c r="A52" s="22"/>
    </row>
    <row r="53" spans="1:1" x14ac:dyDescent="0.2">
      <c r="A53" s="22"/>
    </row>
    <row r="54" spans="1:1" x14ac:dyDescent="0.2">
      <c r="A54" s="22"/>
    </row>
    <row r="55" spans="1:1" x14ac:dyDescent="0.2">
      <c r="A55" s="22"/>
    </row>
  </sheetData>
  <sheetProtection selectLockedCells="1" selectUnlockedCells="1"/>
  <mergeCells count="5">
    <mergeCell ref="A1:G1"/>
    <mergeCell ref="A2:A3"/>
    <mergeCell ref="B2:D2"/>
    <mergeCell ref="E2:G2"/>
    <mergeCell ref="A22:G22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50"/>
  </sheetPr>
  <dimension ref="A1:AQ33"/>
  <sheetViews>
    <sheetView zoomScale="120" zoomScaleNormal="120" workbookViewId="0">
      <selection sqref="A1:P1"/>
    </sheetView>
  </sheetViews>
  <sheetFormatPr baseColWidth="10" defaultColWidth="9.140625" defaultRowHeight="11.25" x14ac:dyDescent="0.2"/>
  <cols>
    <col min="1" max="1" width="7.140625" style="13" customWidth="1"/>
    <col min="2" max="2" width="8.7109375" style="13" customWidth="1"/>
    <col min="3" max="3" width="6.42578125" style="13" customWidth="1"/>
    <col min="4" max="4" width="6.7109375" style="13" customWidth="1"/>
    <col min="5" max="5" width="8.7109375" style="13" customWidth="1"/>
    <col min="6" max="6" width="6.42578125" style="13" customWidth="1"/>
    <col min="7" max="7" width="6.7109375" style="13" customWidth="1"/>
    <col min="8" max="8" width="8.7109375" style="13" customWidth="1"/>
    <col min="9" max="9" width="6.42578125" style="13" customWidth="1"/>
    <col min="10" max="10" width="6.7109375" style="13" customWidth="1"/>
    <col min="11" max="11" width="8.7109375" style="13" customWidth="1"/>
    <col min="12" max="12" width="6.42578125" style="13" customWidth="1"/>
    <col min="13" max="13" width="6.7109375" style="13" customWidth="1"/>
    <col min="14" max="14" width="8.7109375" style="13" customWidth="1"/>
    <col min="15" max="15" width="6.42578125" style="13" customWidth="1"/>
    <col min="16" max="16" width="6.7109375" style="13" customWidth="1"/>
    <col min="17" max="17" width="8.7109375" style="13" customWidth="1"/>
    <col min="18" max="18" width="6.42578125" style="13" customWidth="1"/>
    <col min="19" max="19" width="6.7109375" style="13" customWidth="1"/>
    <col min="20" max="20" width="8.7109375" style="13" customWidth="1"/>
    <col min="21" max="21" width="6.42578125" style="13" customWidth="1"/>
    <col min="22" max="22" width="6.7109375" style="13" customWidth="1"/>
    <col min="23" max="23" width="8.7109375" style="13" customWidth="1"/>
    <col min="24" max="24" width="6.42578125" style="13" customWidth="1"/>
    <col min="25" max="25" width="8.42578125" style="13" customWidth="1"/>
    <col min="26" max="26" width="8.7109375" style="13" customWidth="1"/>
    <col min="27" max="27" width="6.42578125" style="13" customWidth="1"/>
    <col min="28" max="28" width="8.42578125" style="13" customWidth="1"/>
    <col min="29" max="29" width="8.7109375" style="13" customWidth="1"/>
    <col min="30" max="30" width="6.42578125" style="13" customWidth="1"/>
    <col min="31" max="31" width="8.42578125" style="13" customWidth="1"/>
    <col min="32" max="32" width="8.7109375" style="13" customWidth="1"/>
    <col min="33" max="33" width="6.42578125" style="13" customWidth="1"/>
    <col min="34" max="34" width="8.42578125" style="13" customWidth="1"/>
    <col min="35" max="35" width="8.7109375" style="13" customWidth="1"/>
    <col min="36" max="36" width="6.42578125" style="13" customWidth="1"/>
    <col min="37" max="37" width="8.42578125" style="13" customWidth="1"/>
    <col min="38" max="38" width="8.7109375" style="13" customWidth="1"/>
    <col min="39" max="39" width="6.42578125" style="13" customWidth="1"/>
    <col min="40" max="40" width="8.42578125" style="13" customWidth="1"/>
    <col min="41" max="41" width="8.7109375" style="13" customWidth="1"/>
    <col min="42" max="42" width="6.42578125" style="13" customWidth="1"/>
    <col min="43" max="43" width="8.42578125" style="13" customWidth="1"/>
    <col min="44" max="16384" width="9.140625" style="13"/>
  </cols>
  <sheetData>
    <row r="1" spans="1:43" x14ac:dyDescent="0.2">
      <c r="A1" s="142" t="s">
        <v>211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</row>
    <row r="2" spans="1:43" x14ac:dyDescent="0.2">
      <c r="A2" s="143"/>
      <c r="B2" s="144" t="s">
        <v>212</v>
      </c>
      <c r="C2" s="144"/>
      <c r="D2" s="144"/>
      <c r="E2" s="144" t="s">
        <v>213</v>
      </c>
      <c r="F2" s="144"/>
      <c r="G2" s="144"/>
      <c r="H2" s="144" t="s">
        <v>214</v>
      </c>
      <c r="I2" s="144"/>
      <c r="J2" s="144"/>
      <c r="K2" s="144" t="s">
        <v>215</v>
      </c>
      <c r="L2" s="144"/>
      <c r="M2" s="144"/>
      <c r="N2" s="144" t="s">
        <v>216</v>
      </c>
      <c r="O2" s="144"/>
      <c r="P2" s="144"/>
    </row>
    <row r="3" spans="1:43" ht="22.5" x14ac:dyDescent="0.2">
      <c r="A3" s="143"/>
      <c r="B3" s="17" t="s">
        <v>216</v>
      </c>
      <c r="C3" s="17" t="s">
        <v>217</v>
      </c>
      <c r="D3" s="17" t="s">
        <v>218</v>
      </c>
      <c r="E3" s="17" t="s">
        <v>216</v>
      </c>
      <c r="F3" s="17" t="s">
        <v>217</v>
      </c>
      <c r="G3" s="17" t="s">
        <v>218</v>
      </c>
      <c r="H3" s="17" t="s">
        <v>216</v>
      </c>
      <c r="I3" s="17" t="s">
        <v>217</v>
      </c>
      <c r="J3" s="17" t="s">
        <v>218</v>
      </c>
      <c r="K3" s="17" t="s">
        <v>216</v>
      </c>
      <c r="L3" s="17" t="s">
        <v>217</v>
      </c>
      <c r="M3" s="17" t="s">
        <v>218</v>
      </c>
      <c r="N3" s="17" t="s">
        <v>216</v>
      </c>
      <c r="O3" s="17" t="s">
        <v>217</v>
      </c>
      <c r="P3" s="17" t="s">
        <v>218</v>
      </c>
    </row>
    <row r="4" spans="1:43" x14ac:dyDescent="0.2">
      <c r="A4" s="18">
        <v>2014</v>
      </c>
      <c r="B4" s="19">
        <v>115562.13243137734</v>
      </c>
      <c r="C4" s="20">
        <v>4.7399879071589887E-3</v>
      </c>
      <c r="D4" s="21" t="s">
        <v>219</v>
      </c>
      <c r="E4" s="19">
        <v>1849969.1567687499</v>
      </c>
      <c r="F4" s="20">
        <v>7.5879799439561746E-2</v>
      </c>
      <c r="G4" s="21" t="s">
        <v>219</v>
      </c>
      <c r="H4" s="19">
        <v>1695646.1607151071</v>
      </c>
      <c r="I4" s="20">
        <v>6.9549965265506664E-2</v>
      </c>
      <c r="J4" s="21" t="s">
        <v>219</v>
      </c>
      <c r="K4" s="19">
        <v>20719081.465268776</v>
      </c>
      <c r="L4" s="20">
        <v>0.84983024738777257</v>
      </c>
      <c r="M4" s="21" t="s">
        <v>219</v>
      </c>
      <c r="N4" s="19">
        <v>24380258.91518401</v>
      </c>
      <c r="O4" s="20">
        <v>1</v>
      </c>
      <c r="P4" s="21" t="s">
        <v>219</v>
      </c>
      <c r="Q4" s="22"/>
      <c r="T4" s="23"/>
      <c r="U4" s="23"/>
      <c r="V4" s="23"/>
      <c r="W4" s="23"/>
      <c r="X4" s="23"/>
      <c r="Y4" s="23"/>
      <c r="Z4" s="23"/>
      <c r="AA4" s="23"/>
      <c r="AB4" s="23"/>
      <c r="AC4" s="23"/>
    </row>
    <row r="5" spans="1:43" x14ac:dyDescent="0.2">
      <c r="A5" s="18">
        <v>2015</v>
      </c>
      <c r="B5" s="19">
        <v>129590.16383644076</v>
      </c>
      <c r="C5" s="20">
        <v>5.0759796046022237E-3</v>
      </c>
      <c r="D5" s="24">
        <v>12.138951670343644</v>
      </c>
      <c r="E5" s="19">
        <v>2001042.4723580533</v>
      </c>
      <c r="F5" s="20">
        <v>7.8379797331316198E-2</v>
      </c>
      <c r="G5" s="24">
        <v>8.1662613150359498</v>
      </c>
      <c r="H5" s="19">
        <v>1750277.5834317475</v>
      </c>
      <c r="I5" s="20">
        <v>6.8557466499581138E-2</v>
      </c>
      <c r="J5" s="24">
        <v>3.2218645600919915</v>
      </c>
      <c r="K5" s="19">
        <v>21649169.475521788</v>
      </c>
      <c r="L5" s="20">
        <v>0.84798675656450051</v>
      </c>
      <c r="M5" s="24">
        <v>4.489040751213369</v>
      </c>
      <c r="N5" s="19">
        <v>25530079.695148028</v>
      </c>
      <c r="O5" s="20">
        <v>1</v>
      </c>
      <c r="P5" s="24">
        <v>4.7161959352610028</v>
      </c>
      <c r="Q5" s="22"/>
      <c r="T5" s="23"/>
      <c r="U5" s="23"/>
      <c r="V5" s="23"/>
      <c r="W5" s="23"/>
      <c r="X5" s="23"/>
      <c r="Y5" s="23"/>
      <c r="Z5" s="23"/>
      <c r="AA5" s="23"/>
      <c r="AB5" s="23"/>
      <c r="AC5" s="23"/>
    </row>
    <row r="6" spans="1:43" x14ac:dyDescent="0.2">
      <c r="A6" s="18">
        <v>2016</v>
      </c>
      <c r="B6" s="19">
        <v>172913.25611984648</v>
      </c>
      <c r="C6" s="20">
        <v>6.4332283805041725E-3</v>
      </c>
      <c r="D6" s="24">
        <v>33.430849225628712</v>
      </c>
      <c r="E6" s="19">
        <v>1933093.3434887596</v>
      </c>
      <c r="F6" s="20">
        <v>7.1920633724438993E-2</v>
      </c>
      <c r="G6" s="24">
        <v>-3.395686488814087</v>
      </c>
      <c r="H6" s="19">
        <v>1835427.0131714419</v>
      </c>
      <c r="I6" s="20">
        <v>6.8286963165476292E-2</v>
      </c>
      <c r="J6" s="24">
        <v>4.8649100317415428</v>
      </c>
      <c r="K6" s="19">
        <v>22936713.080077644</v>
      </c>
      <c r="L6" s="20">
        <v>0.85335917472958045</v>
      </c>
      <c r="M6" s="24">
        <v>5.9473117710665546</v>
      </c>
      <c r="N6" s="19">
        <v>26878146.692857694</v>
      </c>
      <c r="O6" s="20">
        <v>1</v>
      </c>
      <c r="P6" s="24">
        <v>5.2803086155891021</v>
      </c>
      <c r="Q6" s="22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43" x14ac:dyDescent="0.2">
      <c r="A7" s="18">
        <v>2017</v>
      </c>
      <c r="B7" s="19">
        <v>176233.62577287649</v>
      </c>
      <c r="C7" s="20">
        <v>6.1915774315617301E-3</v>
      </c>
      <c r="D7" s="24">
        <v>1.9202516496066968</v>
      </c>
      <c r="E7" s="19">
        <v>2041034.6561909625</v>
      </c>
      <c r="F7" s="20">
        <v>7.1707224196781355E-2</v>
      </c>
      <c r="G7" s="24">
        <v>5.5838644867192588</v>
      </c>
      <c r="H7" s="19">
        <v>1949100.8390725572</v>
      </c>
      <c r="I7" s="20">
        <v>6.8477333506106769E-2</v>
      </c>
      <c r="J7" s="24">
        <v>6.193317690399347</v>
      </c>
      <c r="K7" s="19">
        <v>24297076.215933938</v>
      </c>
      <c r="L7" s="20">
        <v>0.8536238648655502</v>
      </c>
      <c r="M7" s="24">
        <v>5.9309419405776831</v>
      </c>
      <c r="N7" s="19">
        <v>28463445.336970333</v>
      </c>
      <c r="O7" s="20">
        <v>1</v>
      </c>
      <c r="P7" s="24">
        <v>5.8980950667030241</v>
      </c>
      <c r="Q7" s="22"/>
      <c r="T7" s="23"/>
      <c r="U7" s="23"/>
      <c r="V7" s="23"/>
      <c r="W7" s="23"/>
      <c r="X7" s="23"/>
      <c r="Y7" s="23"/>
      <c r="Z7" s="23"/>
      <c r="AA7" s="23"/>
      <c r="AB7" s="23"/>
      <c r="AC7" s="23"/>
    </row>
    <row r="8" spans="1:43" x14ac:dyDescent="0.2">
      <c r="A8" s="18">
        <v>2018</v>
      </c>
      <c r="B8" s="19">
        <v>168070.10391927286</v>
      </c>
      <c r="C8" s="20">
        <v>5.7026349325538031E-3</v>
      </c>
      <c r="D8" s="24">
        <v>-4.6322157975257632</v>
      </c>
      <c r="E8" s="19">
        <v>2107815.9658024716</v>
      </c>
      <c r="F8" s="20">
        <v>7.1518400225142248E-2</v>
      </c>
      <c r="G8" s="24">
        <v>3.271934134432497</v>
      </c>
      <c r="H8" s="19">
        <v>2064636.5033765181</v>
      </c>
      <c r="I8" s="20">
        <v>7.0053316875652513E-2</v>
      </c>
      <c r="J8" s="24">
        <v>5.9276391445676202</v>
      </c>
      <c r="K8" s="19">
        <v>25131836.416574303</v>
      </c>
      <c r="L8" s="20">
        <v>0.85272564796665151</v>
      </c>
      <c r="M8" s="24">
        <v>3.4356405405393309</v>
      </c>
      <c r="N8" s="19">
        <v>29472358.989672564</v>
      </c>
      <c r="O8" s="20">
        <v>1</v>
      </c>
      <c r="P8" s="24">
        <v>3.544594270855117</v>
      </c>
      <c r="Q8" s="22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43" x14ac:dyDescent="0.2">
      <c r="A9" s="18">
        <v>2019</v>
      </c>
      <c r="B9" s="19">
        <v>174840.63257330883</v>
      </c>
      <c r="C9" s="20">
        <v>5.7114997074246198E-3</v>
      </c>
      <c r="D9" s="24">
        <v>4.0283955894482748</v>
      </c>
      <c r="E9" s="19">
        <v>2173330.6781082824</v>
      </c>
      <c r="F9" s="20">
        <v>7.099595414096764E-2</v>
      </c>
      <c r="G9" s="24">
        <v>3.1081799066239979</v>
      </c>
      <c r="H9" s="19">
        <v>2250694.6137336437</v>
      </c>
      <c r="I9" s="20">
        <v>7.3523193314071172E-2</v>
      </c>
      <c r="J9" s="24">
        <v>9.0116642833029559</v>
      </c>
      <c r="K9" s="19">
        <v>26013169.710643295</v>
      </c>
      <c r="L9" s="20">
        <v>0.84976935283753663</v>
      </c>
      <c r="M9" s="24">
        <v>3.5068400078143824</v>
      </c>
      <c r="N9" s="19">
        <v>30612035.63505853</v>
      </c>
      <c r="O9" s="20">
        <v>1</v>
      </c>
      <c r="P9" s="24">
        <v>3.8669339155400051</v>
      </c>
      <c r="Q9" s="22"/>
      <c r="T9" s="23"/>
      <c r="U9" s="23"/>
      <c r="V9" s="23"/>
      <c r="W9" s="23"/>
      <c r="X9" s="23"/>
      <c r="Y9" s="23"/>
      <c r="Z9" s="23"/>
      <c r="AA9" s="23"/>
      <c r="AB9" s="23"/>
      <c r="AC9" s="23"/>
    </row>
    <row r="10" spans="1:43" x14ac:dyDescent="0.2">
      <c r="A10" s="18">
        <v>2020</v>
      </c>
      <c r="B10" s="19">
        <v>165798.81416168791</v>
      </c>
      <c r="C10" s="20">
        <v>6.9873429180774072E-3</v>
      </c>
      <c r="D10" s="24">
        <v>-5.1714628793909085</v>
      </c>
      <c r="E10" s="19">
        <v>1772828.453310512</v>
      </c>
      <c r="F10" s="20">
        <v>7.4713202267689974E-2</v>
      </c>
      <c r="G10" s="24">
        <v>-18.428038992500529</v>
      </c>
      <c r="H10" s="19">
        <v>2037872.3112902287</v>
      </c>
      <c r="I10" s="20">
        <v>8.588307904514661E-2</v>
      </c>
      <c r="J10" s="24">
        <v>-9.4558498138655587</v>
      </c>
      <c r="K10" s="19">
        <v>19751950.005805559</v>
      </c>
      <c r="L10" s="20">
        <v>0.83241637576908611</v>
      </c>
      <c r="M10" s="24">
        <v>-24.06942242903969</v>
      </c>
      <c r="N10" s="19">
        <v>23728449.584567986</v>
      </c>
      <c r="O10" s="20">
        <v>1</v>
      </c>
      <c r="P10" s="24">
        <v>-22.486534814454139</v>
      </c>
      <c r="Q10" s="22"/>
      <c r="T10" s="23"/>
      <c r="U10" s="23"/>
      <c r="V10" s="23"/>
      <c r="W10" s="23"/>
      <c r="X10" s="23"/>
      <c r="Y10" s="23"/>
      <c r="Z10" s="23"/>
      <c r="AA10" s="23"/>
      <c r="AB10" s="23"/>
      <c r="AC10" s="23"/>
    </row>
    <row r="11" spans="1:43" ht="21.75" customHeight="1" x14ac:dyDescent="0.2">
      <c r="A11" s="140" t="s">
        <v>220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22"/>
      <c r="T11" s="23"/>
      <c r="U11" s="23"/>
      <c r="V11" s="23"/>
      <c r="W11" s="23"/>
      <c r="X11" s="23"/>
      <c r="Y11" s="23"/>
      <c r="Z11" s="23"/>
      <c r="AA11" s="23"/>
      <c r="AB11" s="23"/>
      <c r="AC11" s="23"/>
    </row>
    <row r="12" spans="1:43" ht="11.25" customHeight="1" x14ac:dyDescent="0.2">
      <c r="A12" s="141"/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</row>
    <row r="13" spans="1:43" x14ac:dyDescent="0.2"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</row>
    <row r="14" spans="1:43" x14ac:dyDescent="0.2">
      <c r="A14" s="25"/>
      <c r="B14" s="25"/>
      <c r="C14" s="25"/>
      <c r="D14" s="25"/>
      <c r="E14" s="25"/>
      <c r="F14" s="25"/>
      <c r="G14" s="25"/>
      <c r="H14" s="25"/>
    </row>
    <row r="15" spans="1:43" x14ac:dyDescent="0.2">
      <c r="A15" s="25"/>
      <c r="B15" s="25"/>
      <c r="C15" s="25"/>
      <c r="D15" s="25"/>
      <c r="E15" s="25"/>
      <c r="F15" s="25"/>
      <c r="G15" s="25"/>
      <c r="H15" s="25"/>
    </row>
    <row r="16" spans="1:43" x14ac:dyDescent="0.2">
      <c r="A16" s="25"/>
      <c r="B16" s="26"/>
      <c r="C16" s="27"/>
      <c r="D16" s="26"/>
      <c r="E16" s="27"/>
      <c r="F16" s="27"/>
      <c r="G16" s="25"/>
      <c r="H16" s="25"/>
    </row>
    <row r="17" spans="1:8" x14ac:dyDescent="0.2">
      <c r="A17" s="3"/>
      <c r="B17" s="8"/>
      <c r="C17" s="8"/>
      <c r="D17" s="8"/>
      <c r="E17" s="8"/>
      <c r="F17" s="8"/>
      <c r="G17" s="25"/>
      <c r="H17" s="25"/>
    </row>
    <row r="18" spans="1:8" x14ac:dyDescent="0.2">
      <c r="A18" s="28"/>
      <c r="B18" s="29"/>
      <c r="C18" s="29"/>
      <c r="D18" s="29"/>
      <c r="E18" s="29"/>
      <c r="F18" s="29"/>
      <c r="G18" s="25"/>
      <c r="H18" s="25"/>
    </row>
    <row r="19" spans="1:8" x14ac:dyDescent="0.2">
      <c r="A19" s="28"/>
      <c r="B19" s="29"/>
      <c r="C19" s="29"/>
      <c r="D19" s="29"/>
      <c r="E19" s="29"/>
      <c r="F19" s="29"/>
      <c r="G19" s="25"/>
      <c r="H19" s="25"/>
    </row>
    <row r="20" spans="1:8" x14ac:dyDescent="0.2">
      <c r="A20" s="28"/>
      <c r="B20" s="29"/>
      <c r="C20" s="29"/>
      <c r="D20" s="29"/>
      <c r="E20" s="29"/>
      <c r="F20" s="29"/>
      <c r="G20" s="25"/>
      <c r="H20" s="25"/>
    </row>
    <row r="21" spans="1:8" x14ac:dyDescent="0.2">
      <c r="A21" s="28"/>
      <c r="B21" s="29"/>
      <c r="C21" s="29"/>
      <c r="D21" s="29"/>
      <c r="E21" s="29"/>
      <c r="F21" s="29"/>
      <c r="G21" s="25"/>
      <c r="H21" s="25"/>
    </row>
    <row r="22" spans="1:8" x14ac:dyDescent="0.2">
      <c r="A22" s="28"/>
      <c r="B22" s="29"/>
      <c r="C22" s="29"/>
      <c r="D22" s="29"/>
      <c r="E22" s="29"/>
      <c r="F22" s="29"/>
      <c r="G22" s="25"/>
      <c r="H22" s="25"/>
    </row>
    <row r="23" spans="1:8" x14ac:dyDescent="0.2">
      <c r="A23" s="28"/>
      <c r="B23" s="29"/>
      <c r="C23" s="29"/>
      <c r="D23" s="29"/>
      <c r="E23" s="29"/>
      <c r="F23" s="29"/>
      <c r="G23" s="25"/>
      <c r="H23" s="25"/>
    </row>
    <row r="24" spans="1:8" x14ac:dyDescent="0.2">
      <c r="A24" s="25"/>
      <c r="B24" s="25"/>
      <c r="C24" s="25"/>
      <c r="D24" s="25"/>
      <c r="E24" s="25"/>
      <c r="F24" s="25"/>
      <c r="G24" s="25"/>
      <c r="H24" s="25"/>
    </row>
    <row r="25" spans="1:8" x14ac:dyDescent="0.2">
      <c r="A25" s="25"/>
      <c r="B25" s="25"/>
      <c r="C25" s="25"/>
      <c r="D25" s="25"/>
      <c r="E25" s="25"/>
      <c r="F25" s="25"/>
      <c r="G25" s="25"/>
      <c r="H25" s="25"/>
    </row>
    <row r="26" spans="1:8" x14ac:dyDescent="0.2">
      <c r="A26" s="25"/>
      <c r="B26" s="25"/>
      <c r="C26" s="25"/>
      <c r="D26" s="25"/>
      <c r="E26" s="25"/>
      <c r="F26" s="25"/>
      <c r="G26" s="25"/>
      <c r="H26" s="25"/>
    </row>
    <row r="27" spans="1:8" x14ac:dyDescent="0.2">
      <c r="A27" s="25"/>
      <c r="B27" s="25"/>
      <c r="C27" s="25"/>
      <c r="D27" s="25"/>
      <c r="E27" s="25"/>
      <c r="F27" s="25"/>
      <c r="G27" s="25"/>
      <c r="H27" s="25"/>
    </row>
    <row r="28" spans="1:8" x14ac:dyDescent="0.2">
      <c r="A28" s="25"/>
      <c r="B28" s="25"/>
      <c r="C28" s="25"/>
      <c r="D28" s="25"/>
      <c r="E28" s="25"/>
      <c r="F28" s="25"/>
      <c r="G28" s="25"/>
      <c r="H28" s="25"/>
    </row>
    <row r="29" spans="1:8" x14ac:dyDescent="0.2">
      <c r="A29" s="25"/>
      <c r="B29" s="25"/>
      <c r="C29" s="25"/>
      <c r="D29" s="25"/>
      <c r="E29" s="25"/>
      <c r="F29" s="25"/>
      <c r="G29" s="25"/>
      <c r="H29" s="25"/>
    </row>
    <row r="30" spans="1:8" x14ac:dyDescent="0.2">
      <c r="A30" s="25"/>
      <c r="B30" s="25"/>
      <c r="C30" s="25"/>
      <c r="D30" s="25"/>
      <c r="E30" s="25"/>
      <c r="F30" s="25"/>
      <c r="G30" s="25"/>
      <c r="H30" s="25"/>
    </row>
    <row r="31" spans="1:8" x14ac:dyDescent="0.2">
      <c r="A31" s="25"/>
      <c r="B31" s="25"/>
      <c r="C31" s="25"/>
      <c r="D31" s="25"/>
      <c r="E31" s="25"/>
      <c r="F31" s="25"/>
      <c r="G31" s="25"/>
      <c r="H31" s="25"/>
    </row>
    <row r="32" spans="1:8" x14ac:dyDescent="0.2">
      <c r="A32" s="25"/>
      <c r="B32" s="25"/>
      <c r="C32" s="25"/>
      <c r="D32" s="25"/>
      <c r="E32" s="25"/>
      <c r="F32" s="25"/>
      <c r="G32" s="25"/>
      <c r="H32" s="25"/>
    </row>
    <row r="33" spans="1:8" x14ac:dyDescent="0.2">
      <c r="A33" s="25"/>
      <c r="B33" s="25"/>
      <c r="C33" s="25"/>
      <c r="D33" s="25"/>
      <c r="E33" s="25"/>
      <c r="F33" s="25"/>
      <c r="G33" s="25"/>
      <c r="H33" s="25"/>
    </row>
  </sheetData>
  <sheetProtection selectLockedCells="1" selectUnlockedCells="1"/>
  <mergeCells count="9">
    <mergeCell ref="A11:P11"/>
    <mergeCell ref="A12:P12"/>
    <mergeCell ref="A1:P1"/>
    <mergeCell ref="A2:A3"/>
    <mergeCell ref="B2:D2"/>
    <mergeCell ref="E2:G2"/>
    <mergeCell ref="H2:J2"/>
    <mergeCell ref="K2:M2"/>
    <mergeCell ref="N2:P2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indexed="50"/>
  </sheetPr>
  <dimension ref="A1:F23"/>
  <sheetViews>
    <sheetView zoomScale="120" zoomScaleNormal="120" workbookViewId="0">
      <selection activeCell="A22" sqref="A22:E23"/>
    </sheetView>
  </sheetViews>
  <sheetFormatPr baseColWidth="10" defaultColWidth="9.140625" defaultRowHeight="11.25" x14ac:dyDescent="0.2"/>
  <cols>
    <col min="1" max="1" width="14" style="13" customWidth="1"/>
    <col min="2" max="16384" width="9.140625" style="13"/>
  </cols>
  <sheetData>
    <row r="1" spans="1:3" ht="43.5" customHeight="1" x14ac:dyDescent="0.2">
      <c r="A1" s="148" t="s">
        <v>414</v>
      </c>
      <c r="B1" s="148"/>
      <c r="C1" s="148"/>
    </row>
    <row r="2" spans="1:3" ht="33.75" x14ac:dyDescent="0.2">
      <c r="A2" s="15"/>
      <c r="B2" s="17" t="s">
        <v>415</v>
      </c>
      <c r="C2" s="17" t="s">
        <v>416</v>
      </c>
    </row>
    <row r="3" spans="1:3" x14ac:dyDescent="0.2">
      <c r="A3" s="94" t="s">
        <v>258</v>
      </c>
      <c r="B3" s="95">
        <v>0.97721436760945157</v>
      </c>
      <c r="C3" s="96">
        <v>-2.5199946064541123E-2</v>
      </c>
    </row>
    <row r="4" spans="1:3" x14ac:dyDescent="0.2">
      <c r="A4" s="97" t="s">
        <v>262</v>
      </c>
      <c r="B4" s="95">
        <v>0.97312920105119394</v>
      </c>
      <c r="C4" s="96">
        <v>-2.9060224210568197E-2</v>
      </c>
    </row>
    <row r="5" spans="1:3" x14ac:dyDescent="0.2">
      <c r="A5" s="97" t="s">
        <v>254</v>
      </c>
      <c r="B5" s="95">
        <v>0.96580900959856919</v>
      </c>
      <c r="C5" s="96">
        <v>-3.8351376514379698E-2</v>
      </c>
    </row>
    <row r="6" spans="1:3" x14ac:dyDescent="0.2">
      <c r="A6" s="97" t="s">
        <v>256</v>
      </c>
      <c r="B6" s="95">
        <v>0.96475901450496138</v>
      </c>
      <c r="C6" s="96">
        <v>-3.9483043668737228E-2</v>
      </c>
    </row>
    <row r="7" spans="1:3" x14ac:dyDescent="0.2">
      <c r="A7" s="94" t="s">
        <v>260</v>
      </c>
      <c r="B7" s="95">
        <v>0.96290537629598283</v>
      </c>
      <c r="C7" s="96">
        <v>-4.0722677414488428E-2</v>
      </c>
    </row>
    <row r="8" spans="1:3" x14ac:dyDescent="0.2">
      <c r="A8" s="97" t="s">
        <v>251</v>
      </c>
      <c r="B8" s="95">
        <v>0.96233934353941508</v>
      </c>
      <c r="C8" s="96">
        <v>-4.1575826467760812E-2</v>
      </c>
    </row>
    <row r="9" spans="1:3" x14ac:dyDescent="0.2">
      <c r="A9" s="97" t="s">
        <v>249</v>
      </c>
      <c r="B9" s="95">
        <v>0.95760193348279388</v>
      </c>
      <c r="C9" s="96">
        <v>-4.7344188214556215E-2</v>
      </c>
    </row>
    <row r="10" spans="1:3" x14ac:dyDescent="0.2">
      <c r="A10" s="97" t="s">
        <v>255</v>
      </c>
      <c r="B10" s="95">
        <v>0.9572966417365929</v>
      </c>
      <c r="C10" s="96">
        <v>-4.8186311225456135E-2</v>
      </c>
    </row>
    <row r="11" spans="1:3" x14ac:dyDescent="0.2">
      <c r="A11" s="98" t="s">
        <v>233</v>
      </c>
      <c r="B11" s="99">
        <v>0.9561342764780284</v>
      </c>
      <c r="C11" s="100">
        <v>-4.9445801565088043E-2</v>
      </c>
    </row>
    <row r="12" spans="1:3" x14ac:dyDescent="0.2">
      <c r="A12" s="97" t="s">
        <v>259</v>
      </c>
      <c r="B12" s="95">
        <v>0.95503621173089259</v>
      </c>
      <c r="C12" s="96">
        <v>-5.3135912383378336E-2</v>
      </c>
    </row>
    <row r="13" spans="1:3" x14ac:dyDescent="0.2">
      <c r="A13" s="97" t="s">
        <v>250</v>
      </c>
      <c r="B13" s="95">
        <v>0.95249871032446531</v>
      </c>
      <c r="C13" s="96">
        <v>-5.2518924728127026E-2</v>
      </c>
    </row>
    <row r="14" spans="1:3" x14ac:dyDescent="0.2">
      <c r="A14" s="98" t="s">
        <v>234</v>
      </c>
      <c r="B14" s="99">
        <v>0.95199079755153782</v>
      </c>
      <c r="C14" s="100">
        <v>-5.9224942245806877E-2</v>
      </c>
    </row>
    <row r="15" spans="1:3" x14ac:dyDescent="0.2">
      <c r="A15" s="97" t="s">
        <v>253</v>
      </c>
      <c r="B15" s="95">
        <v>0.95003517571013019</v>
      </c>
      <c r="C15" s="96">
        <v>-5.5956894282182201E-2</v>
      </c>
    </row>
    <row r="16" spans="1:3" x14ac:dyDescent="0.2">
      <c r="A16" s="97" t="s">
        <v>261</v>
      </c>
      <c r="B16" s="95">
        <v>0.94688523274853476</v>
      </c>
      <c r="C16" s="96">
        <v>-6.2414715845615198E-2</v>
      </c>
    </row>
    <row r="17" spans="1:6" x14ac:dyDescent="0.2">
      <c r="A17" s="97" t="s">
        <v>257</v>
      </c>
      <c r="B17" s="95">
        <v>0.94678764828765538</v>
      </c>
      <c r="C17" s="96">
        <v>-5.9977057152057256E-2</v>
      </c>
    </row>
    <row r="18" spans="1:6" x14ac:dyDescent="0.2">
      <c r="A18" s="97" t="s">
        <v>247</v>
      </c>
      <c r="B18" s="95">
        <v>0.9467874556830852</v>
      </c>
      <c r="C18" s="96">
        <v>-5.9701737473614624E-2</v>
      </c>
    </row>
    <row r="19" spans="1:6" x14ac:dyDescent="0.2">
      <c r="A19" s="97" t="s">
        <v>252</v>
      </c>
      <c r="B19" s="95">
        <v>0.93757865639767746</v>
      </c>
      <c r="C19" s="96">
        <v>-7.09299313856393E-2</v>
      </c>
    </row>
    <row r="20" spans="1:6" x14ac:dyDescent="0.2">
      <c r="A20" s="101" t="s">
        <v>248</v>
      </c>
      <c r="B20" s="95">
        <v>0.91019278243379331</v>
      </c>
      <c r="C20" s="96">
        <v>-0.10457547728915828</v>
      </c>
    </row>
    <row r="21" spans="1:6" ht="11.25" customHeight="1" x14ac:dyDescent="0.2">
      <c r="A21" s="156" t="s">
        <v>303</v>
      </c>
      <c r="B21" s="156"/>
      <c r="C21" s="156"/>
      <c r="D21" s="156"/>
      <c r="E21" s="156"/>
      <c r="F21" s="156"/>
    </row>
    <row r="22" spans="1:6" ht="11.25" customHeight="1" x14ac:dyDescent="0.2">
      <c r="A22" s="156" t="s">
        <v>417</v>
      </c>
      <c r="B22" s="156"/>
      <c r="C22" s="156"/>
      <c r="D22" s="156"/>
      <c r="E22" s="156"/>
    </row>
    <row r="23" spans="1:6" x14ac:dyDescent="0.2">
      <c r="A23" s="156"/>
      <c r="B23" s="156"/>
      <c r="C23" s="156"/>
      <c r="D23" s="156"/>
      <c r="E23" s="156"/>
    </row>
  </sheetData>
  <sheetProtection selectLockedCells="1" selectUnlockedCells="1"/>
  <mergeCells count="3">
    <mergeCell ref="A1:C1"/>
    <mergeCell ref="A21:F21"/>
    <mergeCell ref="A22:E23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indexed="44"/>
  </sheetPr>
  <dimension ref="A1:K31"/>
  <sheetViews>
    <sheetView topLeftCell="A19" zoomScale="120" zoomScaleNormal="120" workbookViewId="0">
      <selection activeCell="B3" sqref="B1:K65536"/>
    </sheetView>
  </sheetViews>
  <sheetFormatPr baseColWidth="10" defaultColWidth="9.140625" defaultRowHeight="11.25" x14ac:dyDescent="0.2"/>
  <cols>
    <col min="1" max="1" width="40.42578125" style="13" customWidth="1"/>
    <col min="2" max="11" width="11.7109375" style="13" customWidth="1"/>
    <col min="12" max="16384" width="9.140625" style="13"/>
  </cols>
  <sheetData>
    <row r="1" spans="1:11" x14ac:dyDescent="0.2">
      <c r="A1" s="142" t="s">
        <v>418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1" x14ac:dyDescent="0.2">
      <c r="A2" s="143"/>
      <c r="B2" s="144" t="s">
        <v>419</v>
      </c>
      <c r="C2" s="144"/>
      <c r="D2" s="144"/>
      <c r="E2" s="144" t="s">
        <v>420</v>
      </c>
      <c r="F2" s="144"/>
      <c r="G2" s="144"/>
      <c r="H2" s="144" t="s">
        <v>421</v>
      </c>
      <c r="I2" s="144"/>
      <c r="J2" s="144"/>
      <c r="K2" s="144"/>
    </row>
    <row r="3" spans="1:11" x14ac:dyDescent="0.2">
      <c r="A3" s="143"/>
      <c r="B3" s="16">
        <v>2019</v>
      </c>
      <c r="C3" s="16">
        <f>B3+1</f>
        <v>2020</v>
      </c>
      <c r="D3" s="16" t="s">
        <v>422</v>
      </c>
      <c r="E3" s="16">
        <f>+B3</f>
        <v>2019</v>
      </c>
      <c r="F3" s="16">
        <f>E3+1</f>
        <v>2020</v>
      </c>
      <c r="G3" s="16" t="s">
        <v>422</v>
      </c>
      <c r="H3" s="16">
        <f>+B3</f>
        <v>2019</v>
      </c>
      <c r="I3" s="16">
        <f>H3+1</f>
        <v>2020</v>
      </c>
      <c r="J3" s="16" t="s">
        <v>323</v>
      </c>
      <c r="K3" s="16" t="s">
        <v>422</v>
      </c>
    </row>
    <row r="4" spans="1:11" ht="18" customHeight="1" x14ac:dyDescent="0.2">
      <c r="A4" s="40" t="s">
        <v>216</v>
      </c>
      <c r="B4" s="64">
        <v>1842330714.9900002</v>
      </c>
      <c r="C4" s="64">
        <v>1604152490.6400001</v>
      </c>
      <c r="D4" s="102">
        <v>-0.12928092790945678</v>
      </c>
      <c r="E4" s="64">
        <v>1574793617.46</v>
      </c>
      <c r="F4" s="64">
        <v>994554787.50999999</v>
      </c>
      <c r="G4" s="102">
        <v>-0.36845388723753714</v>
      </c>
      <c r="H4" s="64">
        <v>190956020.32000017</v>
      </c>
      <c r="I4" s="64">
        <v>609597703.13000011</v>
      </c>
      <c r="J4" s="64">
        <v>418641682.80999994</v>
      </c>
      <c r="K4" s="102">
        <v>2.1923460810947399</v>
      </c>
    </row>
    <row r="5" spans="1:11" ht="18" customHeight="1" x14ac:dyDescent="0.2">
      <c r="A5" s="103" t="s">
        <v>423</v>
      </c>
      <c r="B5" s="104">
        <v>1148174277.22</v>
      </c>
      <c r="C5" s="104">
        <v>1061870995.6700001</v>
      </c>
      <c r="D5" s="105">
        <v>-7.5165663664718663E-2</v>
      </c>
      <c r="E5" s="104">
        <v>826984582.34000003</v>
      </c>
      <c r="F5" s="104">
        <v>400768640.52999997</v>
      </c>
      <c r="G5" s="105">
        <v>-0.51538559594907773</v>
      </c>
      <c r="H5" s="104">
        <v>321189694.88</v>
      </c>
      <c r="I5" s="104">
        <v>661102355.1400001</v>
      </c>
      <c r="J5" s="104">
        <v>339912660.26000011</v>
      </c>
      <c r="K5" s="105">
        <v>1.0582925469853421</v>
      </c>
    </row>
    <row r="6" spans="1:11" x14ac:dyDescent="0.2">
      <c r="A6" s="106" t="s">
        <v>424</v>
      </c>
      <c r="B6" s="19">
        <v>138571875.49000001</v>
      </c>
      <c r="C6" s="19">
        <v>20916999.129999999</v>
      </c>
      <c r="D6" s="107">
        <v>-0.84905307042979683</v>
      </c>
      <c r="E6" s="19">
        <v>202532078.40000001</v>
      </c>
      <c r="F6" s="19">
        <v>78634595.549999997</v>
      </c>
      <c r="G6" s="107">
        <v>-0.61174251421694792</v>
      </c>
      <c r="H6" s="19">
        <v>-63960202.909999996</v>
      </c>
      <c r="I6" s="19">
        <v>-57717596.420000002</v>
      </c>
      <c r="J6" s="19">
        <v>6242606.4899999946</v>
      </c>
      <c r="K6" s="107">
        <v>-9.7601417850161076E-2</v>
      </c>
    </row>
    <row r="7" spans="1:11" x14ac:dyDescent="0.2">
      <c r="A7" s="106" t="s">
        <v>425</v>
      </c>
      <c r="B7" s="19">
        <v>530536737.36000001</v>
      </c>
      <c r="C7" s="19">
        <v>425552520.91000003</v>
      </c>
      <c r="D7" s="107">
        <v>-0.19788302874634311</v>
      </c>
      <c r="E7" s="19">
        <v>101007208.23</v>
      </c>
      <c r="F7" s="19">
        <v>86591759.75</v>
      </c>
      <c r="G7" s="107">
        <v>-0.14271702715686474</v>
      </c>
      <c r="H7" s="19">
        <v>429529529.13</v>
      </c>
      <c r="I7" s="19">
        <v>338960761.16000003</v>
      </c>
      <c r="J7" s="19">
        <v>-90568767.969999969</v>
      </c>
      <c r="K7" s="107">
        <v>-0.21085574291817488</v>
      </c>
    </row>
    <row r="8" spans="1:11" x14ac:dyDescent="0.2">
      <c r="A8" s="106" t="s">
        <v>426</v>
      </c>
      <c r="B8" s="19">
        <v>128996924.09</v>
      </c>
      <c r="C8" s="19">
        <v>91282276.569999993</v>
      </c>
      <c r="D8" s="107">
        <v>-0.29236857999565047</v>
      </c>
      <c r="E8" s="19">
        <v>177903545.19999999</v>
      </c>
      <c r="F8" s="19">
        <v>153256609.93000001</v>
      </c>
      <c r="G8" s="107">
        <v>-0.13854100120541035</v>
      </c>
      <c r="H8" s="19">
        <v>-48906621.109999985</v>
      </c>
      <c r="I8" s="19">
        <v>-61974333.360000014</v>
      </c>
      <c r="J8" s="19">
        <v>-13067712.25000003</v>
      </c>
      <c r="K8" s="107">
        <v>0.26719720057143892</v>
      </c>
    </row>
    <row r="9" spans="1:11" x14ac:dyDescent="0.2">
      <c r="A9" s="106" t="s">
        <v>427</v>
      </c>
      <c r="B9" s="19">
        <v>104946580.72</v>
      </c>
      <c r="C9" s="19">
        <v>333446520.75</v>
      </c>
      <c r="D9" s="107">
        <v>2.1772976162000299</v>
      </c>
      <c r="E9" s="19">
        <v>339787731.42000002</v>
      </c>
      <c r="F9" s="19">
        <v>77383850.270000011</v>
      </c>
      <c r="G9" s="107">
        <v>-0.77225825680460347</v>
      </c>
      <c r="H9" s="19">
        <v>-234841150.70000002</v>
      </c>
      <c r="I9" s="19">
        <v>256062670.47999999</v>
      </c>
      <c r="J9" s="19">
        <v>490903821.18000001</v>
      </c>
      <c r="K9" s="107">
        <v>-2.0903654224003936</v>
      </c>
    </row>
    <row r="10" spans="1:11" x14ac:dyDescent="0.2">
      <c r="A10" s="106" t="s">
        <v>428</v>
      </c>
      <c r="B10" s="19">
        <v>245122159.56</v>
      </c>
      <c r="C10" s="19">
        <v>190672678.31</v>
      </c>
      <c r="D10" s="107">
        <v>-0.2221320232643923</v>
      </c>
      <c r="E10" s="19">
        <v>5754019.0899999999</v>
      </c>
      <c r="F10" s="19">
        <v>4901825.03</v>
      </c>
      <c r="G10" s="107">
        <v>-0.14810414193464205</v>
      </c>
      <c r="H10" s="19">
        <v>239368140.47</v>
      </c>
      <c r="I10" s="19">
        <v>185770853.28</v>
      </c>
      <c r="J10" s="19">
        <v>-53597287.189999998</v>
      </c>
      <c r="K10" s="107">
        <v>-0.22391153260731178</v>
      </c>
    </row>
    <row r="11" spans="1:11" x14ac:dyDescent="0.2">
      <c r="A11" s="103" t="s">
        <v>429</v>
      </c>
      <c r="B11" s="104">
        <v>694156437.7700001</v>
      </c>
      <c r="C11" s="104">
        <v>542281494.97000003</v>
      </c>
      <c r="D11" s="107">
        <v>-0.21879065659594432</v>
      </c>
      <c r="E11" s="104">
        <v>747809035.11999989</v>
      </c>
      <c r="F11" s="104">
        <v>593786146.98000002</v>
      </c>
      <c r="G11" s="105">
        <v>-0.20596553519212835</v>
      </c>
      <c r="H11" s="104">
        <v>-53652597.349999785</v>
      </c>
      <c r="I11" s="104">
        <v>-51504652.00999999</v>
      </c>
      <c r="J11" s="104">
        <v>2147945.339999795</v>
      </c>
      <c r="K11" s="105">
        <v>-4.0034321656187366E-2</v>
      </c>
    </row>
    <row r="12" spans="1:11" x14ac:dyDescent="0.2">
      <c r="A12" s="106" t="s">
        <v>430</v>
      </c>
      <c r="B12" s="19">
        <v>79853162.799999997</v>
      </c>
      <c r="C12" s="19">
        <v>64404323.38000001</v>
      </c>
      <c r="D12" s="107">
        <v>-0.193465592072954</v>
      </c>
      <c r="E12" s="19">
        <v>146184265.64000002</v>
      </c>
      <c r="F12" s="19">
        <v>106489703.13000001</v>
      </c>
      <c r="G12" s="107">
        <v>-0.27153785899060867</v>
      </c>
      <c r="H12" s="19">
        <v>-66331102.840000018</v>
      </c>
      <c r="I12" s="19">
        <v>-42085379.75</v>
      </c>
      <c r="J12" s="19">
        <v>24245723.090000018</v>
      </c>
      <c r="K12" s="107">
        <v>-0.3655257044117618</v>
      </c>
    </row>
    <row r="13" spans="1:11" x14ac:dyDescent="0.2">
      <c r="A13" s="106" t="s">
        <v>431</v>
      </c>
      <c r="B13" s="19">
        <v>30810532.840000004</v>
      </c>
      <c r="C13" s="19">
        <v>17085555.029999997</v>
      </c>
      <c r="D13" s="107">
        <v>-0.44546382502614335</v>
      </c>
      <c r="E13" s="19">
        <v>50631727.399999999</v>
      </c>
      <c r="F13" s="19">
        <v>32633518.710000001</v>
      </c>
      <c r="G13" s="107">
        <v>-0.35547293395326662</v>
      </c>
      <c r="H13" s="19">
        <v>-19821194.559999995</v>
      </c>
      <c r="I13" s="19">
        <v>-15547963.680000003</v>
      </c>
      <c r="J13" s="19">
        <v>4273230.8799999915</v>
      </c>
      <c r="K13" s="107">
        <v>-0.21558896801424632</v>
      </c>
    </row>
    <row r="14" spans="1:11" x14ac:dyDescent="0.2">
      <c r="A14" s="106" t="s">
        <v>432</v>
      </c>
      <c r="B14" s="19">
        <v>1373301.74</v>
      </c>
      <c r="C14" s="19">
        <v>1917545.11</v>
      </c>
      <c r="D14" s="107">
        <v>0.39630283290837465</v>
      </c>
      <c r="E14" s="19">
        <v>3864522.8899999997</v>
      </c>
      <c r="F14" s="19">
        <v>5284429.0999999996</v>
      </c>
      <c r="G14" s="107">
        <v>0.36742083056985075</v>
      </c>
      <c r="H14" s="19">
        <v>-2491221.1499999994</v>
      </c>
      <c r="I14" s="19">
        <v>-3366883.9899999993</v>
      </c>
      <c r="J14" s="19">
        <v>-875662.83999999985</v>
      </c>
      <c r="K14" s="107">
        <v>0.35149944034474823</v>
      </c>
    </row>
    <row r="15" spans="1:11" x14ac:dyDescent="0.2">
      <c r="A15" s="106" t="s">
        <v>433</v>
      </c>
      <c r="B15" s="19">
        <v>88236046.830000013</v>
      </c>
      <c r="C15" s="19">
        <v>71185472.960000008</v>
      </c>
      <c r="D15" s="107">
        <v>-0.19323818872858722</v>
      </c>
      <c r="E15" s="19">
        <v>54789576.410000026</v>
      </c>
      <c r="F15" s="19">
        <v>57141765.870000005</v>
      </c>
      <c r="G15" s="107">
        <v>4.2931331361245384E-2</v>
      </c>
      <c r="H15" s="19">
        <v>33446470.419999987</v>
      </c>
      <c r="I15" s="19">
        <v>14043707.090000004</v>
      </c>
      <c r="J15" s="19">
        <v>-19402763.329999983</v>
      </c>
      <c r="K15" s="107">
        <v>-0.58011392790785221</v>
      </c>
    </row>
    <row r="16" spans="1:11" x14ac:dyDescent="0.2">
      <c r="A16" s="106" t="s">
        <v>434</v>
      </c>
      <c r="B16" s="19">
        <v>236054.68</v>
      </c>
      <c r="C16" s="19">
        <v>91927.54</v>
      </c>
      <c r="D16" s="107">
        <v>-0.61056675512639702</v>
      </c>
      <c r="E16" s="19">
        <v>8566675.8100000005</v>
      </c>
      <c r="F16" s="19">
        <v>10921382.800000001</v>
      </c>
      <c r="G16" s="107">
        <v>0.2748682268624334</v>
      </c>
      <c r="H16" s="19">
        <v>-8330621.1300000008</v>
      </c>
      <c r="I16" s="19">
        <v>-10829455.260000002</v>
      </c>
      <c r="J16" s="19">
        <v>-2498834.1300000008</v>
      </c>
      <c r="K16" s="107">
        <v>0.29995772115974262</v>
      </c>
    </row>
    <row r="17" spans="1:11" x14ac:dyDescent="0.2">
      <c r="A17" s="106" t="s">
        <v>435</v>
      </c>
      <c r="B17" s="19">
        <v>4533345.459999999</v>
      </c>
      <c r="C17" s="19">
        <v>4248552.13</v>
      </c>
      <c r="D17" s="107">
        <v>-6.2821890039679307E-2</v>
      </c>
      <c r="E17" s="19">
        <v>17013956.829999998</v>
      </c>
      <c r="F17" s="19">
        <v>12345257.33</v>
      </c>
      <c r="G17" s="107">
        <v>-0.27440409933143095</v>
      </c>
      <c r="H17" s="19">
        <v>-12480611.369999999</v>
      </c>
      <c r="I17" s="19">
        <v>-8096705.2000000002</v>
      </c>
      <c r="J17" s="19">
        <v>4383906.169999999</v>
      </c>
      <c r="K17" s="107">
        <v>-0.35125732546545907</v>
      </c>
    </row>
    <row r="18" spans="1:11" x14ac:dyDescent="0.2">
      <c r="A18" s="106" t="s">
        <v>436</v>
      </c>
      <c r="B18" s="19">
        <v>2530182.7400000002</v>
      </c>
      <c r="C18" s="19">
        <v>7163693.1699999999</v>
      </c>
      <c r="D18" s="107">
        <v>1.8312947743845567</v>
      </c>
      <c r="E18" s="19">
        <v>14944072.890000002</v>
      </c>
      <c r="F18" s="19">
        <v>11731311.830000002</v>
      </c>
      <c r="G18" s="107">
        <v>-0.21498563903217149</v>
      </c>
      <c r="H18" s="19">
        <v>-12413890.150000002</v>
      </c>
      <c r="I18" s="19">
        <v>-4567618.660000002</v>
      </c>
      <c r="J18" s="19">
        <v>7846271.4900000002</v>
      </c>
      <c r="K18" s="107">
        <v>-0.63205581773252595</v>
      </c>
    </row>
    <row r="19" spans="1:11" x14ac:dyDescent="0.2">
      <c r="A19" s="106" t="s">
        <v>437</v>
      </c>
      <c r="B19" s="19">
        <v>4102290.1</v>
      </c>
      <c r="C19" s="19">
        <v>2270269.39</v>
      </c>
      <c r="D19" s="107">
        <v>-0.44658487462892982</v>
      </c>
      <c r="E19" s="19">
        <v>8804832.120000001</v>
      </c>
      <c r="F19" s="19">
        <v>5413283.2899999991</v>
      </c>
      <c r="G19" s="107">
        <v>-0.38519176558700829</v>
      </c>
      <c r="H19" s="19">
        <v>-4702542.0200000014</v>
      </c>
      <c r="I19" s="19">
        <v>-3143013.899999999</v>
      </c>
      <c r="J19" s="19">
        <v>1559528.1200000024</v>
      </c>
      <c r="K19" s="107">
        <v>-0.3316351269945701</v>
      </c>
    </row>
    <row r="20" spans="1:11" x14ac:dyDescent="0.2">
      <c r="A20" s="106" t="s">
        <v>438</v>
      </c>
      <c r="B20" s="19">
        <v>12593199.84</v>
      </c>
      <c r="C20" s="19">
        <v>9594148.8800000008</v>
      </c>
      <c r="D20" s="107">
        <v>-0.23814844504206634</v>
      </c>
      <c r="E20" s="19">
        <v>77261288.810000002</v>
      </c>
      <c r="F20" s="19">
        <v>100842547.77000001</v>
      </c>
      <c r="G20" s="107">
        <v>0.30521441362427626</v>
      </c>
      <c r="H20" s="19">
        <v>-64668088.969999999</v>
      </c>
      <c r="I20" s="19">
        <v>-91248398.890000015</v>
      </c>
      <c r="J20" s="19">
        <v>-26580309.920000017</v>
      </c>
      <c r="K20" s="107">
        <v>0.41102668013478505</v>
      </c>
    </row>
    <row r="21" spans="1:11" x14ac:dyDescent="0.2">
      <c r="A21" s="106" t="s">
        <v>439</v>
      </c>
      <c r="B21" s="19">
        <v>84619531.760000005</v>
      </c>
      <c r="C21" s="19">
        <v>73750116.660000011</v>
      </c>
      <c r="D21" s="107">
        <v>-0.12845042833406473</v>
      </c>
      <c r="E21" s="19">
        <v>38154323.109999992</v>
      </c>
      <c r="F21" s="19">
        <v>28930260.52</v>
      </c>
      <c r="G21" s="107">
        <v>-0.24175668281171592</v>
      </c>
      <c r="H21" s="19">
        <v>46465208.650000013</v>
      </c>
      <c r="I21" s="19">
        <v>44819856.140000015</v>
      </c>
      <c r="J21" s="19">
        <v>-1645352.5099999979</v>
      </c>
      <c r="K21" s="107">
        <v>-3.541041905985276E-2</v>
      </c>
    </row>
    <row r="22" spans="1:11" x14ac:dyDescent="0.2">
      <c r="A22" s="106" t="s">
        <v>440</v>
      </c>
      <c r="B22" s="19">
        <v>14435475.92</v>
      </c>
      <c r="C22" s="19">
        <v>6777563.0099999998</v>
      </c>
      <c r="D22" s="107">
        <v>-0.53049258316382542</v>
      </c>
      <c r="E22" s="19">
        <v>24374206.270000003</v>
      </c>
      <c r="F22" s="19">
        <v>15477693.76</v>
      </c>
      <c r="G22" s="107">
        <v>-0.3649970141161033</v>
      </c>
      <c r="H22" s="19">
        <v>-9938730.3500000034</v>
      </c>
      <c r="I22" s="19">
        <v>-8700130.75</v>
      </c>
      <c r="J22" s="19">
        <v>1238599.6000000034</v>
      </c>
      <c r="K22" s="107">
        <v>-0.12462352396953835</v>
      </c>
    </row>
    <row r="23" spans="1:11" x14ac:dyDescent="0.2">
      <c r="A23" s="106" t="s">
        <v>441</v>
      </c>
      <c r="B23" s="19">
        <v>8956821.3100000005</v>
      </c>
      <c r="C23" s="19">
        <v>5293872.6100000003</v>
      </c>
      <c r="D23" s="107">
        <v>-0.40895632202804322</v>
      </c>
      <c r="E23" s="19">
        <v>10863173.32</v>
      </c>
      <c r="F23" s="19">
        <v>5203980.8</v>
      </c>
      <c r="G23" s="107">
        <v>-0.52095206007446815</v>
      </c>
      <c r="H23" s="19">
        <v>-1906352.0099999998</v>
      </c>
      <c r="I23" s="19">
        <v>89891.810000000522</v>
      </c>
      <c r="J23" s="19">
        <v>1996243.8200000003</v>
      </c>
      <c r="K23" s="107">
        <v>-1.0471538359801664</v>
      </c>
    </row>
    <row r="24" spans="1:11" x14ac:dyDescent="0.2">
      <c r="A24" s="106" t="s">
        <v>442</v>
      </c>
      <c r="B24" s="19">
        <v>17337645.140000001</v>
      </c>
      <c r="C24" s="19">
        <v>12694457.77</v>
      </c>
      <c r="D24" s="107">
        <v>-0.2678095746283109</v>
      </c>
      <c r="E24" s="19">
        <v>22071944.290000003</v>
      </c>
      <c r="F24" s="19">
        <v>21340045.600000001</v>
      </c>
      <c r="G24" s="107">
        <v>-3.3159683641082682E-2</v>
      </c>
      <c r="H24" s="19">
        <v>-4734299.1500000022</v>
      </c>
      <c r="I24" s="19">
        <v>-8645587.8300000019</v>
      </c>
      <c r="J24" s="19">
        <v>-3911288.68</v>
      </c>
      <c r="K24" s="107">
        <v>0.82616001990495214</v>
      </c>
    </row>
    <row r="25" spans="1:11" x14ac:dyDescent="0.2">
      <c r="A25" s="106" t="s">
        <v>443</v>
      </c>
      <c r="B25" s="19">
        <v>88354001.230000004</v>
      </c>
      <c r="C25" s="19">
        <v>61683286.689999998</v>
      </c>
      <c r="D25" s="107">
        <v>-0.30186198891628857</v>
      </c>
      <c r="E25" s="19">
        <v>112035518.56999999</v>
      </c>
      <c r="F25" s="19">
        <v>92405725.519999996</v>
      </c>
      <c r="G25" s="107">
        <v>-0.17521044487097426</v>
      </c>
      <c r="H25" s="19">
        <v>-23681517.339999989</v>
      </c>
      <c r="I25" s="19">
        <v>-30722438.829999998</v>
      </c>
      <c r="J25" s="19">
        <v>-7040921.4900000095</v>
      </c>
      <c r="K25" s="107">
        <v>0.29731716042144507</v>
      </c>
    </row>
    <row r="26" spans="1:11" x14ac:dyDescent="0.2">
      <c r="A26" s="106" t="s">
        <v>444</v>
      </c>
      <c r="B26" s="19">
        <v>220085837.91999999</v>
      </c>
      <c r="C26" s="19">
        <v>183695608.31999999</v>
      </c>
      <c r="D26" s="107">
        <v>-0.16534562125359309</v>
      </c>
      <c r="E26" s="19">
        <v>41097134.18</v>
      </c>
      <c r="F26" s="19">
        <v>17915612.129999999</v>
      </c>
      <c r="G26" s="107">
        <v>-0.56406663171373483</v>
      </c>
      <c r="H26" s="19">
        <v>178988703.73999998</v>
      </c>
      <c r="I26" s="19">
        <v>165779996.19</v>
      </c>
      <c r="J26" s="19">
        <v>-13208707.549999982</v>
      </c>
      <c r="K26" s="107">
        <v>-7.3796319398943933E-2</v>
      </c>
    </row>
    <row r="27" spans="1:11" x14ac:dyDescent="0.2">
      <c r="A27" s="106" t="s">
        <v>445</v>
      </c>
      <c r="B27" s="19">
        <v>7863454.9699999997</v>
      </c>
      <c r="C27" s="19">
        <v>4933130.34</v>
      </c>
      <c r="D27" s="107">
        <v>-0.37265103458715421</v>
      </c>
      <c r="E27" s="19">
        <v>23072403.760000002</v>
      </c>
      <c r="F27" s="19">
        <v>21300855.48</v>
      </c>
      <c r="G27" s="107">
        <v>-7.6782128920233506E-2</v>
      </c>
      <c r="H27" s="19">
        <v>-15208948.790000003</v>
      </c>
      <c r="I27" s="19">
        <v>-16367725.140000001</v>
      </c>
      <c r="J27" s="19">
        <v>-1158776.3499999978</v>
      </c>
      <c r="K27" s="107">
        <v>7.61904301211076E-2</v>
      </c>
    </row>
    <row r="28" spans="1:11" x14ac:dyDescent="0.2">
      <c r="A28" s="106" t="s">
        <v>446</v>
      </c>
      <c r="B28" s="19">
        <v>62405.1</v>
      </c>
      <c r="C28" s="19">
        <v>126630.79</v>
      </c>
      <c r="D28" s="107">
        <v>1.0291737374028727</v>
      </c>
      <c r="E28" s="19">
        <v>9496.91</v>
      </c>
      <c r="F28" s="19">
        <v>8759.6299999999992</v>
      </c>
      <c r="G28" s="107">
        <v>-7.7633672426083877E-2</v>
      </c>
      <c r="H28" s="19">
        <v>52908.19</v>
      </c>
      <c r="I28" s="19">
        <v>117871.15999999999</v>
      </c>
      <c r="J28" s="19">
        <v>64962.969999999987</v>
      </c>
      <c r="K28" s="107">
        <v>1.2278433641370077</v>
      </c>
    </row>
    <row r="29" spans="1:11" x14ac:dyDescent="0.2">
      <c r="A29" s="106" t="s">
        <v>447</v>
      </c>
      <c r="B29" s="19">
        <v>25644477</v>
      </c>
      <c r="C29" s="19">
        <v>13954352.860000001</v>
      </c>
      <c r="D29" s="107">
        <v>-0.45585348221373356</v>
      </c>
      <c r="E29" s="19">
        <v>90129210.849999994</v>
      </c>
      <c r="F29" s="19">
        <v>45229945.950000003</v>
      </c>
      <c r="G29" s="107">
        <v>-0.49816551677929166</v>
      </c>
      <c r="H29" s="19">
        <v>-64484733.849999994</v>
      </c>
      <c r="I29" s="19">
        <v>-31275593.090000004</v>
      </c>
      <c r="J29" s="19">
        <v>33209140.75999999</v>
      </c>
      <c r="K29" s="107">
        <v>-0.51499229007052794</v>
      </c>
    </row>
    <row r="30" spans="1:11" x14ac:dyDescent="0.2">
      <c r="A30" s="106" t="s">
        <v>448</v>
      </c>
      <c r="B30" s="19">
        <v>2528670.39</v>
      </c>
      <c r="C30" s="19">
        <v>1410988.33</v>
      </c>
      <c r="D30" s="107">
        <v>-0.44200385484009241</v>
      </c>
      <c r="E30" s="19">
        <v>3940705.06</v>
      </c>
      <c r="F30" s="19">
        <v>3170067.76</v>
      </c>
      <c r="G30" s="107">
        <v>-0.19555822835419212</v>
      </c>
      <c r="H30" s="19">
        <v>-1412034.67</v>
      </c>
      <c r="I30" s="19">
        <v>-1759079.4299999997</v>
      </c>
      <c r="J30" s="19">
        <v>-347044.75999999978</v>
      </c>
      <c r="K30" s="107">
        <v>0.24577637318211165</v>
      </c>
    </row>
    <row r="31" spans="1:11" ht="11.25" customHeight="1" x14ac:dyDescent="0.2">
      <c r="A31" s="145" t="s">
        <v>449</v>
      </c>
      <c r="B31" s="145"/>
      <c r="C31" s="145"/>
      <c r="D31" s="145"/>
      <c r="E31" s="145"/>
      <c r="F31" s="145"/>
      <c r="G31" s="145"/>
      <c r="H31" s="145"/>
      <c r="I31" s="145"/>
      <c r="J31" s="145"/>
      <c r="K31" s="145"/>
    </row>
  </sheetData>
  <sheetProtection selectLockedCells="1" selectUnlockedCells="1"/>
  <mergeCells count="6">
    <mergeCell ref="A31:K31"/>
    <mergeCell ref="A1:K1"/>
    <mergeCell ref="A2:A3"/>
    <mergeCell ref="B2:D2"/>
    <mergeCell ref="E2:G2"/>
    <mergeCell ref="H2:K2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indexed="44"/>
  </sheetPr>
  <dimension ref="A1:H121"/>
  <sheetViews>
    <sheetView topLeftCell="A91" zoomScaleNormal="100" workbookViewId="0">
      <selection activeCell="A91" sqref="A91"/>
    </sheetView>
  </sheetViews>
  <sheetFormatPr baseColWidth="10" defaultColWidth="9.140625" defaultRowHeight="11.25" x14ac:dyDescent="0.2"/>
  <cols>
    <col min="1" max="1" width="48" style="108" customWidth="1"/>
    <col min="2" max="8" width="13.42578125" style="13" customWidth="1"/>
    <col min="9" max="16384" width="9.140625" style="13"/>
  </cols>
  <sheetData>
    <row r="1" spans="1:8" x14ac:dyDescent="0.2">
      <c r="A1" s="142" t="s">
        <v>450</v>
      </c>
      <c r="B1" s="142"/>
      <c r="C1" s="142"/>
      <c r="D1" s="142"/>
      <c r="E1" s="142"/>
      <c r="F1" s="142"/>
      <c r="G1" s="142"/>
      <c r="H1" s="142"/>
    </row>
    <row r="2" spans="1:8" ht="12.75" customHeight="1" x14ac:dyDescent="0.2">
      <c r="A2" s="151" t="s">
        <v>451</v>
      </c>
      <c r="B2" s="144">
        <v>2019</v>
      </c>
      <c r="C2" s="144"/>
      <c r="D2" s="144"/>
      <c r="E2" s="144">
        <v>2020</v>
      </c>
      <c r="F2" s="144"/>
      <c r="G2" s="144"/>
      <c r="H2" s="152" t="s">
        <v>778</v>
      </c>
    </row>
    <row r="3" spans="1:8" ht="22.5" x14ac:dyDescent="0.2">
      <c r="A3" s="151"/>
      <c r="B3" s="17" t="s">
        <v>452</v>
      </c>
      <c r="C3" s="17" t="s">
        <v>453</v>
      </c>
      <c r="D3" s="17" t="s">
        <v>454</v>
      </c>
      <c r="E3" s="17" t="s">
        <v>452</v>
      </c>
      <c r="F3" s="17" t="s">
        <v>453</v>
      </c>
      <c r="G3" s="17" t="s">
        <v>454</v>
      </c>
      <c r="H3" s="152"/>
    </row>
    <row r="4" spans="1:8" x14ac:dyDescent="0.2">
      <c r="A4" s="40" t="s">
        <v>216</v>
      </c>
      <c r="B4" s="92">
        <v>1327270811</v>
      </c>
      <c r="C4" s="92">
        <v>1842330714.9000003</v>
      </c>
      <c r="D4" s="92">
        <v>169916</v>
      </c>
      <c r="E4" s="92">
        <v>1103099855</v>
      </c>
      <c r="F4" s="92">
        <v>1604152490.6400001</v>
      </c>
      <c r="G4" s="64">
        <v>115429</v>
      </c>
      <c r="H4" s="102">
        <f t="shared" ref="H4:H60" si="0">(F4/C4-1)</f>
        <v>-0.12928092786692114</v>
      </c>
    </row>
    <row r="5" spans="1:8" x14ac:dyDescent="0.2">
      <c r="A5" s="103" t="s">
        <v>430</v>
      </c>
      <c r="B5" s="104">
        <f t="shared" ref="B5:G5" si="1">SUM(B6:B20)</f>
        <v>30181176</v>
      </c>
      <c r="C5" s="104">
        <f t="shared" si="1"/>
        <v>79853162.799999997</v>
      </c>
      <c r="D5" s="104">
        <f t="shared" si="1"/>
        <v>3923</v>
      </c>
      <c r="E5" s="104">
        <f t="shared" si="1"/>
        <v>25764414</v>
      </c>
      <c r="F5" s="104">
        <f t="shared" si="1"/>
        <v>64404323.38000001</v>
      </c>
      <c r="G5" s="104">
        <f t="shared" si="1"/>
        <v>2465</v>
      </c>
      <c r="H5" s="109">
        <f t="shared" si="0"/>
        <v>-0.193465592072954</v>
      </c>
    </row>
    <row r="6" spans="1:8" x14ac:dyDescent="0.2">
      <c r="A6" s="106" t="s">
        <v>455</v>
      </c>
      <c r="B6" s="19">
        <v>1542</v>
      </c>
      <c r="C6" s="19">
        <v>279105.01</v>
      </c>
      <c r="D6" s="15">
        <v>47</v>
      </c>
      <c r="E6" s="19">
        <v>275</v>
      </c>
      <c r="F6" s="19">
        <v>127947.44</v>
      </c>
      <c r="G6" s="15">
        <v>18</v>
      </c>
      <c r="H6" s="110">
        <f t="shared" si="0"/>
        <v>-0.54157956533994134</v>
      </c>
    </row>
    <row r="7" spans="1:8" x14ac:dyDescent="0.2">
      <c r="A7" s="106" t="s">
        <v>456</v>
      </c>
      <c r="B7" s="19">
        <v>85013</v>
      </c>
      <c r="C7" s="19">
        <v>592616.59</v>
      </c>
      <c r="D7" s="15">
        <v>357</v>
      </c>
      <c r="E7" s="19">
        <v>137654</v>
      </c>
      <c r="F7" s="19">
        <v>453022.63</v>
      </c>
      <c r="G7" s="15">
        <v>94</v>
      </c>
      <c r="H7" s="110">
        <f t="shared" si="0"/>
        <v>-0.23555526854217834</v>
      </c>
    </row>
    <row r="8" spans="1:8" x14ac:dyDescent="0.2">
      <c r="A8" s="106" t="s">
        <v>457</v>
      </c>
      <c r="B8" s="19">
        <v>564032</v>
      </c>
      <c r="C8" s="19">
        <v>2890476.38</v>
      </c>
      <c r="D8" s="15">
        <v>317</v>
      </c>
      <c r="E8" s="19">
        <v>154583</v>
      </c>
      <c r="F8" s="19">
        <v>759923.77</v>
      </c>
      <c r="G8" s="15">
        <v>130</v>
      </c>
      <c r="H8" s="110">
        <f t="shared" si="0"/>
        <v>-0.73709393536023282</v>
      </c>
    </row>
    <row r="9" spans="1:8" x14ac:dyDescent="0.2">
      <c r="A9" s="106" t="s">
        <v>458</v>
      </c>
      <c r="B9" s="19">
        <v>1640749</v>
      </c>
      <c r="C9" s="19">
        <v>6639912.3600000003</v>
      </c>
      <c r="D9" s="15">
        <v>933</v>
      </c>
      <c r="E9" s="19">
        <v>978165</v>
      </c>
      <c r="F9" s="19">
        <v>3432738.97</v>
      </c>
      <c r="G9" s="15">
        <v>318</v>
      </c>
      <c r="H9" s="110">
        <f t="shared" si="0"/>
        <v>-0.48301441587099503</v>
      </c>
    </row>
    <row r="10" spans="1:8" x14ac:dyDescent="0.2">
      <c r="A10" s="106" t="s">
        <v>459</v>
      </c>
      <c r="B10" s="19">
        <v>843</v>
      </c>
      <c r="C10" s="19">
        <v>13432.51</v>
      </c>
      <c r="D10" s="15">
        <v>9</v>
      </c>
      <c r="E10" s="19">
        <v>628</v>
      </c>
      <c r="F10" s="19">
        <v>21893.81</v>
      </c>
      <c r="G10" s="15">
        <v>4</v>
      </c>
      <c r="H10" s="110">
        <f t="shared" si="0"/>
        <v>0.62991205664466299</v>
      </c>
    </row>
    <row r="11" spans="1:8" x14ac:dyDescent="0.2">
      <c r="A11" s="106" t="s">
        <v>460</v>
      </c>
      <c r="B11" s="19">
        <v>1364</v>
      </c>
      <c r="C11" s="19">
        <v>22174.43</v>
      </c>
      <c r="D11" s="15">
        <v>4</v>
      </c>
      <c r="E11" s="19">
        <v>682</v>
      </c>
      <c r="F11" s="19">
        <v>4628</v>
      </c>
      <c r="G11" s="15">
        <v>1</v>
      </c>
      <c r="H11" s="110">
        <f t="shared" si="0"/>
        <v>-0.79129114029086656</v>
      </c>
    </row>
    <row r="12" spans="1:8" x14ac:dyDescent="0.2">
      <c r="A12" s="106" t="s">
        <v>461</v>
      </c>
      <c r="B12" s="19">
        <v>19856064</v>
      </c>
      <c r="C12" s="19">
        <v>12085256.640000001</v>
      </c>
      <c r="D12" s="15">
        <v>275</v>
      </c>
      <c r="E12" s="19">
        <v>16697823</v>
      </c>
      <c r="F12" s="19">
        <v>7561593.7999999998</v>
      </c>
      <c r="G12" s="15">
        <v>289</v>
      </c>
      <c r="H12" s="110">
        <f t="shared" si="0"/>
        <v>-0.37431251770256169</v>
      </c>
    </row>
    <row r="13" spans="1:8" x14ac:dyDescent="0.2">
      <c r="A13" s="106" t="s">
        <v>462</v>
      </c>
      <c r="B13" s="19">
        <v>5765733</v>
      </c>
      <c r="C13" s="19">
        <v>30205482.77</v>
      </c>
      <c r="D13" s="15">
        <v>709</v>
      </c>
      <c r="E13" s="19">
        <v>5943618</v>
      </c>
      <c r="F13" s="19">
        <v>25148471.600000001</v>
      </c>
      <c r="G13" s="15">
        <v>693</v>
      </c>
      <c r="H13" s="110">
        <f t="shared" si="0"/>
        <v>-0.16742030605856129</v>
      </c>
    </row>
    <row r="14" spans="1:8" x14ac:dyDescent="0.2">
      <c r="A14" s="106" t="s">
        <v>463</v>
      </c>
      <c r="B14" s="19">
        <v>242527</v>
      </c>
      <c r="C14" s="19">
        <v>661925.49</v>
      </c>
      <c r="D14" s="15">
        <v>240</v>
      </c>
      <c r="E14" s="19">
        <v>66753</v>
      </c>
      <c r="F14" s="19">
        <v>311966.96000000002</v>
      </c>
      <c r="G14" s="15">
        <v>175</v>
      </c>
      <c r="H14" s="110">
        <f t="shared" si="0"/>
        <v>-0.52869776929122336</v>
      </c>
    </row>
    <row r="15" spans="1:8" x14ac:dyDescent="0.2">
      <c r="A15" s="106" t="s">
        <v>464</v>
      </c>
      <c r="B15" s="19">
        <v>1175</v>
      </c>
      <c r="C15" s="19">
        <v>4740.49</v>
      </c>
      <c r="D15" s="15">
        <v>31</v>
      </c>
      <c r="E15" s="19">
        <v>3274</v>
      </c>
      <c r="F15" s="19">
        <v>16107.21</v>
      </c>
      <c r="G15" s="15">
        <v>31</v>
      </c>
      <c r="H15" s="110">
        <f t="shared" si="0"/>
        <v>2.3977943208402506</v>
      </c>
    </row>
    <row r="16" spans="1:8" x14ac:dyDescent="0.2">
      <c r="A16" s="106" t="s">
        <v>465</v>
      </c>
      <c r="B16" s="19">
        <v>26658</v>
      </c>
      <c r="C16" s="19">
        <v>63299.519999999997</v>
      </c>
      <c r="D16" s="15">
        <v>63</v>
      </c>
      <c r="E16" s="19">
        <v>27695</v>
      </c>
      <c r="F16" s="19">
        <v>66375.33</v>
      </c>
      <c r="G16" s="15">
        <v>56</v>
      </c>
      <c r="H16" s="110">
        <f t="shared" si="0"/>
        <v>4.8591363725980941E-2</v>
      </c>
    </row>
    <row r="17" spans="1:8" x14ac:dyDescent="0.2">
      <c r="A17" s="106" t="s">
        <v>466</v>
      </c>
      <c r="B17" s="19">
        <v>53507</v>
      </c>
      <c r="C17" s="19">
        <v>1473544.97</v>
      </c>
      <c r="D17" s="15">
        <v>138</v>
      </c>
      <c r="E17" s="19">
        <v>54399</v>
      </c>
      <c r="F17" s="19">
        <v>2316481.39</v>
      </c>
      <c r="G17" s="15">
        <v>180</v>
      </c>
      <c r="H17" s="110">
        <f t="shared" si="0"/>
        <v>0.57204662033490572</v>
      </c>
    </row>
    <row r="18" spans="1:8" x14ac:dyDescent="0.2">
      <c r="A18" s="106" t="s">
        <v>467</v>
      </c>
      <c r="B18" s="19">
        <v>1803092</v>
      </c>
      <c r="C18" s="19">
        <v>23725321.030000001</v>
      </c>
      <c r="D18" s="15">
        <v>253</v>
      </c>
      <c r="E18" s="19">
        <v>1513029</v>
      </c>
      <c r="F18" s="19">
        <v>23394673.670000002</v>
      </c>
      <c r="G18" s="15">
        <v>228</v>
      </c>
      <c r="H18" s="110">
        <f t="shared" si="0"/>
        <v>-1.3936475699608208E-2</v>
      </c>
    </row>
    <row r="19" spans="1:8" x14ac:dyDescent="0.2">
      <c r="A19" s="106" t="s">
        <v>468</v>
      </c>
      <c r="B19" s="19">
        <v>77</v>
      </c>
      <c r="C19" s="19">
        <v>1260.95</v>
      </c>
      <c r="D19" s="15">
        <v>7</v>
      </c>
      <c r="E19" s="19">
        <v>32</v>
      </c>
      <c r="F19" s="19">
        <v>2961.81</v>
      </c>
      <c r="G19" s="15">
        <v>2</v>
      </c>
      <c r="H19" s="110">
        <f t="shared" si="0"/>
        <v>1.3488718823109558</v>
      </c>
    </row>
    <row r="20" spans="1:8" x14ac:dyDescent="0.2">
      <c r="A20" s="106" t="s">
        <v>469</v>
      </c>
      <c r="B20" s="19">
        <v>138800</v>
      </c>
      <c r="C20" s="19">
        <v>1194613.6599999999</v>
      </c>
      <c r="D20" s="15">
        <v>540</v>
      </c>
      <c r="E20" s="19">
        <v>185804</v>
      </c>
      <c r="F20" s="19">
        <v>785536.99</v>
      </c>
      <c r="G20" s="15">
        <v>246</v>
      </c>
      <c r="H20" s="110">
        <f t="shared" si="0"/>
        <v>-0.34243428122193076</v>
      </c>
    </row>
    <row r="21" spans="1:8" x14ac:dyDescent="0.2">
      <c r="A21" s="103" t="s">
        <v>470</v>
      </c>
      <c r="B21" s="104">
        <f t="shared" ref="B21:G21" si="2">SUM(B22:B30)</f>
        <v>6499647</v>
      </c>
      <c r="C21" s="104">
        <f t="shared" si="2"/>
        <v>30810532.840000004</v>
      </c>
      <c r="D21" s="104">
        <f t="shared" si="2"/>
        <v>15684</v>
      </c>
      <c r="E21" s="104">
        <f t="shared" si="2"/>
        <v>4599434</v>
      </c>
      <c r="F21" s="104">
        <f t="shared" si="2"/>
        <v>17085555.029999997</v>
      </c>
      <c r="G21" s="104">
        <f t="shared" si="2"/>
        <v>5187</v>
      </c>
      <c r="H21" s="109">
        <f t="shared" si="0"/>
        <v>-0.44546382502614335</v>
      </c>
    </row>
    <row r="22" spans="1:8" ht="11.25" customHeight="1" x14ac:dyDescent="0.2">
      <c r="A22" s="106" t="s">
        <v>471</v>
      </c>
      <c r="B22" s="19">
        <v>1102465</v>
      </c>
      <c r="C22" s="19">
        <v>5902669</v>
      </c>
      <c r="D22" s="15">
        <v>645</v>
      </c>
      <c r="E22" s="19">
        <v>666224</v>
      </c>
      <c r="F22" s="19">
        <v>2429098.08</v>
      </c>
      <c r="G22" s="15">
        <v>323</v>
      </c>
      <c r="H22" s="110">
        <f t="shared" si="0"/>
        <v>-0.58847462393706973</v>
      </c>
    </row>
    <row r="23" spans="1:8" x14ac:dyDescent="0.2">
      <c r="A23" s="106" t="s">
        <v>472</v>
      </c>
      <c r="B23" s="19">
        <v>86643</v>
      </c>
      <c r="C23" s="19">
        <v>520210.1</v>
      </c>
      <c r="D23" s="15">
        <v>1114</v>
      </c>
      <c r="E23" s="19">
        <v>47426</v>
      </c>
      <c r="F23" s="19">
        <v>75222.52</v>
      </c>
      <c r="G23" s="15">
        <v>175</v>
      </c>
      <c r="H23" s="110">
        <f t="shared" si="0"/>
        <v>-0.8553997317622245</v>
      </c>
    </row>
    <row r="24" spans="1:8" x14ac:dyDescent="0.2">
      <c r="A24" s="106" t="s">
        <v>473</v>
      </c>
      <c r="B24" s="19">
        <v>62456</v>
      </c>
      <c r="C24" s="19">
        <v>700260.33</v>
      </c>
      <c r="D24" s="15">
        <v>1939</v>
      </c>
      <c r="E24" s="19">
        <v>14713</v>
      </c>
      <c r="F24" s="19">
        <v>59452.3</v>
      </c>
      <c r="G24" s="15">
        <v>246</v>
      </c>
      <c r="H24" s="110">
        <f t="shared" si="0"/>
        <v>-0.91509971727228923</v>
      </c>
    </row>
    <row r="25" spans="1:8" x14ac:dyDescent="0.2">
      <c r="A25" s="106" t="s">
        <v>474</v>
      </c>
      <c r="B25" s="19">
        <v>1235317</v>
      </c>
      <c r="C25" s="19">
        <v>3734499.56</v>
      </c>
      <c r="D25" s="15">
        <v>585</v>
      </c>
      <c r="E25" s="19">
        <v>1568148</v>
      </c>
      <c r="F25" s="19">
        <v>2703815.98</v>
      </c>
      <c r="G25" s="15">
        <v>274</v>
      </c>
      <c r="H25" s="110">
        <f t="shared" si="0"/>
        <v>-0.27598974466072768</v>
      </c>
    </row>
    <row r="26" spans="1:8" x14ac:dyDescent="0.2">
      <c r="A26" s="106" t="s">
        <v>475</v>
      </c>
      <c r="B26" s="19">
        <v>560310</v>
      </c>
      <c r="C26" s="19">
        <v>1151726.6100000001</v>
      </c>
      <c r="D26" s="15">
        <v>578</v>
      </c>
      <c r="E26" s="19">
        <v>267414</v>
      </c>
      <c r="F26" s="19">
        <v>792489.01</v>
      </c>
      <c r="G26" s="15">
        <v>346</v>
      </c>
      <c r="H26" s="110">
        <f t="shared" si="0"/>
        <v>-0.31191221673692171</v>
      </c>
    </row>
    <row r="27" spans="1:8" x14ac:dyDescent="0.2">
      <c r="A27" s="106" t="s">
        <v>476</v>
      </c>
      <c r="B27" s="19">
        <v>1563856</v>
      </c>
      <c r="C27" s="19">
        <v>4837154.07</v>
      </c>
      <c r="D27" s="15">
        <v>452</v>
      </c>
      <c r="E27" s="19">
        <v>458894</v>
      </c>
      <c r="F27" s="19">
        <v>1479009.45</v>
      </c>
      <c r="G27" s="15">
        <v>316</v>
      </c>
      <c r="H27" s="110">
        <f t="shared" si="0"/>
        <v>-0.69423974746373962</v>
      </c>
    </row>
    <row r="28" spans="1:8" x14ac:dyDescent="0.2">
      <c r="A28" s="106" t="s">
        <v>477</v>
      </c>
      <c r="B28" s="19">
        <v>1878539</v>
      </c>
      <c r="C28" s="19">
        <v>12465781.960000001</v>
      </c>
      <c r="D28" s="15">
        <v>8562</v>
      </c>
      <c r="E28" s="19">
        <v>1528988</v>
      </c>
      <c r="F28" s="19">
        <v>9217577.0999999996</v>
      </c>
      <c r="G28" s="15">
        <v>2870</v>
      </c>
      <c r="H28" s="110">
        <f t="shared" si="0"/>
        <v>-0.26056968350824583</v>
      </c>
    </row>
    <row r="29" spans="1:8" x14ac:dyDescent="0.2">
      <c r="A29" s="106" t="s">
        <v>478</v>
      </c>
      <c r="B29" s="19">
        <v>1801</v>
      </c>
      <c r="C29" s="19">
        <v>6284.36</v>
      </c>
      <c r="D29" s="15">
        <v>51</v>
      </c>
      <c r="E29" s="19">
        <v>46030</v>
      </c>
      <c r="F29" s="19">
        <v>60646.3</v>
      </c>
      <c r="G29" s="15">
        <v>68</v>
      </c>
      <c r="H29" s="110">
        <f t="shared" si="0"/>
        <v>8.6503542126803694</v>
      </c>
    </row>
    <row r="30" spans="1:8" x14ac:dyDescent="0.2">
      <c r="A30" s="106" t="s">
        <v>479</v>
      </c>
      <c r="B30" s="19">
        <v>8260</v>
      </c>
      <c r="C30" s="19">
        <v>1491946.85</v>
      </c>
      <c r="D30" s="15">
        <v>1758</v>
      </c>
      <c r="E30" s="19">
        <v>1597</v>
      </c>
      <c r="F30" s="19">
        <v>268244.28999999998</v>
      </c>
      <c r="G30" s="15">
        <v>569</v>
      </c>
      <c r="H30" s="110">
        <f t="shared" si="0"/>
        <v>-0.82020519698808303</v>
      </c>
    </row>
    <row r="31" spans="1:8" x14ac:dyDescent="0.2">
      <c r="A31" s="103" t="s">
        <v>480</v>
      </c>
      <c r="B31" s="104">
        <f t="shared" ref="B31:G31" si="3">SUM(B32:B33)</f>
        <v>313621639</v>
      </c>
      <c r="C31" s="104">
        <f t="shared" si="3"/>
        <v>139945177.23000002</v>
      </c>
      <c r="D31" s="104">
        <f t="shared" si="3"/>
        <v>651</v>
      </c>
      <c r="E31" s="104">
        <f t="shared" si="3"/>
        <v>72379417</v>
      </c>
      <c r="F31" s="104">
        <f t="shared" si="3"/>
        <v>22834544.239999998</v>
      </c>
      <c r="G31" s="104">
        <f t="shared" si="3"/>
        <v>769</v>
      </c>
      <c r="H31" s="109">
        <f t="shared" si="0"/>
        <v>-0.83683221750134762</v>
      </c>
    </row>
    <row r="32" spans="1:8" x14ac:dyDescent="0.2">
      <c r="A32" s="106" t="s">
        <v>481</v>
      </c>
      <c r="B32" s="19">
        <v>17548602</v>
      </c>
      <c r="C32" s="19">
        <v>1373301.74</v>
      </c>
      <c r="D32" s="15">
        <v>282</v>
      </c>
      <c r="E32" s="19">
        <v>19275091</v>
      </c>
      <c r="F32" s="19">
        <v>1917545.11</v>
      </c>
      <c r="G32" s="15">
        <v>206</v>
      </c>
      <c r="H32" s="110">
        <f t="shared" si="0"/>
        <v>0.39630283290837465</v>
      </c>
    </row>
    <row r="33" spans="1:8" x14ac:dyDescent="0.2">
      <c r="A33" s="106" t="s">
        <v>482</v>
      </c>
      <c r="B33" s="19">
        <v>296073037</v>
      </c>
      <c r="C33" s="19">
        <v>138571875.49000001</v>
      </c>
      <c r="D33" s="15">
        <v>369</v>
      </c>
      <c r="E33" s="19">
        <v>53104326</v>
      </c>
      <c r="F33" s="19">
        <v>20916999.129999999</v>
      </c>
      <c r="G33" s="15">
        <v>563</v>
      </c>
      <c r="H33" s="110">
        <f t="shared" si="0"/>
        <v>-0.84905307042979683</v>
      </c>
    </row>
    <row r="34" spans="1:8" x14ac:dyDescent="0.2">
      <c r="A34" s="103" t="s">
        <v>483</v>
      </c>
      <c r="B34" s="104">
        <f t="shared" ref="B34:G34" si="4">SUM(B35:B45)</f>
        <v>147826603</v>
      </c>
      <c r="C34" s="104">
        <f t="shared" si="4"/>
        <v>217232970.83000004</v>
      </c>
      <c r="D34" s="104">
        <f t="shared" si="4"/>
        <v>24966</v>
      </c>
      <c r="E34" s="104">
        <f t="shared" si="4"/>
        <v>125337890</v>
      </c>
      <c r="F34" s="104">
        <f t="shared" si="4"/>
        <v>162467749.53000003</v>
      </c>
      <c r="G34" s="104">
        <f t="shared" si="4"/>
        <v>6558</v>
      </c>
      <c r="H34" s="109">
        <f t="shared" si="0"/>
        <v>-0.25210363367381106</v>
      </c>
    </row>
    <row r="35" spans="1:8" x14ac:dyDescent="0.2">
      <c r="A35" s="106" t="s">
        <v>484</v>
      </c>
      <c r="B35" s="19">
        <v>6850</v>
      </c>
      <c r="C35" s="19">
        <v>22975.65</v>
      </c>
      <c r="D35" s="15">
        <v>18</v>
      </c>
      <c r="E35" s="19">
        <v>11345</v>
      </c>
      <c r="F35" s="19">
        <v>20888.2</v>
      </c>
      <c r="G35" s="15">
        <v>12</v>
      </c>
      <c r="H35" s="110">
        <f t="shared" si="0"/>
        <v>-9.0854883322125879E-2</v>
      </c>
    </row>
    <row r="36" spans="1:8" x14ac:dyDescent="0.2">
      <c r="A36" s="106" t="s">
        <v>485</v>
      </c>
      <c r="B36" s="19">
        <v>125578384</v>
      </c>
      <c r="C36" s="19">
        <v>128996924.09</v>
      </c>
      <c r="D36" s="15">
        <v>604</v>
      </c>
      <c r="E36" s="19">
        <v>112375194</v>
      </c>
      <c r="F36" s="19">
        <v>91282276.569999993</v>
      </c>
      <c r="G36" s="15">
        <v>632</v>
      </c>
      <c r="H36" s="110">
        <f t="shared" si="0"/>
        <v>-0.29236857999565047</v>
      </c>
    </row>
    <row r="37" spans="1:8" x14ac:dyDescent="0.2">
      <c r="A37" s="106" t="s">
        <v>486</v>
      </c>
      <c r="B37" s="19">
        <v>11300</v>
      </c>
      <c r="C37" s="19">
        <v>3015018.25</v>
      </c>
      <c r="D37" s="15">
        <v>26</v>
      </c>
      <c r="E37" s="19">
        <v>22548</v>
      </c>
      <c r="F37" s="19">
        <v>3102712.31</v>
      </c>
      <c r="G37" s="15">
        <v>35</v>
      </c>
      <c r="H37" s="110">
        <f t="shared" si="0"/>
        <v>2.9085747656751426E-2</v>
      </c>
    </row>
    <row r="38" spans="1:8" x14ac:dyDescent="0.2">
      <c r="A38" s="106" t="s">
        <v>487</v>
      </c>
      <c r="B38" s="19">
        <v>60</v>
      </c>
      <c r="C38" s="19">
        <v>4829.84</v>
      </c>
      <c r="D38" s="15">
        <v>1</v>
      </c>
      <c r="E38" s="19">
        <v>4281</v>
      </c>
      <c r="F38" s="19">
        <v>30583.65</v>
      </c>
      <c r="G38" s="15">
        <v>2</v>
      </c>
      <c r="H38" s="110">
        <f t="shared" si="0"/>
        <v>5.332228396799894</v>
      </c>
    </row>
    <row r="39" spans="1:8" x14ac:dyDescent="0.2">
      <c r="A39" s="106" t="s">
        <v>488</v>
      </c>
      <c r="B39" s="19">
        <v>309013</v>
      </c>
      <c r="C39" s="19">
        <v>1828580.73</v>
      </c>
      <c r="D39" s="15">
        <v>206</v>
      </c>
      <c r="E39" s="19">
        <v>134864</v>
      </c>
      <c r="F39" s="19">
        <v>1960003.48</v>
      </c>
      <c r="G39" s="15">
        <v>154</v>
      </c>
      <c r="H39" s="110">
        <f t="shared" si="0"/>
        <v>7.1871450816393567E-2</v>
      </c>
    </row>
    <row r="40" spans="1:8" x14ac:dyDescent="0.2">
      <c r="A40" s="106" t="s">
        <v>489</v>
      </c>
      <c r="B40" s="19">
        <v>653211</v>
      </c>
      <c r="C40" s="19">
        <v>40430359.729999997</v>
      </c>
      <c r="D40" s="15">
        <v>22511</v>
      </c>
      <c r="E40" s="19">
        <v>497000</v>
      </c>
      <c r="F40" s="19">
        <v>31355869.59</v>
      </c>
      <c r="G40" s="15">
        <v>4691</v>
      </c>
      <c r="H40" s="110">
        <f t="shared" si="0"/>
        <v>-0.22444742516764138</v>
      </c>
    </row>
    <row r="41" spans="1:8" x14ac:dyDescent="0.2">
      <c r="A41" s="106" t="s">
        <v>490</v>
      </c>
      <c r="B41" s="19">
        <v>11933521</v>
      </c>
      <c r="C41" s="19">
        <v>29296467.760000002</v>
      </c>
      <c r="D41" s="15">
        <v>1017</v>
      </c>
      <c r="E41" s="19">
        <v>9934537</v>
      </c>
      <c r="F41" s="19">
        <v>22099615.93</v>
      </c>
      <c r="G41" s="15">
        <v>750</v>
      </c>
      <c r="H41" s="110">
        <f t="shared" si="0"/>
        <v>-0.2456559571944793</v>
      </c>
    </row>
    <row r="42" spans="1:8" x14ac:dyDescent="0.2">
      <c r="A42" s="106" t="s">
        <v>491</v>
      </c>
      <c r="B42" s="19">
        <v>63302</v>
      </c>
      <c r="C42" s="19">
        <v>232326.86</v>
      </c>
      <c r="D42" s="15">
        <v>80</v>
      </c>
      <c r="E42" s="19">
        <v>37326</v>
      </c>
      <c r="F42" s="19">
        <v>99754.11</v>
      </c>
      <c r="G42" s="15">
        <v>39</v>
      </c>
      <c r="H42" s="110">
        <f t="shared" si="0"/>
        <v>-0.57063031799250408</v>
      </c>
    </row>
    <row r="43" spans="1:8" x14ac:dyDescent="0.2">
      <c r="A43" s="106" t="s">
        <v>492</v>
      </c>
      <c r="B43" s="19">
        <v>1</v>
      </c>
      <c r="C43" s="19">
        <v>204.54</v>
      </c>
      <c r="D43" s="15">
        <v>1</v>
      </c>
      <c r="E43" s="19">
        <v>15</v>
      </c>
      <c r="F43" s="19">
        <v>406.35</v>
      </c>
      <c r="G43" s="15">
        <v>3</v>
      </c>
      <c r="H43" s="110">
        <f t="shared" si="0"/>
        <v>0.98665297741273128</v>
      </c>
    </row>
    <row r="44" spans="1:8" x14ac:dyDescent="0.2">
      <c r="A44" s="106" t="s">
        <v>493</v>
      </c>
      <c r="B44" s="19">
        <v>30371</v>
      </c>
      <c r="C44" s="19">
        <v>113297.86</v>
      </c>
      <c r="D44" s="15">
        <v>10</v>
      </c>
      <c r="E44" s="19">
        <v>31070</v>
      </c>
      <c r="F44" s="19">
        <v>118769.41</v>
      </c>
      <c r="G44" s="15">
        <v>5</v>
      </c>
      <c r="H44" s="110">
        <f t="shared" si="0"/>
        <v>4.8293498217883313E-2</v>
      </c>
    </row>
    <row r="45" spans="1:8" x14ac:dyDescent="0.2">
      <c r="A45" s="106" t="s">
        <v>494</v>
      </c>
      <c r="B45" s="19">
        <v>9240590</v>
      </c>
      <c r="C45" s="19">
        <v>13291985.52</v>
      </c>
      <c r="D45" s="15">
        <v>492</v>
      </c>
      <c r="E45" s="19">
        <v>2289710</v>
      </c>
      <c r="F45" s="19">
        <v>12396869.93</v>
      </c>
      <c r="G45" s="15">
        <v>235</v>
      </c>
      <c r="H45" s="110">
        <f t="shared" si="0"/>
        <v>-6.7342504146814641E-2</v>
      </c>
    </row>
    <row r="46" spans="1:8" x14ac:dyDescent="0.2">
      <c r="A46" s="103" t="s">
        <v>495</v>
      </c>
      <c r="B46" s="104">
        <f t="shared" ref="B46:G46" si="5">SUM(B47:B48)</f>
        <v>386022638</v>
      </c>
      <c r="C46" s="104">
        <f t="shared" si="5"/>
        <v>530772792.04000002</v>
      </c>
      <c r="D46" s="104">
        <f t="shared" si="5"/>
        <v>20252</v>
      </c>
      <c r="E46" s="104">
        <f t="shared" si="5"/>
        <v>351192885</v>
      </c>
      <c r="F46" s="104">
        <f t="shared" si="5"/>
        <v>425644448.45000005</v>
      </c>
      <c r="G46" s="104">
        <f t="shared" si="5"/>
        <v>17477</v>
      </c>
      <c r="H46" s="109">
        <f t="shared" si="0"/>
        <v>-0.19806656476482942</v>
      </c>
    </row>
    <row r="47" spans="1:8" x14ac:dyDescent="0.2">
      <c r="A47" s="106" t="s">
        <v>496</v>
      </c>
      <c r="B47" s="19">
        <v>385883948</v>
      </c>
      <c r="C47" s="19">
        <v>530536737.36000001</v>
      </c>
      <c r="D47" s="15">
        <v>20164</v>
      </c>
      <c r="E47" s="19">
        <v>351106704</v>
      </c>
      <c r="F47" s="19">
        <v>425552520.91000003</v>
      </c>
      <c r="G47" s="15">
        <v>17415</v>
      </c>
      <c r="H47" s="110">
        <f t="shared" si="0"/>
        <v>-0.19788302874634311</v>
      </c>
    </row>
    <row r="48" spans="1:8" x14ac:dyDescent="0.2">
      <c r="A48" s="106" t="s">
        <v>497</v>
      </c>
      <c r="B48" s="19">
        <v>138690</v>
      </c>
      <c r="C48" s="19">
        <v>236054.68</v>
      </c>
      <c r="D48" s="15">
        <v>88</v>
      </c>
      <c r="E48" s="19">
        <v>86181</v>
      </c>
      <c r="F48" s="19">
        <v>91927.54</v>
      </c>
      <c r="G48" s="15">
        <v>62</v>
      </c>
      <c r="H48" s="110">
        <f t="shared" si="0"/>
        <v>-0.61056675512639702</v>
      </c>
    </row>
    <row r="49" spans="1:8" x14ac:dyDescent="0.2">
      <c r="A49" s="103" t="s">
        <v>498</v>
      </c>
      <c r="B49" s="104">
        <f t="shared" ref="B49:G49" si="6">SUM(B50:B52)</f>
        <v>101760</v>
      </c>
      <c r="C49" s="104">
        <f t="shared" si="6"/>
        <v>4533345.459999999</v>
      </c>
      <c r="D49" s="104">
        <f t="shared" si="6"/>
        <v>3706</v>
      </c>
      <c r="E49" s="104">
        <f t="shared" si="6"/>
        <v>45366</v>
      </c>
      <c r="F49" s="104">
        <f t="shared" si="6"/>
        <v>4248552.13</v>
      </c>
      <c r="G49" s="104">
        <f t="shared" si="6"/>
        <v>3149</v>
      </c>
      <c r="H49" s="109">
        <f t="shared" si="0"/>
        <v>-6.2821890039679307E-2</v>
      </c>
    </row>
    <row r="50" spans="1:8" x14ac:dyDescent="0.2">
      <c r="A50" s="106" t="s">
        <v>499</v>
      </c>
      <c r="B50" s="19">
        <v>47005</v>
      </c>
      <c r="C50" s="19">
        <v>193246.55</v>
      </c>
      <c r="D50" s="15">
        <v>28</v>
      </c>
      <c r="E50" s="19">
        <v>6665</v>
      </c>
      <c r="F50" s="19">
        <v>141075.91</v>
      </c>
      <c r="G50" s="15">
        <v>23</v>
      </c>
      <c r="H50" s="110">
        <f t="shared" si="0"/>
        <v>-0.26996932157391673</v>
      </c>
    </row>
    <row r="51" spans="1:8" x14ac:dyDescent="0.2">
      <c r="A51" s="106" t="s">
        <v>500</v>
      </c>
      <c r="B51" s="19">
        <v>54583</v>
      </c>
      <c r="C51" s="19">
        <v>4294920.0999999996</v>
      </c>
      <c r="D51" s="15">
        <v>3620</v>
      </c>
      <c r="E51" s="19">
        <v>38667</v>
      </c>
      <c r="F51" s="19">
        <v>4100616.72</v>
      </c>
      <c r="G51" s="15">
        <v>3119</v>
      </c>
      <c r="H51" s="110">
        <f t="shared" si="0"/>
        <v>-4.5240278160238567E-2</v>
      </c>
    </row>
    <row r="52" spans="1:8" x14ac:dyDescent="0.2">
      <c r="A52" s="106" t="s">
        <v>501</v>
      </c>
      <c r="B52" s="19">
        <v>172</v>
      </c>
      <c r="C52" s="19">
        <v>45178.81</v>
      </c>
      <c r="D52" s="15">
        <v>58</v>
      </c>
      <c r="E52" s="19">
        <v>34</v>
      </c>
      <c r="F52" s="19">
        <v>6859.5</v>
      </c>
      <c r="G52" s="15">
        <v>7</v>
      </c>
      <c r="H52" s="110">
        <f t="shared" si="0"/>
        <v>-0.84816997171904263</v>
      </c>
    </row>
    <row r="53" spans="1:8" x14ac:dyDescent="0.2">
      <c r="A53" s="103" t="s">
        <v>502</v>
      </c>
      <c r="B53" s="104">
        <f t="shared" ref="B53:G53" si="7">SUM(B54:B57)</f>
        <v>337436</v>
      </c>
      <c r="C53" s="104">
        <f t="shared" si="7"/>
        <v>2530182.7400000002</v>
      </c>
      <c r="D53" s="104">
        <f t="shared" si="7"/>
        <v>395</v>
      </c>
      <c r="E53" s="104">
        <f t="shared" si="7"/>
        <v>903794</v>
      </c>
      <c r="F53" s="104">
        <f t="shared" si="7"/>
        <v>7163693.1699999999</v>
      </c>
      <c r="G53" s="104">
        <f t="shared" si="7"/>
        <v>271</v>
      </c>
      <c r="H53" s="109">
        <f t="shared" si="0"/>
        <v>1.8312947743845567</v>
      </c>
    </row>
    <row r="54" spans="1:8" x14ac:dyDescent="0.2">
      <c r="A54" s="106" t="s">
        <v>503</v>
      </c>
      <c r="B54" s="19">
        <v>335050</v>
      </c>
      <c r="C54" s="19">
        <v>2491879.48</v>
      </c>
      <c r="D54" s="15">
        <v>325</v>
      </c>
      <c r="E54" s="19">
        <v>903652</v>
      </c>
      <c r="F54" s="19">
        <v>7152318.0099999998</v>
      </c>
      <c r="G54" s="15">
        <v>252</v>
      </c>
      <c r="H54" s="110">
        <f t="shared" si="0"/>
        <v>1.8702503742275689</v>
      </c>
    </row>
    <row r="55" spans="1:8" x14ac:dyDescent="0.2">
      <c r="A55" s="106" t="s">
        <v>504</v>
      </c>
      <c r="B55" s="19">
        <v>179</v>
      </c>
      <c r="C55" s="19">
        <v>7312</v>
      </c>
      <c r="D55" s="15">
        <v>2</v>
      </c>
      <c r="E55" s="19">
        <v>21</v>
      </c>
      <c r="F55" s="19">
        <v>75</v>
      </c>
      <c r="G55" s="15">
        <v>1</v>
      </c>
      <c r="H55" s="110">
        <f t="shared" si="0"/>
        <v>-0.98974288840262581</v>
      </c>
    </row>
    <row r="56" spans="1:8" x14ac:dyDescent="0.2">
      <c r="A56" s="106" t="s">
        <v>505</v>
      </c>
      <c r="B56" s="19">
        <v>522</v>
      </c>
      <c r="C56" s="19">
        <v>20175.599999999999</v>
      </c>
      <c r="D56" s="15">
        <v>66</v>
      </c>
      <c r="E56" s="19">
        <v>121</v>
      </c>
      <c r="F56" s="19">
        <v>11300.16</v>
      </c>
      <c r="G56" s="15">
        <v>18</v>
      </c>
      <c r="H56" s="110">
        <f t="shared" si="0"/>
        <v>-0.43990959376672811</v>
      </c>
    </row>
    <row r="57" spans="1:8" x14ac:dyDescent="0.2">
      <c r="A57" s="106" t="s">
        <v>506</v>
      </c>
      <c r="B57" s="19">
        <v>1685</v>
      </c>
      <c r="C57" s="19">
        <v>10815.66</v>
      </c>
      <c r="D57" s="15">
        <v>2</v>
      </c>
      <c r="E57" s="19">
        <v>0</v>
      </c>
      <c r="F57" s="19">
        <v>0</v>
      </c>
      <c r="G57" s="15">
        <v>0</v>
      </c>
      <c r="H57" s="110">
        <f t="shared" si="0"/>
        <v>-1</v>
      </c>
    </row>
    <row r="58" spans="1:8" x14ac:dyDescent="0.2">
      <c r="A58" s="103" t="s">
        <v>507</v>
      </c>
      <c r="B58" s="104">
        <f t="shared" ref="B58:G58" si="8">SUM(B59:B63)</f>
        <v>1796691</v>
      </c>
      <c r="C58" s="104">
        <f t="shared" si="8"/>
        <v>4346983.92</v>
      </c>
      <c r="D58" s="104">
        <f t="shared" si="8"/>
        <v>1018</v>
      </c>
      <c r="E58" s="104">
        <f t="shared" si="8"/>
        <v>1057433</v>
      </c>
      <c r="F58" s="104">
        <f t="shared" si="8"/>
        <v>2561434.16</v>
      </c>
      <c r="G58" s="104">
        <f t="shared" si="8"/>
        <v>623</v>
      </c>
      <c r="H58" s="109">
        <f t="shared" si="0"/>
        <v>-0.41075600758145892</v>
      </c>
    </row>
    <row r="59" spans="1:8" x14ac:dyDescent="0.2">
      <c r="A59" s="106" t="s">
        <v>508</v>
      </c>
      <c r="B59" s="19">
        <v>1665277</v>
      </c>
      <c r="C59" s="19">
        <v>3113560.93</v>
      </c>
      <c r="D59" s="15">
        <v>681</v>
      </c>
      <c r="E59" s="19">
        <v>989748</v>
      </c>
      <c r="F59" s="19">
        <v>1779752</v>
      </c>
      <c r="G59" s="15">
        <v>375</v>
      </c>
      <c r="H59" s="110">
        <f t="shared" si="0"/>
        <v>-0.42838696912862406</v>
      </c>
    </row>
    <row r="60" spans="1:8" x14ac:dyDescent="0.2">
      <c r="A60" s="106" t="s">
        <v>509</v>
      </c>
      <c r="B60" s="19">
        <v>123599</v>
      </c>
      <c r="C60" s="19">
        <v>988729.17</v>
      </c>
      <c r="D60" s="15">
        <v>299</v>
      </c>
      <c r="E60" s="19">
        <v>58116</v>
      </c>
      <c r="F60" s="19">
        <v>490517.39</v>
      </c>
      <c r="G60" s="15">
        <v>219</v>
      </c>
      <c r="H60" s="110">
        <f t="shared" si="0"/>
        <v>-0.50389105036721027</v>
      </c>
    </row>
    <row r="61" spans="1:8" x14ac:dyDescent="0.2">
      <c r="A61" s="106" t="s">
        <v>510</v>
      </c>
      <c r="B61" s="19">
        <v>0</v>
      </c>
      <c r="C61" s="19">
        <v>0</v>
      </c>
      <c r="D61" s="15">
        <v>0</v>
      </c>
      <c r="E61" s="19">
        <v>3</v>
      </c>
      <c r="F61" s="19">
        <v>554.72</v>
      </c>
      <c r="G61" s="15">
        <v>1</v>
      </c>
      <c r="H61" s="111" t="s">
        <v>219</v>
      </c>
    </row>
    <row r="62" spans="1:8" x14ac:dyDescent="0.2">
      <c r="A62" s="106" t="s">
        <v>511</v>
      </c>
      <c r="B62" s="19">
        <v>7609</v>
      </c>
      <c r="C62" s="19">
        <v>229153.1</v>
      </c>
      <c r="D62" s="15">
        <v>28</v>
      </c>
      <c r="E62" s="19">
        <v>9520</v>
      </c>
      <c r="F62" s="19">
        <v>281383.73</v>
      </c>
      <c r="G62" s="15">
        <v>22</v>
      </c>
      <c r="H62" s="110">
        <f t="shared" ref="H62:H91" si="9">(F62/C62-1)</f>
        <v>0.22792896975864596</v>
      </c>
    </row>
    <row r="63" spans="1:8" x14ac:dyDescent="0.2">
      <c r="A63" s="106" t="s">
        <v>512</v>
      </c>
      <c r="B63" s="19">
        <v>206</v>
      </c>
      <c r="C63" s="19">
        <v>15540.72</v>
      </c>
      <c r="D63" s="15">
        <v>10</v>
      </c>
      <c r="E63" s="19">
        <v>46</v>
      </c>
      <c r="F63" s="19">
        <v>9226.32</v>
      </c>
      <c r="G63" s="15">
        <v>6</v>
      </c>
      <c r="H63" s="110">
        <f t="shared" si="9"/>
        <v>-0.4063132210090652</v>
      </c>
    </row>
    <row r="64" spans="1:8" x14ac:dyDescent="0.2">
      <c r="A64" s="103" t="s">
        <v>513</v>
      </c>
      <c r="B64" s="104">
        <f t="shared" ref="B64:G64" si="10">SUM(B65:B74)</f>
        <v>743455</v>
      </c>
      <c r="C64" s="104">
        <f t="shared" si="10"/>
        <v>12348506.02</v>
      </c>
      <c r="D64" s="104">
        <f t="shared" si="10"/>
        <v>9627</v>
      </c>
      <c r="E64" s="104">
        <f t="shared" si="10"/>
        <v>379265</v>
      </c>
      <c r="F64" s="104">
        <f t="shared" si="10"/>
        <v>9302984.1099999994</v>
      </c>
      <c r="G64" s="104">
        <f t="shared" si="10"/>
        <v>6646</v>
      </c>
      <c r="H64" s="109">
        <f t="shared" si="9"/>
        <v>-0.24663079931024723</v>
      </c>
    </row>
    <row r="65" spans="1:8" x14ac:dyDescent="0.2">
      <c r="A65" s="106" t="s">
        <v>514</v>
      </c>
      <c r="B65" s="19">
        <v>8590</v>
      </c>
      <c r="C65" s="19">
        <v>107702.82</v>
      </c>
      <c r="D65" s="15">
        <v>14</v>
      </c>
      <c r="E65" s="19">
        <v>3133</v>
      </c>
      <c r="F65" s="19">
        <v>36934.93</v>
      </c>
      <c r="G65" s="15">
        <v>10</v>
      </c>
      <c r="H65" s="110">
        <f t="shared" si="9"/>
        <v>-0.65706626808843072</v>
      </c>
    </row>
    <row r="66" spans="1:8" x14ac:dyDescent="0.2">
      <c r="A66" s="106" t="s">
        <v>515</v>
      </c>
      <c r="B66" s="19">
        <v>2737</v>
      </c>
      <c r="C66" s="19">
        <v>47470.73</v>
      </c>
      <c r="D66" s="15">
        <v>10</v>
      </c>
      <c r="E66" s="19">
        <v>1257</v>
      </c>
      <c r="F66" s="19">
        <v>18967.830000000002</v>
      </c>
      <c r="G66" s="15">
        <v>6</v>
      </c>
      <c r="H66" s="110">
        <f t="shared" si="9"/>
        <v>-0.6004310445615646</v>
      </c>
    </row>
    <row r="67" spans="1:8" x14ac:dyDescent="0.2">
      <c r="A67" s="106" t="s">
        <v>516</v>
      </c>
      <c r="B67" s="19">
        <v>3137</v>
      </c>
      <c r="C67" s="19">
        <v>230870.78</v>
      </c>
      <c r="D67" s="15">
        <v>59</v>
      </c>
      <c r="E67" s="19">
        <v>3214</v>
      </c>
      <c r="F67" s="19">
        <v>153576.82</v>
      </c>
      <c r="G67" s="15">
        <v>41</v>
      </c>
      <c r="H67" s="110">
        <f t="shared" si="9"/>
        <v>-0.33479316871541731</v>
      </c>
    </row>
    <row r="68" spans="1:8" x14ac:dyDescent="0.2">
      <c r="A68" s="106" t="s">
        <v>517</v>
      </c>
      <c r="B68" s="19">
        <v>21652</v>
      </c>
      <c r="C68" s="19">
        <v>271855.08</v>
      </c>
      <c r="D68" s="15">
        <v>45</v>
      </c>
      <c r="E68" s="19">
        <v>3833</v>
      </c>
      <c r="F68" s="19">
        <v>63301.5</v>
      </c>
      <c r="G68" s="15">
        <v>20</v>
      </c>
      <c r="H68" s="110">
        <f t="shared" si="9"/>
        <v>-0.76714983586107721</v>
      </c>
    </row>
    <row r="69" spans="1:8" x14ac:dyDescent="0.2">
      <c r="A69" s="106" t="s">
        <v>518</v>
      </c>
      <c r="B69" s="19">
        <v>11453</v>
      </c>
      <c r="C69" s="19">
        <v>297887.35999999999</v>
      </c>
      <c r="D69" s="15">
        <v>54</v>
      </c>
      <c r="E69" s="19">
        <v>10372</v>
      </c>
      <c r="F69" s="19">
        <v>248864.32</v>
      </c>
      <c r="G69" s="15">
        <v>37</v>
      </c>
      <c r="H69" s="110">
        <f t="shared" si="9"/>
        <v>-0.1645690505297035</v>
      </c>
    </row>
    <row r="70" spans="1:8" x14ac:dyDescent="0.2">
      <c r="A70" s="106" t="s">
        <v>519</v>
      </c>
      <c r="B70" s="19">
        <v>11051</v>
      </c>
      <c r="C70" s="19">
        <v>255427.32</v>
      </c>
      <c r="D70" s="15">
        <v>25</v>
      </c>
      <c r="E70" s="19">
        <v>2700</v>
      </c>
      <c r="F70" s="19">
        <v>41651.730000000003</v>
      </c>
      <c r="G70" s="15">
        <v>13</v>
      </c>
      <c r="H70" s="110">
        <f t="shared" si="9"/>
        <v>-0.83693314403486674</v>
      </c>
    </row>
    <row r="71" spans="1:8" x14ac:dyDescent="0.2">
      <c r="A71" s="106" t="s">
        <v>520</v>
      </c>
      <c r="B71" s="19">
        <v>876</v>
      </c>
      <c r="C71" s="19">
        <v>27128.77</v>
      </c>
      <c r="D71" s="15">
        <v>32</v>
      </c>
      <c r="E71" s="19">
        <v>1861</v>
      </c>
      <c r="F71" s="19">
        <v>40326.31</v>
      </c>
      <c r="G71" s="15">
        <v>34</v>
      </c>
      <c r="H71" s="110">
        <f t="shared" si="9"/>
        <v>0.48647763978978764</v>
      </c>
    </row>
    <row r="72" spans="1:8" x14ac:dyDescent="0.2">
      <c r="A72" s="106" t="s">
        <v>521</v>
      </c>
      <c r="B72" s="19">
        <v>158195</v>
      </c>
      <c r="C72" s="19">
        <v>1878261.73</v>
      </c>
      <c r="D72" s="15">
        <v>4127</v>
      </c>
      <c r="E72" s="19">
        <v>20706</v>
      </c>
      <c r="F72" s="19">
        <v>1818461</v>
      </c>
      <c r="G72" s="15">
        <v>3012</v>
      </c>
      <c r="H72" s="110">
        <f t="shared" si="9"/>
        <v>-3.1838337035169251E-2</v>
      </c>
    </row>
    <row r="73" spans="1:8" x14ac:dyDescent="0.2">
      <c r="A73" s="106" t="s">
        <v>522</v>
      </c>
      <c r="B73" s="19">
        <v>186041</v>
      </c>
      <c r="C73" s="19">
        <v>4369492</v>
      </c>
      <c r="D73" s="15">
        <v>4911</v>
      </c>
      <c r="E73" s="19">
        <v>130789</v>
      </c>
      <c r="F73" s="19">
        <v>4458970.57</v>
      </c>
      <c r="G73" s="15">
        <v>3224</v>
      </c>
      <c r="H73" s="110">
        <f t="shared" si="9"/>
        <v>2.0478025820850565E-2</v>
      </c>
    </row>
    <row r="74" spans="1:8" x14ac:dyDescent="0.2">
      <c r="A74" s="106" t="s">
        <v>523</v>
      </c>
      <c r="B74" s="19">
        <v>339723</v>
      </c>
      <c r="C74" s="19">
        <v>4862409.43</v>
      </c>
      <c r="D74" s="15">
        <v>350</v>
      </c>
      <c r="E74" s="19">
        <v>201400</v>
      </c>
      <c r="F74" s="19">
        <v>2421929.1</v>
      </c>
      <c r="G74" s="15">
        <v>249</v>
      </c>
      <c r="H74" s="110">
        <f t="shared" si="9"/>
        <v>-0.50190761702269893</v>
      </c>
    </row>
    <row r="75" spans="1:8" x14ac:dyDescent="0.2">
      <c r="A75" s="103" t="s">
        <v>524</v>
      </c>
      <c r="B75" s="104">
        <f t="shared" ref="B75:G75" si="11">SUM(B76:B79)</f>
        <v>1316672</v>
      </c>
      <c r="C75" s="104">
        <f t="shared" si="11"/>
        <v>84619531.760000005</v>
      </c>
      <c r="D75" s="104">
        <f t="shared" si="11"/>
        <v>27488</v>
      </c>
      <c r="E75" s="104">
        <f t="shared" si="11"/>
        <v>1068115</v>
      </c>
      <c r="F75" s="104">
        <f t="shared" si="11"/>
        <v>73750116.660000011</v>
      </c>
      <c r="G75" s="104">
        <f t="shared" si="11"/>
        <v>38288</v>
      </c>
      <c r="H75" s="109">
        <f t="shared" si="9"/>
        <v>-0.12845042833406473</v>
      </c>
    </row>
    <row r="76" spans="1:8" x14ac:dyDescent="0.2">
      <c r="A76" s="106" t="s">
        <v>525</v>
      </c>
      <c r="B76" s="19">
        <v>1298593</v>
      </c>
      <c r="C76" s="19">
        <v>84325721.689999998</v>
      </c>
      <c r="D76" s="15">
        <v>27074</v>
      </c>
      <c r="E76" s="19">
        <v>1059382</v>
      </c>
      <c r="F76" s="19">
        <v>73587176.010000005</v>
      </c>
      <c r="G76" s="15">
        <v>38069</v>
      </c>
      <c r="H76" s="110">
        <f t="shared" si="9"/>
        <v>-0.1273460275795476</v>
      </c>
    </row>
    <row r="77" spans="1:8" x14ac:dyDescent="0.2">
      <c r="A77" s="106" t="s">
        <v>526</v>
      </c>
      <c r="B77" s="19">
        <v>1112</v>
      </c>
      <c r="C77" s="19">
        <v>98257.89</v>
      </c>
      <c r="D77" s="15">
        <v>360</v>
      </c>
      <c r="E77" s="19">
        <v>375</v>
      </c>
      <c r="F77" s="19">
        <v>48324.01</v>
      </c>
      <c r="G77" s="15">
        <v>202</v>
      </c>
      <c r="H77" s="110">
        <f t="shared" si="9"/>
        <v>-0.50819206477973422</v>
      </c>
    </row>
    <row r="78" spans="1:8" x14ac:dyDescent="0.2">
      <c r="A78" s="106" t="s">
        <v>527</v>
      </c>
      <c r="B78" s="19">
        <v>14978</v>
      </c>
      <c r="C78" s="19">
        <v>146331.54</v>
      </c>
      <c r="D78" s="15">
        <v>45</v>
      </c>
      <c r="E78" s="19">
        <v>7148</v>
      </c>
      <c r="F78" s="19">
        <v>60961.61</v>
      </c>
      <c r="G78" s="15">
        <v>12</v>
      </c>
      <c r="H78" s="110">
        <f t="shared" si="9"/>
        <v>-0.58340074873810521</v>
      </c>
    </row>
    <row r="79" spans="1:8" x14ac:dyDescent="0.2">
      <c r="A79" s="106" t="s">
        <v>528</v>
      </c>
      <c r="B79" s="19">
        <v>1989</v>
      </c>
      <c r="C79" s="19">
        <v>49220.639999999999</v>
      </c>
      <c r="D79" s="15">
        <v>9</v>
      </c>
      <c r="E79" s="19">
        <v>1210</v>
      </c>
      <c r="F79" s="19">
        <v>53655.03</v>
      </c>
      <c r="G79" s="15">
        <v>5</v>
      </c>
      <c r="H79" s="110">
        <f t="shared" si="9"/>
        <v>9.0092083321143379E-2</v>
      </c>
    </row>
    <row r="80" spans="1:8" x14ac:dyDescent="0.2">
      <c r="A80" s="103" t="s">
        <v>529</v>
      </c>
      <c r="B80" s="104">
        <f t="shared" ref="B80:G80" si="12">SUM(B81:B83)</f>
        <v>15056305</v>
      </c>
      <c r="C80" s="104">
        <f t="shared" si="12"/>
        <v>14435475.92</v>
      </c>
      <c r="D80" s="104">
        <f t="shared" si="12"/>
        <v>1568</v>
      </c>
      <c r="E80" s="104">
        <f t="shared" si="12"/>
        <v>10155197</v>
      </c>
      <c r="F80" s="104">
        <f t="shared" si="12"/>
        <v>6777563.0099999998</v>
      </c>
      <c r="G80" s="104">
        <f t="shared" si="12"/>
        <v>613</v>
      </c>
      <c r="H80" s="109">
        <f t="shared" si="9"/>
        <v>-0.53049258316382542</v>
      </c>
    </row>
    <row r="81" spans="1:8" x14ac:dyDescent="0.2">
      <c r="A81" s="106" t="s">
        <v>530</v>
      </c>
      <c r="B81" s="19">
        <v>717971</v>
      </c>
      <c r="C81" s="19">
        <v>969685.27</v>
      </c>
      <c r="D81" s="15">
        <v>133</v>
      </c>
      <c r="E81" s="19">
        <v>264140</v>
      </c>
      <c r="F81" s="19">
        <v>720334.01</v>
      </c>
      <c r="G81" s="15">
        <v>111</v>
      </c>
      <c r="H81" s="110">
        <f t="shared" si="9"/>
        <v>-0.25714658942895974</v>
      </c>
    </row>
    <row r="82" spans="1:8" x14ac:dyDescent="0.2">
      <c r="A82" s="106" t="s">
        <v>531</v>
      </c>
      <c r="B82" s="19">
        <v>13933732</v>
      </c>
      <c r="C82" s="19">
        <v>12020510.49</v>
      </c>
      <c r="D82" s="15">
        <v>1086</v>
      </c>
      <c r="E82" s="19">
        <v>6040336</v>
      </c>
      <c r="F82" s="19">
        <v>4959676.0999999996</v>
      </c>
      <c r="G82" s="15">
        <v>361</v>
      </c>
      <c r="H82" s="110">
        <f t="shared" si="9"/>
        <v>-0.58739887926340484</v>
      </c>
    </row>
    <row r="83" spans="1:8" x14ac:dyDescent="0.2">
      <c r="A83" s="106" t="s">
        <v>532</v>
      </c>
      <c r="B83" s="19">
        <v>404602</v>
      </c>
      <c r="C83" s="19">
        <v>1445280.16</v>
      </c>
      <c r="D83" s="15">
        <v>349</v>
      </c>
      <c r="E83" s="19">
        <v>3850721</v>
      </c>
      <c r="F83" s="19">
        <v>1097552.8999999999</v>
      </c>
      <c r="G83" s="15">
        <v>141</v>
      </c>
      <c r="H83" s="110">
        <f t="shared" si="9"/>
        <v>-0.24059505528672032</v>
      </c>
    </row>
    <row r="84" spans="1:8" x14ac:dyDescent="0.2">
      <c r="A84" s="103" t="s">
        <v>533</v>
      </c>
      <c r="B84" s="104">
        <f t="shared" ref="B84:G84" si="13">SUM(B85)</f>
        <v>81391</v>
      </c>
      <c r="C84" s="104">
        <f t="shared" si="13"/>
        <v>8956821.3100000005</v>
      </c>
      <c r="D84" s="104">
        <f t="shared" si="13"/>
        <v>1348</v>
      </c>
      <c r="E84" s="104">
        <f t="shared" si="13"/>
        <v>26920</v>
      </c>
      <c r="F84" s="104">
        <f t="shared" si="13"/>
        <v>5293872.6100000003</v>
      </c>
      <c r="G84" s="104">
        <f t="shared" si="13"/>
        <v>666</v>
      </c>
      <c r="H84" s="109">
        <f t="shared" si="9"/>
        <v>-0.40895632202804322</v>
      </c>
    </row>
    <row r="85" spans="1:8" x14ac:dyDescent="0.2">
      <c r="A85" s="106" t="s">
        <v>534</v>
      </c>
      <c r="B85" s="19">
        <v>81391</v>
      </c>
      <c r="C85" s="19">
        <v>8956821.3100000005</v>
      </c>
      <c r="D85" s="15">
        <v>1348</v>
      </c>
      <c r="E85" s="19">
        <v>26920</v>
      </c>
      <c r="F85" s="19">
        <v>5293872.6100000003</v>
      </c>
      <c r="G85" s="15">
        <v>666</v>
      </c>
      <c r="H85" s="110">
        <f t="shared" si="9"/>
        <v>-0.40895632202804322</v>
      </c>
    </row>
    <row r="86" spans="1:8" x14ac:dyDescent="0.2">
      <c r="A86" s="103" t="s">
        <v>535</v>
      </c>
      <c r="B86" s="104">
        <f t="shared" ref="B86:G86" si="14">SUM(B87:B97)</f>
        <v>3135656</v>
      </c>
      <c r="C86" s="104">
        <f t="shared" si="14"/>
        <v>17337645.140000001</v>
      </c>
      <c r="D86" s="104">
        <f t="shared" si="14"/>
        <v>2646</v>
      </c>
      <c r="E86" s="104">
        <f t="shared" si="14"/>
        <v>1346369</v>
      </c>
      <c r="F86" s="104">
        <f t="shared" si="14"/>
        <v>12694457.77</v>
      </c>
      <c r="G86" s="104">
        <f t="shared" si="14"/>
        <v>1277</v>
      </c>
      <c r="H86" s="109">
        <f t="shared" si="9"/>
        <v>-0.2678095746283109</v>
      </c>
    </row>
    <row r="87" spans="1:8" x14ac:dyDescent="0.2">
      <c r="A87" s="106" t="s">
        <v>536</v>
      </c>
      <c r="B87" s="19">
        <v>703750</v>
      </c>
      <c r="C87" s="19">
        <v>672238.49</v>
      </c>
      <c r="D87" s="15">
        <v>39</v>
      </c>
      <c r="E87" s="19">
        <v>65552</v>
      </c>
      <c r="F87" s="19">
        <v>161631.34</v>
      </c>
      <c r="G87" s="15">
        <v>15</v>
      </c>
      <c r="H87" s="110">
        <f t="shared" si="9"/>
        <v>-0.75956250288495086</v>
      </c>
    </row>
    <row r="88" spans="1:8" x14ac:dyDescent="0.2">
      <c r="A88" s="106" t="s">
        <v>537</v>
      </c>
      <c r="B88" s="19">
        <v>1634065</v>
      </c>
      <c r="C88" s="19">
        <v>7126752.3499999996</v>
      </c>
      <c r="D88" s="15">
        <v>1121</v>
      </c>
      <c r="E88" s="19">
        <v>577728</v>
      </c>
      <c r="F88" s="19">
        <v>4698569.25</v>
      </c>
      <c r="G88" s="15">
        <v>412</v>
      </c>
      <c r="H88" s="110">
        <f t="shared" si="9"/>
        <v>-0.34071383159539703</v>
      </c>
    </row>
    <row r="89" spans="1:8" x14ac:dyDescent="0.2">
      <c r="A89" s="106" t="s">
        <v>538</v>
      </c>
      <c r="B89" s="19">
        <v>79355</v>
      </c>
      <c r="C89" s="19">
        <v>690903.22</v>
      </c>
      <c r="D89" s="15">
        <v>180</v>
      </c>
      <c r="E89" s="19">
        <v>15369</v>
      </c>
      <c r="F89" s="19">
        <v>104412.24</v>
      </c>
      <c r="G89" s="15">
        <v>55</v>
      </c>
      <c r="H89" s="110">
        <f t="shared" si="9"/>
        <v>-0.84887573689409057</v>
      </c>
    </row>
    <row r="90" spans="1:8" x14ac:dyDescent="0.2">
      <c r="A90" s="106" t="s">
        <v>539</v>
      </c>
      <c r="B90" s="19">
        <v>450</v>
      </c>
      <c r="C90" s="19">
        <v>1178.4000000000001</v>
      </c>
      <c r="D90" s="15">
        <v>1</v>
      </c>
      <c r="E90" s="19">
        <v>0</v>
      </c>
      <c r="F90" s="19">
        <v>0</v>
      </c>
      <c r="G90" s="15">
        <v>0</v>
      </c>
      <c r="H90" s="110">
        <f t="shared" si="9"/>
        <v>-1</v>
      </c>
    </row>
    <row r="91" spans="1:8" x14ac:dyDescent="0.2">
      <c r="A91" s="106" t="s">
        <v>540</v>
      </c>
      <c r="B91" s="19">
        <v>266265</v>
      </c>
      <c r="C91" s="19">
        <v>2013151.92</v>
      </c>
      <c r="D91" s="15">
        <v>230</v>
      </c>
      <c r="E91" s="19">
        <v>297101</v>
      </c>
      <c r="F91" s="19">
        <v>2462846.17</v>
      </c>
      <c r="G91" s="15">
        <v>125</v>
      </c>
      <c r="H91" s="110">
        <f t="shared" si="9"/>
        <v>0.22337819889916699</v>
      </c>
    </row>
    <row r="92" spans="1:8" x14ac:dyDescent="0.2">
      <c r="A92" s="106" t="s">
        <v>541</v>
      </c>
      <c r="B92" s="19">
        <v>0</v>
      </c>
      <c r="C92" s="19">
        <v>0</v>
      </c>
      <c r="D92" s="15">
        <v>0</v>
      </c>
      <c r="E92" s="19">
        <v>9000</v>
      </c>
      <c r="F92" s="19">
        <v>25000</v>
      </c>
      <c r="G92" s="15">
        <v>1</v>
      </c>
      <c r="H92" s="111" t="s">
        <v>219</v>
      </c>
    </row>
    <row r="93" spans="1:8" x14ac:dyDescent="0.2">
      <c r="A93" s="106" t="s">
        <v>574</v>
      </c>
      <c r="B93" s="19">
        <v>933</v>
      </c>
      <c r="C93" s="19">
        <v>17915.099999999999</v>
      </c>
      <c r="D93" s="15">
        <v>1</v>
      </c>
      <c r="E93" s="19">
        <v>498</v>
      </c>
      <c r="F93" s="19">
        <v>1269.76</v>
      </c>
      <c r="G93" s="15">
        <v>3</v>
      </c>
      <c r="H93" s="110">
        <f>(F93/C93-1)</f>
        <v>-0.92912347684355656</v>
      </c>
    </row>
    <row r="94" spans="1:8" x14ac:dyDescent="0.2">
      <c r="A94" s="106" t="s">
        <v>542</v>
      </c>
      <c r="B94" s="19">
        <v>0</v>
      </c>
      <c r="C94" s="19">
        <v>0</v>
      </c>
      <c r="D94" s="15">
        <v>0</v>
      </c>
      <c r="E94" s="19">
        <v>895</v>
      </c>
      <c r="F94" s="19">
        <v>6156</v>
      </c>
      <c r="G94" s="15">
        <v>2</v>
      </c>
      <c r="H94" s="111" t="s">
        <v>219</v>
      </c>
    </row>
    <row r="95" spans="1:8" x14ac:dyDescent="0.2">
      <c r="A95" s="106" t="s">
        <v>543</v>
      </c>
      <c r="B95" s="19">
        <v>73</v>
      </c>
      <c r="C95" s="19">
        <v>39149.410000000003</v>
      </c>
      <c r="D95" s="15">
        <v>9</v>
      </c>
      <c r="E95" s="19">
        <v>125</v>
      </c>
      <c r="F95" s="19">
        <v>11144.49</v>
      </c>
      <c r="G95" s="15">
        <v>7</v>
      </c>
      <c r="H95" s="110">
        <f t="shared" ref="H95:H119" si="15">(F95/C95-1)</f>
        <v>-0.71533440733845033</v>
      </c>
    </row>
    <row r="96" spans="1:8" x14ac:dyDescent="0.2">
      <c r="A96" s="106" t="s">
        <v>544</v>
      </c>
      <c r="B96" s="19">
        <v>65069</v>
      </c>
      <c r="C96" s="19">
        <v>872063.44</v>
      </c>
      <c r="D96" s="15">
        <v>408</v>
      </c>
      <c r="E96" s="19">
        <v>26714</v>
      </c>
      <c r="F96" s="19">
        <v>555054.53</v>
      </c>
      <c r="G96" s="15">
        <v>201</v>
      </c>
      <c r="H96" s="110">
        <f t="shared" si="15"/>
        <v>-0.36351588136752977</v>
      </c>
    </row>
    <row r="97" spans="1:8" x14ac:dyDescent="0.2">
      <c r="A97" s="106" t="s">
        <v>545</v>
      </c>
      <c r="B97" s="19">
        <v>385696</v>
      </c>
      <c r="C97" s="19">
        <v>5904292.8099999996</v>
      </c>
      <c r="D97" s="15">
        <v>657</v>
      </c>
      <c r="E97" s="19">
        <v>353387</v>
      </c>
      <c r="F97" s="19">
        <v>4668373.99</v>
      </c>
      <c r="G97" s="15">
        <v>456</v>
      </c>
      <c r="H97" s="110">
        <f t="shared" si="15"/>
        <v>-0.20932546195993951</v>
      </c>
    </row>
    <row r="98" spans="1:8" x14ac:dyDescent="0.2">
      <c r="A98" s="103" t="s">
        <v>546</v>
      </c>
      <c r="B98" s="104">
        <f t="shared" ref="B98:G98" si="16">SUM(B99:B100)</f>
        <v>6095728</v>
      </c>
      <c r="C98" s="104">
        <f t="shared" si="16"/>
        <v>88354001.230000004</v>
      </c>
      <c r="D98" s="104">
        <f t="shared" si="16"/>
        <v>7518</v>
      </c>
      <c r="E98" s="104">
        <f t="shared" si="16"/>
        <v>2463207</v>
      </c>
      <c r="F98" s="104">
        <f t="shared" si="16"/>
        <v>61683286.689999998</v>
      </c>
      <c r="G98" s="104">
        <f t="shared" si="16"/>
        <v>4463</v>
      </c>
      <c r="H98" s="109">
        <f t="shared" si="15"/>
        <v>-0.30186198891628857</v>
      </c>
    </row>
    <row r="99" spans="1:8" x14ac:dyDescent="0.2">
      <c r="A99" s="106" t="s">
        <v>547</v>
      </c>
      <c r="B99" s="19">
        <v>3668604</v>
      </c>
      <c r="C99" s="19">
        <v>45170780.020000003</v>
      </c>
      <c r="D99" s="15">
        <v>3115</v>
      </c>
      <c r="E99" s="19">
        <v>1452499</v>
      </c>
      <c r="F99" s="19">
        <v>40394456.960000001</v>
      </c>
      <c r="G99" s="15">
        <v>2059</v>
      </c>
      <c r="H99" s="110">
        <f t="shared" si="15"/>
        <v>-0.10573922030757976</v>
      </c>
    </row>
    <row r="100" spans="1:8" x14ac:dyDescent="0.2">
      <c r="A100" s="106" t="s">
        <v>548</v>
      </c>
      <c r="B100" s="19">
        <v>2427124</v>
      </c>
      <c r="C100" s="19">
        <v>43183221.210000001</v>
      </c>
      <c r="D100" s="15">
        <v>4403</v>
      </c>
      <c r="E100" s="19">
        <v>1010708</v>
      </c>
      <c r="F100" s="19">
        <v>21288829.73</v>
      </c>
      <c r="G100" s="15">
        <v>2404</v>
      </c>
      <c r="H100" s="110">
        <f t="shared" si="15"/>
        <v>-0.50701153981838409</v>
      </c>
    </row>
    <row r="101" spans="1:8" x14ac:dyDescent="0.2">
      <c r="A101" s="103" t="s">
        <v>356</v>
      </c>
      <c r="B101" s="104">
        <f t="shared" ref="B101:G101" si="17">SUM(B102:B103)</f>
        <v>23348097</v>
      </c>
      <c r="C101" s="104">
        <f t="shared" si="17"/>
        <v>220085837.91999999</v>
      </c>
      <c r="D101" s="104">
        <f t="shared" si="17"/>
        <v>889</v>
      </c>
      <c r="E101" s="104">
        <f t="shared" si="17"/>
        <v>19184213</v>
      </c>
      <c r="F101" s="104">
        <f t="shared" si="17"/>
        <v>183695608.31999999</v>
      </c>
      <c r="G101" s="104">
        <f t="shared" si="17"/>
        <v>800</v>
      </c>
      <c r="H101" s="109">
        <f t="shared" si="15"/>
        <v>-0.16534562125359309</v>
      </c>
    </row>
    <row r="102" spans="1:8" ht="11.25" customHeight="1" x14ac:dyDescent="0.2">
      <c r="A102" s="106" t="s">
        <v>549</v>
      </c>
      <c r="B102" s="19">
        <v>37400</v>
      </c>
      <c r="C102" s="19">
        <v>60752.29</v>
      </c>
      <c r="D102" s="15">
        <v>7</v>
      </c>
      <c r="E102" s="19">
        <v>345680</v>
      </c>
      <c r="F102" s="19">
        <v>4507031.5999999996</v>
      </c>
      <c r="G102" s="15">
        <v>8</v>
      </c>
      <c r="H102" s="110">
        <f t="shared" si="15"/>
        <v>73.187024061150609</v>
      </c>
    </row>
    <row r="103" spans="1:8" ht="11.25" customHeight="1" x14ac:dyDescent="0.2">
      <c r="A103" s="106" t="s">
        <v>550</v>
      </c>
      <c r="B103" s="19">
        <v>23310697</v>
      </c>
      <c r="C103" s="19">
        <v>220025085.63</v>
      </c>
      <c r="D103" s="15">
        <v>882</v>
      </c>
      <c r="E103" s="19">
        <v>18838533</v>
      </c>
      <c r="F103" s="19">
        <v>179188576.72</v>
      </c>
      <c r="G103" s="15">
        <v>792</v>
      </c>
      <c r="H103" s="110">
        <f t="shared" si="15"/>
        <v>-0.18559933197195411</v>
      </c>
    </row>
    <row r="104" spans="1:8" ht="11.25" customHeight="1" x14ac:dyDescent="0.2">
      <c r="A104" s="103" t="s">
        <v>551</v>
      </c>
      <c r="B104" s="104">
        <f t="shared" ref="B104:G104" si="18">SUM(B105:B106)</f>
        <v>870566</v>
      </c>
      <c r="C104" s="104">
        <f t="shared" si="18"/>
        <v>104946580.72</v>
      </c>
      <c r="D104" s="104">
        <f t="shared" si="18"/>
        <v>748</v>
      </c>
      <c r="E104" s="104">
        <f t="shared" si="18"/>
        <v>1022204</v>
      </c>
      <c r="F104" s="104">
        <f t="shared" si="18"/>
        <v>333446520.75</v>
      </c>
      <c r="G104" s="104">
        <f t="shared" si="18"/>
        <v>546</v>
      </c>
      <c r="H104" s="109">
        <f t="shared" si="15"/>
        <v>2.1772976162000299</v>
      </c>
    </row>
    <row r="105" spans="1:8" x14ac:dyDescent="0.2">
      <c r="A105" s="106" t="s">
        <v>552</v>
      </c>
      <c r="B105" s="19">
        <v>113721</v>
      </c>
      <c r="C105" s="19">
        <v>83100074.510000005</v>
      </c>
      <c r="D105" s="15">
        <v>697</v>
      </c>
      <c r="E105" s="19">
        <v>578127</v>
      </c>
      <c r="F105" s="19">
        <v>308649113.42000002</v>
      </c>
      <c r="G105" s="15">
        <v>460</v>
      </c>
      <c r="H105" s="110">
        <f t="shared" si="15"/>
        <v>2.7141857602409027</v>
      </c>
    </row>
    <row r="106" spans="1:8" x14ac:dyDescent="0.2">
      <c r="A106" s="106" t="s">
        <v>553</v>
      </c>
      <c r="B106" s="19">
        <v>756845</v>
      </c>
      <c r="C106" s="19">
        <v>21846506.210000001</v>
      </c>
      <c r="D106" s="15">
        <v>51</v>
      </c>
      <c r="E106" s="19">
        <v>444077</v>
      </c>
      <c r="F106" s="19">
        <v>24797407.329999998</v>
      </c>
      <c r="G106" s="15">
        <v>86</v>
      </c>
      <c r="H106" s="110">
        <f t="shared" si="15"/>
        <v>0.13507428106052277</v>
      </c>
    </row>
    <row r="107" spans="1:8" x14ac:dyDescent="0.2">
      <c r="A107" s="103" t="s">
        <v>554</v>
      </c>
      <c r="B107" s="104">
        <f t="shared" ref="B107:G107" si="19">SUM(B108:B110)</f>
        <v>112957</v>
      </c>
      <c r="C107" s="104">
        <f t="shared" si="19"/>
        <v>7863454.9699999997</v>
      </c>
      <c r="D107" s="104">
        <f t="shared" si="19"/>
        <v>1691</v>
      </c>
      <c r="E107" s="104">
        <f t="shared" si="19"/>
        <v>26731</v>
      </c>
      <c r="F107" s="104">
        <f t="shared" si="19"/>
        <v>4933130.34</v>
      </c>
      <c r="G107" s="104">
        <f t="shared" si="19"/>
        <v>997</v>
      </c>
      <c r="H107" s="109">
        <f t="shared" si="15"/>
        <v>-0.37265103458715421</v>
      </c>
    </row>
    <row r="108" spans="1:8" x14ac:dyDescent="0.2">
      <c r="A108" s="106" t="s">
        <v>555</v>
      </c>
      <c r="B108" s="19">
        <v>111939</v>
      </c>
      <c r="C108" s="19">
        <v>4613421.2</v>
      </c>
      <c r="D108" s="15">
        <v>1170</v>
      </c>
      <c r="E108" s="19">
        <v>25694</v>
      </c>
      <c r="F108" s="19">
        <v>1898860.9</v>
      </c>
      <c r="G108" s="15">
        <v>485</v>
      </c>
      <c r="H108" s="110">
        <f t="shared" si="15"/>
        <v>-0.58840504309469943</v>
      </c>
    </row>
    <row r="109" spans="1:8" x14ac:dyDescent="0.2">
      <c r="A109" s="106" t="s">
        <v>556</v>
      </c>
      <c r="B109" s="19">
        <v>590</v>
      </c>
      <c r="C109" s="19">
        <v>3213061.57</v>
      </c>
      <c r="D109" s="15">
        <v>500</v>
      </c>
      <c r="E109" s="19">
        <v>458</v>
      </c>
      <c r="F109" s="19">
        <v>3012939.69</v>
      </c>
      <c r="G109" s="15">
        <v>455</v>
      </c>
      <c r="H109" s="110">
        <f t="shared" si="15"/>
        <v>-6.2283860934541635E-2</v>
      </c>
    </row>
    <row r="110" spans="1:8" x14ac:dyDescent="0.2">
      <c r="A110" s="106" t="s">
        <v>557</v>
      </c>
      <c r="B110" s="19">
        <v>428</v>
      </c>
      <c r="C110" s="19">
        <v>36972.199999999997</v>
      </c>
      <c r="D110" s="15">
        <v>21</v>
      </c>
      <c r="E110" s="19">
        <v>579</v>
      </c>
      <c r="F110" s="19">
        <v>21329.75</v>
      </c>
      <c r="G110" s="15">
        <v>57</v>
      </c>
      <c r="H110" s="110">
        <f t="shared" si="15"/>
        <v>-0.42308680576216717</v>
      </c>
    </row>
    <row r="111" spans="1:8" ht="11.25" customHeight="1" x14ac:dyDescent="0.2">
      <c r="A111" s="103" t="s">
        <v>558</v>
      </c>
      <c r="B111" s="104">
        <f t="shared" ref="B111:G111" si="20">SUM(B112)</f>
        <v>3295</v>
      </c>
      <c r="C111" s="104">
        <f t="shared" si="20"/>
        <v>62405.1</v>
      </c>
      <c r="D111" s="104">
        <f t="shared" si="20"/>
        <v>4</v>
      </c>
      <c r="E111" s="104">
        <f t="shared" si="20"/>
        <v>6949</v>
      </c>
      <c r="F111" s="104">
        <f t="shared" si="20"/>
        <v>126630.79</v>
      </c>
      <c r="G111" s="104">
        <f t="shared" si="20"/>
        <v>7</v>
      </c>
      <c r="H111" s="109">
        <f t="shared" si="15"/>
        <v>1.0291737374028727</v>
      </c>
    </row>
    <row r="112" spans="1:8" ht="11.25" customHeight="1" x14ac:dyDescent="0.2">
      <c r="A112" s="106" t="s">
        <v>559</v>
      </c>
      <c r="B112" s="19">
        <v>3295</v>
      </c>
      <c r="C112" s="19">
        <v>62405.1</v>
      </c>
      <c r="D112" s="15">
        <v>4</v>
      </c>
      <c r="E112" s="19">
        <v>6949</v>
      </c>
      <c r="F112" s="19">
        <v>126630.79</v>
      </c>
      <c r="G112" s="15">
        <v>7</v>
      </c>
      <c r="H112" s="110">
        <f t="shared" si="15"/>
        <v>1.0291737374028727</v>
      </c>
    </row>
    <row r="113" spans="1:8" x14ac:dyDescent="0.2">
      <c r="A113" s="103" t="s">
        <v>560</v>
      </c>
      <c r="B113" s="104">
        <f t="shared" ref="B113:G113" si="21">SUM(B114:B116)</f>
        <v>3353234</v>
      </c>
      <c r="C113" s="104">
        <f t="shared" si="21"/>
        <v>25644477</v>
      </c>
      <c r="D113" s="104">
        <f t="shared" si="21"/>
        <v>2038</v>
      </c>
      <c r="E113" s="104">
        <f t="shared" si="21"/>
        <v>1968226</v>
      </c>
      <c r="F113" s="104">
        <f t="shared" si="21"/>
        <v>13954352.860000001</v>
      </c>
      <c r="G113" s="104">
        <f t="shared" si="21"/>
        <v>885</v>
      </c>
      <c r="H113" s="109">
        <f t="shared" si="15"/>
        <v>-0.45585348221373356</v>
      </c>
    </row>
    <row r="114" spans="1:8" x14ac:dyDescent="0.2">
      <c r="A114" s="106" t="s">
        <v>561</v>
      </c>
      <c r="B114" s="19">
        <v>3291830</v>
      </c>
      <c r="C114" s="19">
        <v>24385230.82</v>
      </c>
      <c r="D114" s="15">
        <v>1054</v>
      </c>
      <c r="E114" s="19">
        <v>1913504</v>
      </c>
      <c r="F114" s="19">
        <v>13023112.800000001</v>
      </c>
      <c r="G114" s="15">
        <v>443</v>
      </c>
      <c r="H114" s="110">
        <f t="shared" si="15"/>
        <v>-0.46594260697672574</v>
      </c>
    </row>
    <row r="115" spans="1:8" x14ac:dyDescent="0.2">
      <c r="A115" s="106" t="s">
        <v>562</v>
      </c>
      <c r="B115" s="19">
        <v>54560</v>
      </c>
      <c r="C115" s="19">
        <v>733302.93</v>
      </c>
      <c r="D115" s="15">
        <v>578</v>
      </c>
      <c r="E115" s="19">
        <v>17352</v>
      </c>
      <c r="F115" s="19">
        <v>365654.57</v>
      </c>
      <c r="G115" s="15">
        <v>220</v>
      </c>
      <c r="H115" s="110">
        <f t="shared" si="15"/>
        <v>-0.50135945863464637</v>
      </c>
    </row>
    <row r="116" spans="1:8" x14ac:dyDescent="0.2">
      <c r="A116" s="106" t="s">
        <v>563</v>
      </c>
      <c r="B116" s="19">
        <v>6844</v>
      </c>
      <c r="C116" s="19">
        <v>525943.25</v>
      </c>
      <c r="D116" s="15">
        <v>406</v>
      </c>
      <c r="E116" s="19">
        <v>37370</v>
      </c>
      <c r="F116" s="19">
        <v>565585.49</v>
      </c>
      <c r="G116" s="15">
        <v>222</v>
      </c>
      <c r="H116" s="110">
        <f t="shared" si="15"/>
        <v>7.5373607323603764E-2</v>
      </c>
    </row>
    <row r="117" spans="1:8" x14ac:dyDescent="0.2">
      <c r="A117" s="103" t="s">
        <v>564</v>
      </c>
      <c r="B117" s="104">
        <f t="shared" ref="B117:G117" si="22">SUM(B118)</f>
        <v>6718</v>
      </c>
      <c r="C117" s="104">
        <f t="shared" si="22"/>
        <v>2528670.39</v>
      </c>
      <c r="D117" s="104">
        <f t="shared" si="22"/>
        <v>248</v>
      </c>
      <c r="E117" s="104">
        <f t="shared" si="22"/>
        <v>5509</v>
      </c>
      <c r="F117" s="104">
        <f t="shared" si="22"/>
        <v>1410988.33</v>
      </c>
      <c r="G117" s="104">
        <f t="shared" si="22"/>
        <v>264</v>
      </c>
      <c r="H117" s="109">
        <f t="shared" si="15"/>
        <v>-0.44200385484009241</v>
      </c>
    </row>
    <row r="118" spans="1:8" x14ac:dyDescent="0.2">
      <c r="A118" s="106" t="s">
        <v>565</v>
      </c>
      <c r="B118" s="19">
        <v>6718</v>
      </c>
      <c r="C118" s="19">
        <v>2528670.39</v>
      </c>
      <c r="D118" s="15">
        <v>248</v>
      </c>
      <c r="E118" s="19">
        <v>5509</v>
      </c>
      <c r="F118" s="19">
        <v>1410988.33</v>
      </c>
      <c r="G118" s="15">
        <v>264</v>
      </c>
      <c r="H118" s="110">
        <f t="shared" si="15"/>
        <v>-0.44200385484009241</v>
      </c>
    </row>
    <row r="119" spans="1:8" x14ac:dyDescent="0.2">
      <c r="A119" s="103" t="s">
        <v>566</v>
      </c>
      <c r="B119" s="104">
        <v>386759147</v>
      </c>
      <c r="C119" s="104">
        <v>245122159.56</v>
      </c>
      <c r="D119" s="103">
        <v>43508</v>
      </c>
      <c r="E119" s="104">
        <v>484166317</v>
      </c>
      <c r="F119" s="104">
        <v>190672678.31</v>
      </c>
      <c r="G119" s="103">
        <v>23478</v>
      </c>
      <c r="H119" s="109">
        <f t="shared" si="15"/>
        <v>-0.2221320232643923</v>
      </c>
    </row>
    <row r="120" spans="1:8" ht="11.25" customHeight="1" x14ac:dyDescent="0.2">
      <c r="A120" s="145" t="s">
        <v>449</v>
      </c>
      <c r="B120" s="145"/>
      <c r="C120" s="145"/>
      <c r="D120" s="145"/>
      <c r="E120" s="145"/>
      <c r="F120" s="145"/>
      <c r="G120" s="145"/>
      <c r="H120" s="145"/>
    </row>
    <row r="121" spans="1:8" x14ac:dyDescent="0.2">
      <c r="B121" s="22"/>
      <c r="C121" s="22"/>
      <c r="D121" s="22"/>
      <c r="E121" s="22"/>
      <c r="F121" s="22"/>
      <c r="G121" s="22"/>
    </row>
  </sheetData>
  <sheetProtection selectLockedCells="1" selectUnlockedCells="1"/>
  <mergeCells count="6">
    <mergeCell ref="A120:H120"/>
    <mergeCell ref="A1:H1"/>
    <mergeCell ref="A2:A3"/>
    <mergeCell ref="B2:D2"/>
    <mergeCell ref="E2:G2"/>
    <mergeCell ref="H2:H3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indexed="44"/>
  </sheetPr>
  <dimension ref="A1:H124"/>
  <sheetViews>
    <sheetView topLeftCell="A106" zoomScale="120" zoomScaleNormal="120" workbookViewId="0">
      <selection activeCell="A100" sqref="A100"/>
    </sheetView>
  </sheetViews>
  <sheetFormatPr baseColWidth="10" defaultColWidth="9.140625" defaultRowHeight="11.25" x14ac:dyDescent="0.2"/>
  <cols>
    <col min="1" max="1" width="58.140625" style="108" customWidth="1"/>
    <col min="2" max="8" width="15.42578125" style="13" customWidth="1"/>
    <col min="9" max="16384" width="9.140625" style="13"/>
  </cols>
  <sheetData>
    <row r="1" spans="1:8" x14ac:dyDescent="0.2">
      <c r="A1" s="142" t="s">
        <v>567</v>
      </c>
      <c r="B1" s="142"/>
      <c r="C1" s="142"/>
      <c r="D1" s="142"/>
      <c r="E1" s="142"/>
      <c r="F1" s="142"/>
      <c r="G1" s="142"/>
      <c r="H1" s="142"/>
    </row>
    <row r="2" spans="1:8" ht="11.25" customHeight="1" x14ac:dyDescent="0.2">
      <c r="A2" s="152" t="s">
        <v>451</v>
      </c>
      <c r="B2" s="144">
        <v>2019</v>
      </c>
      <c r="C2" s="144"/>
      <c r="D2" s="144"/>
      <c r="E2" s="144">
        <v>2020</v>
      </c>
      <c r="F2" s="144"/>
      <c r="G2" s="144"/>
      <c r="H2" s="152" t="s">
        <v>778</v>
      </c>
    </row>
    <row r="3" spans="1:8" ht="22.5" customHeight="1" x14ac:dyDescent="0.2">
      <c r="A3" s="152"/>
      <c r="B3" s="17" t="s">
        <v>452</v>
      </c>
      <c r="C3" s="112" t="s">
        <v>453</v>
      </c>
      <c r="D3" s="17" t="s">
        <v>568</v>
      </c>
      <c r="E3" s="17" t="s">
        <v>452</v>
      </c>
      <c r="F3" s="112" t="s">
        <v>453</v>
      </c>
      <c r="G3" s="17" t="s">
        <v>568</v>
      </c>
      <c r="H3" s="152"/>
    </row>
    <row r="4" spans="1:8" x14ac:dyDescent="0.2">
      <c r="A4" s="40" t="s">
        <v>216</v>
      </c>
      <c r="B4" s="64">
        <v>1144230357</v>
      </c>
      <c r="C4" s="64">
        <v>1574793617.4600003</v>
      </c>
      <c r="D4" s="64">
        <v>465841</v>
      </c>
      <c r="E4" s="64">
        <v>656860585</v>
      </c>
      <c r="F4" s="64">
        <v>994554787.50999987</v>
      </c>
      <c r="G4" s="64">
        <v>370119</v>
      </c>
      <c r="H4" s="102">
        <f t="shared" ref="H4:H121" si="0">F4/C4-1</f>
        <v>-0.36845388723753736</v>
      </c>
    </row>
    <row r="5" spans="1:8" x14ac:dyDescent="0.2">
      <c r="A5" s="103" t="s">
        <v>430</v>
      </c>
      <c r="B5" s="104">
        <f t="shared" ref="B5:G5" si="1">SUM(B6:B20)</f>
        <v>56772258</v>
      </c>
      <c r="C5" s="104">
        <f t="shared" si="1"/>
        <v>146184265.64000002</v>
      </c>
      <c r="D5" s="104">
        <f t="shared" si="1"/>
        <v>13124</v>
      </c>
      <c r="E5" s="104">
        <f t="shared" si="1"/>
        <v>42325612</v>
      </c>
      <c r="F5" s="104">
        <f t="shared" si="1"/>
        <v>106489703.13000001</v>
      </c>
      <c r="G5" s="104">
        <f t="shared" si="1"/>
        <v>9503</v>
      </c>
      <c r="H5" s="109">
        <f t="shared" si="0"/>
        <v>-0.27153785899060867</v>
      </c>
    </row>
    <row r="6" spans="1:8" x14ac:dyDescent="0.2">
      <c r="A6" s="106" t="s">
        <v>455</v>
      </c>
      <c r="B6" s="19">
        <v>789</v>
      </c>
      <c r="C6" s="113">
        <v>107274.49</v>
      </c>
      <c r="D6" s="15">
        <v>35</v>
      </c>
      <c r="E6" s="19">
        <v>66</v>
      </c>
      <c r="F6" s="113">
        <v>14161.7</v>
      </c>
      <c r="G6" s="15">
        <v>5</v>
      </c>
      <c r="H6" s="110">
        <f t="shared" si="0"/>
        <v>-0.86798632181798308</v>
      </c>
    </row>
    <row r="7" spans="1:8" x14ac:dyDescent="0.2">
      <c r="A7" s="106" t="s">
        <v>456</v>
      </c>
      <c r="B7" s="19">
        <v>5164337</v>
      </c>
      <c r="C7" s="113">
        <v>56434369.969999999</v>
      </c>
      <c r="D7" s="15">
        <v>2838</v>
      </c>
      <c r="E7" s="19">
        <v>3747017</v>
      </c>
      <c r="F7" s="113">
        <v>45548765.920000002</v>
      </c>
      <c r="G7" s="15">
        <v>1668</v>
      </c>
      <c r="H7" s="110">
        <f t="shared" si="0"/>
        <v>-0.19288961772385671</v>
      </c>
    </row>
    <row r="8" spans="1:8" x14ac:dyDescent="0.2">
      <c r="A8" s="106" t="s">
        <v>457</v>
      </c>
      <c r="B8" s="19">
        <v>4726893</v>
      </c>
      <c r="C8" s="113">
        <v>32807329.670000002</v>
      </c>
      <c r="D8" s="15">
        <v>2259</v>
      </c>
      <c r="E8" s="19">
        <v>2551403</v>
      </c>
      <c r="F8" s="113">
        <v>19916919.91</v>
      </c>
      <c r="G8" s="15">
        <v>1490</v>
      </c>
      <c r="H8" s="110">
        <f t="shared" si="0"/>
        <v>-0.39291249515462323</v>
      </c>
    </row>
    <row r="9" spans="1:8" x14ac:dyDescent="0.2">
      <c r="A9" s="106" t="s">
        <v>458</v>
      </c>
      <c r="B9" s="19">
        <v>5457699</v>
      </c>
      <c r="C9" s="113">
        <v>14379915.300000001</v>
      </c>
      <c r="D9" s="15">
        <v>2073</v>
      </c>
      <c r="E9" s="19">
        <v>3959129</v>
      </c>
      <c r="F9" s="113">
        <v>10609662.08</v>
      </c>
      <c r="G9" s="15">
        <v>1552</v>
      </c>
      <c r="H9" s="110">
        <f t="shared" si="0"/>
        <v>-0.26218883361573075</v>
      </c>
    </row>
    <row r="10" spans="1:8" x14ac:dyDescent="0.2">
      <c r="A10" s="106" t="s">
        <v>459</v>
      </c>
      <c r="B10" s="19">
        <v>18771</v>
      </c>
      <c r="C10" s="113">
        <v>213288.02</v>
      </c>
      <c r="D10" s="15">
        <v>279</v>
      </c>
      <c r="E10" s="19">
        <v>8076</v>
      </c>
      <c r="F10" s="113">
        <v>93452.65</v>
      </c>
      <c r="G10" s="15">
        <v>275</v>
      </c>
      <c r="H10" s="110">
        <f t="shared" si="0"/>
        <v>-0.56184763682460925</v>
      </c>
    </row>
    <row r="11" spans="1:8" x14ac:dyDescent="0.2">
      <c r="A11" s="106" t="s">
        <v>460</v>
      </c>
      <c r="B11" s="19">
        <v>64597</v>
      </c>
      <c r="C11" s="113">
        <v>499676.7</v>
      </c>
      <c r="D11" s="15">
        <v>394</v>
      </c>
      <c r="E11" s="19">
        <v>20361</v>
      </c>
      <c r="F11" s="113">
        <v>304278.48</v>
      </c>
      <c r="G11" s="15">
        <v>230</v>
      </c>
      <c r="H11" s="110">
        <f t="shared" si="0"/>
        <v>-0.39104929247251274</v>
      </c>
    </row>
    <row r="12" spans="1:8" x14ac:dyDescent="0.2">
      <c r="A12" s="106" t="s">
        <v>461</v>
      </c>
      <c r="B12" s="19">
        <v>10382687</v>
      </c>
      <c r="C12" s="113">
        <v>10461832.300000001</v>
      </c>
      <c r="D12" s="15">
        <v>1202</v>
      </c>
      <c r="E12" s="19">
        <v>6076150</v>
      </c>
      <c r="F12" s="113">
        <v>6136504.3600000003</v>
      </c>
      <c r="G12" s="15">
        <v>794</v>
      </c>
      <c r="H12" s="110">
        <f t="shared" si="0"/>
        <v>-0.41343885238917466</v>
      </c>
    </row>
    <row r="13" spans="1:8" x14ac:dyDescent="0.2">
      <c r="A13" s="106" t="s">
        <v>462</v>
      </c>
      <c r="B13" s="19">
        <v>5635136</v>
      </c>
      <c r="C13" s="113">
        <v>18910939.850000001</v>
      </c>
      <c r="D13" s="15">
        <v>1204</v>
      </c>
      <c r="E13" s="19">
        <v>2991995</v>
      </c>
      <c r="F13" s="113">
        <v>10834709.27</v>
      </c>
      <c r="G13" s="15">
        <v>908</v>
      </c>
      <c r="H13" s="110">
        <f t="shared" si="0"/>
        <v>-0.42706658918382634</v>
      </c>
    </row>
    <row r="14" spans="1:8" x14ac:dyDescent="0.2">
      <c r="A14" s="106" t="s">
        <v>463</v>
      </c>
      <c r="B14" s="19">
        <v>242544</v>
      </c>
      <c r="C14" s="113">
        <v>1300738.1499999999</v>
      </c>
      <c r="D14" s="15">
        <v>838</v>
      </c>
      <c r="E14" s="19">
        <v>139703</v>
      </c>
      <c r="F14" s="113">
        <v>1012054.28</v>
      </c>
      <c r="G14" s="15">
        <v>659</v>
      </c>
      <c r="H14" s="110">
        <f t="shared" si="0"/>
        <v>-0.22193849699880019</v>
      </c>
    </row>
    <row r="15" spans="1:8" x14ac:dyDescent="0.2">
      <c r="A15" s="106" t="s">
        <v>464</v>
      </c>
      <c r="B15" s="19">
        <v>22763008</v>
      </c>
      <c r="C15" s="113">
        <v>2902866.24</v>
      </c>
      <c r="D15" s="15">
        <v>372</v>
      </c>
      <c r="E15" s="19">
        <v>21294182</v>
      </c>
      <c r="F15" s="113">
        <v>4470583.13</v>
      </c>
      <c r="G15" s="15">
        <v>348</v>
      </c>
      <c r="H15" s="110">
        <f t="shared" si="0"/>
        <v>0.54005825979773681</v>
      </c>
    </row>
    <row r="16" spans="1:8" x14ac:dyDescent="0.2">
      <c r="A16" s="106" t="s">
        <v>465</v>
      </c>
      <c r="B16" s="19">
        <v>622119</v>
      </c>
      <c r="C16" s="113">
        <v>532078.55000000005</v>
      </c>
      <c r="D16" s="15">
        <v>431</v>
      </c>
      <c r="E16" s="19">
        <v>330301</v>
      </c>
      <c r="F16" s="113">
        <v>377509.26</v>
      </c>
      <c r="G16" s="15">
        <v>441</v>
      </c>
      <c r="H16" s="110">
        <f t="shared" si="0"/>
        <v>-0.29050088563051457</v>
      </c>
    </row>
    <row r="17" spans="1:8" x14ac:dyDescent="0.2">
      <c r="A17" s="106" t="s">
        <v>466</v>
      </c>
      <c r="B17" s="19">
        <v>1558113</v>
      </c>
      <c r="C17" s="113">
        <v>6746130.1100000003</v>
      </c>
      <c r="D17" s="15">
        <v>453</v>
      </c>
      <c r="E17" s="19">
        <v>1093191</v>
      </c>
      <c r="F17" s="113">
        <v>6481237.4500000002</v>
      </c>
      <c r="G17" s="15">
        <v>498</v>
      </c>
      <c r="H17" s="110">
        <f t="shared" si="0"/>
        <v>-3.9265868828610606E-2</v>
      </c>
    </row>
    <row r="18" spans="1:8" x14ac:dyDescent="0.2">
      <c r="A18" s="106" t="s">
        <v>467</v>
      </c>
      <c r="B18" s="19">
        <v>563</v>
      </c>
      <c r="C18" s="113">
        <v>76813.58</v>
      </c>
      <c r="D18" s="15">
        <v>29</v>
      </c>
      <c r="E18" s="19">
        <v>618</v>
      </c>
      <c r="F18" s="113">
        <v>17179.05</v>
      </c>
      <c r="G18" s="15">
        <v>25</v>
      </c>
      <c r="H18" s="110">
        <f t="shared" si="0"/>
        <v>-0.77635399886322187</v>
      </c>
    </row>
    <row r="19" spans="1:8" x14ac:dyDescent="0.2">
      <c r="A19" s="106" t="s">
        <v>468</v>
      </c>
      <c r="B19" s="19">
        <v>1722</v>
      </c>
      <c r="C19" s="113">
        <v>15452.73</v>
      </c>
      <c r="D19" s="15">
        <v>37</v>
      </c>
      <c r="E19" s="19">
        <v>5112</v>
      </c>
      <c r="F19" s="113">
        <v>9506.2900000000009</v>
      </c>
      <c r="G19" s="15">
        <v>28</v>
      </c>
      <c r="H19" s="110">
        <f t="shared" si="0"/>
        <v>-0.3848148514857892</v>
      </c>
    </row>
    <row r="20" spans="1:8" x14ac:dyDescent="0.2">
      <c r="A20" s="106" t="s">
        <v>469</v>
      </c>
      <c r="B20" s="19">
        <v>133280</v>
      </c>
      <c r="C20" s="113">
        <v>795559.98</v>
      </c>
      <c r="D20" s="15">
        <v>680</v>
      </c>
      <c r="E20" s="19">
        <v>108308</v>
      </c>
      <c r="F20" s="113">
        <v>663179.30000000005</v>
      </c>
      <c r="G20" s="15">
        <v>582</v>
      </c>
      <c r="H20" s="110">
        <f t="shared" si="0"/>
        <v>-0.16639937066718713</v>
      </c>
    </row>
    <row r="21" spans="1:8" x14ac:dyDescent="0.2">
      <c r="A21" s="103" t="s">
        <v>470</v>
      </c>
      <c r="B21" s="104">
        <f t="shared" ref="B21:G21" si="2">SUM(B22:B30)</f>
        <v>28957369</v>
      </c>
      <c r="C21" s="104">
        <f t="shared" si="2"/>
        <v>50631727.399999999</v>
      </c>
      <c r="D21" s="104">
        <f t="shared" si="2"/>
        <v>17957</v>
      </c>
      <c r="E21" s="104">
        <f t="shared" si="2"/>
        <v>18298719</v>
      </c>
      <c r="F21" s="104">
        <f t="shared" si="2"/>
        <v>32633518.710000001</v>
      </c>
      <c r="G21" s="104">
        <f t="shared" si="2"/>
        <v>12801</v>
      </c>
      <c r="H21" s="109">
        <f t="shared" si="0"/>
        <v>-0.35547293395326662</v>
      </c>
    </row>
    <row r="22" spans="1:8" x14ac:dyDescent="0.2">
      <c r="A22" s="106" t="s">
        <v>471</v>
      </c>
      <c r="B22" s="19">
        <v>1437542</v>
      </c>
      <c r="C22" s="113">
        <v>9003495.2899999991</v>
      </c>
      <c r="D22" s="15">
        <v>1878</v>
      </c>
      <c r="E22" s="19">
        <v>831641</v>
      </c>
      <c r="F22" s="113">
        <v>5936363.4100000001</v>
      </c>
      <c r="G22" s="15">
        <v>1382</v>
      </c>
      <c r="H22" s="110">
        <f t="shared" si="0"/>
        <v>-0.34066013045029309</v>
      </c>
    </row>
    <row r="23" spans="1:8" x14ac:dyDescent="0.2">
      <c r="A23" s="106" t="s">
        <v>472</v>
      </c>
      <c r="B23" s="19">
        <v>966046</v>
      </c>
      <c r="C23" s="113">
        <v>1197207.45</v>
      </c>
      <c r="D23" s="15">
        <v>839</v>
      </c>
      <c r="E23" s="19">
        <v>686550</v>
      </c>
      <c r="F23" s="113">
        <v>1003271.36</v>
      </c>
      <c r="G23" s="15">
        <v>667</v>
      </c>
      <c r="H23" s="110">
        <f t="shared" si="0"/>
        <v>-0.16199038019684886</v>
      </c>
    </row>
    <row r="24" spans="1:8" x14ac:dyDescent="0.2">
      <c r="A24" s="106" t="s">
        <v>473</v>
      </c>
      <c r="B24" s="19">
        <v>239551</v>
      </c>
      <c r="C24" s="113">
        <v>2552210.19</v>
      </c>
      <c r="D24" s="15">
        <v>942</v>
      </c>
      <c r="E24" s="19">
        <v>204788</v>
      </c>
      <c r="F24" s="113">
        <v>2194655.0299999998</v>
      </c>
      <c r="G24" s="15">
        <v>717</v>
      </c>
      <c r="H24" s="110">
        <f t="shared" si="0"/>
        <v>-0.14009628258713291</v>
      </c>
    </row>
    <row r="25" spans="1:8" x14ac:dyDescent="0.2">
      <c r="A25" s="106" t="s">
        <v>474</v>
      </c>
      <c r="B25" s="19">
        <v>3548403</v>
      </c>
      <c r="C25" s="113">
        <v>7694322.7999999998</v>
      </c>
      <c r="D25" s="15">
        <v>3180</v>
      </c>
      <c r="E25" s="19">
        <v>3268586</v>
      </c>
      <c r="F25" s="113">
        <v>6279304.7000000002</v>
      </c>
      <c r="G25" s="15">
        <v>2538</v>
      </c>
      <c r="H25" s="110">
        <f t="shared" si="0"/>
        <v>-0.18390417672624804</v>
      </c>
    </row>
    <row r="26" spans="1:8" x14ac:dyDescent="0.2">
      <c r="A26" s="106" t="s">
        <v>475</v>
      </c>
      <c r="B26" s="19">
        <v>4228613</v>
      </c>
      <c r="C26" s="113">
        <v>6710003.79</v>
      </c>
      <c r="D26" s="15">
        <v>2750</v>
      </c>
      <c r="E26" s="19">
        <v>1834975</v>
      </c>
      <c r="F26" s="113">
        <v>3770060.94</v>
      </c>
      <c r="G26" s="15">
        <v>2077</v>
      </c>
      <c r="H26" s="110">
        <f t="shared" si="0"/>
        <v>-0.43814324730806153</v>
      </c>
    </row>
    <row r="27" spans="1:8" x14ac:dyDescent="0.2">
      <c r="A27" s="106" t="s">
        <v>476</v>
      </c>
      <c r="B27" s="19">
        <v>2108647</v>
      </c>
      <c r="C27" s="113">
        <v>5676404.1699999999</v>
      </c>
      <c r="D27" s="15">
        <v>2307</v>
      </c>
      <c r="E27" s="19">
        <v>1194184</v>
      </c>
      <c r="F27" s="113">
        <v>4614479.67</v>
      </c>
      <c r="G27" s="15">
        <v>1591</v>
      </c>
      <c r="H27" s="110">
        <f t="shared" si="0"/>
        <v>-0.18707697130030121</v>
      </c>
    </row>
    <row r="28" spans="1:8" x14ac:dyDescent="0.2">
      <c r="A28" s="106" t="s">
        <v>477</v>
      </c>
      <c r="B28" s="19">
        <v>15680088</v>
      </c>
      <c r="C28" s="113">
        <v>15323260.15</v>
      </c>
      <c r="D28" s="15">
        <v>3188</v>
      </c>
      <c r="E28" s="19">
        <v>9551105</v>
      </c>
      <c r="F28" s="113">
        <v>6596663.2800000003</v>
      </c>
      <c r="G28" s="15">
        <v>1501</v>
      </c>
      <c r="H28" s="110">
        <f t="shared" si="0"/>
        <v>-0.56950001400322114</v>
      </c>
    </row>
    <row r="29" spans="1:8" x14ac:dyDescent="0.2">
      <c r="A29" s="106" t="s">
        <v>478</v>
      </c>
      <c r="B29" s="19">
        <v>745399</v>
      </c>
      <c r="C29" s="113">
        <v>2319743.4700000002</v>
      </c>
      <c r="D29" s="15">
        <v>2858</v>
      </c>
      <c r="E29" s="19">
        <v>726691</v>
      </c>
      <c r="F29" s="113">
        <v>2228674.75</v>
      </c>
      <c r="G29" s="15">
        <v>2322</v>
      </c>
      <c r="H29" s="110">
        <f t="shared" si="0"/>
        <v>-3.9258099517357481E-2</v>
      </c>
    </row>
    <row r="30" spans="1:8" x14ac:dyDescent="0.2">
      <c r="A30" s="106" t="s">
        <v>479</v>
      </c>
      <c r="B30" s="19">
        <v>3080</v>
      </c>
      <c r="C30" s="113">
        <v>155080.09</v>
      </c>
      <c r="D30" s="15">
        <v>15</v>
      </c>
      <c r="E30" s="19">
        <v>199</v>
      </c>
      <c r="F30" s="113">
        <v>10045.57</v>
      </c>
      <c r="G30" s="15">
        <v>6</v>
      </c>
      <c r="H30" s="110">
        <f t="shared" si="0"/>
        <v>-0.9352233416939596</v>
      </c>
    </row>
    <row r="31" spans="1:8" x14ac:dyDescent="0.2">
      <c r="A31" s="103" t="s">
        <v>480</v>
      </c>
      <c r="B31" s="104">
        <f t="shared" ref="B31:G31" si="3">SUM(B32:B34)</f>
        <v>686506748</v>
      </c>
      <c r="C31" s="104">
        <f t="shared" si="3"/>
        <v>206396601.28999999</v>
      </c>
      <c r="D31" s="104">
        <f t="shared" si="3"/>
        <v>1018</v>
      </c>
      <c r="E31" s="104">
        <f t="shared" si="3"/>
        <v>286853593</v>
      </c>
      <c r="F31" s="104">
        <f t="shared" si="3"/>
        <v>83919024.649999991</v>
      </c>
      <c r="G31" s="104">
        <f t="shared" si="3"/>
        <v>967</v>
      </c>
      <c r="H31" s="109">
        <f t="shared" si="0"/>
        <v>-0.59340888306543105</v>
      </c>
    </row>
    <row r="32" spans="1:8" x14ac:dyDescent="0.2">
      <c r="A32" s="106" t="s">
        <v>481</v>
      </c>
      <c r="B32" s="19">
        <v>62240316</v>
      </c>
      <c r="C32" s="113">
        <v>3863745.38</v>
      </c>
      <c r="D32" s="15">
        <v>397</v>
      </c>
      <c r="E32" s="19">
        <v>85768425</v>
      </c>
      <c r="F32" s="113">
        <v>5283537.76</v>
      </c>
      <c r="G32" s="15">
        <v>394</v>
      </c>
      <c r="H32" s="110">
        <f t="shared" si="0"/>
        <v>0.36746530642244335</v>
      </c>
    </row>
    <row r="33" spans="1:8" x14ac:dyDescent="0.2">
      <c r="A33" s="106" t="s">
        <v>569</v>
      </c>
      <c r="B33" s="19">
        <v>13</v>
      </c>
      <c r="C33" s="113">
        <v>777.51</v>
      </c>
      <c r="D33" s="15">
        <v>3</v>
      </c>
      <c r="E33" s="19">
        <v>17</v>
      </c>
      <c r="F33" s="113">
        <v>891.34</v>
      </c>
      <c r="G33" s="15">
        <v>3</v>
      </c>
      <c r="H33" s="110">
        <f t="shared" si="0"/>
        <v>0.14640326169438334</v>
      </c>
    </row>
    <row r="34" spans="1:8" x14ac:dyDescent="0.2">
      <c r="A34" s="106" t="s">
        <v>482</v>
      </c>
      <c r="B34" s="19">
        <v>624266419</v>
      </c>
      <c r="C34" s="113">
        <v>202532078.40000001</v>
      </c>
      <c r="D34" s="15">
        <v>618</v>
      </c>
      <c r="E34" s="19">
        <v>201085151</v>
      </c>
      <c r="F34" s="113">
        <v>78634595.549999997</v>
      </c>
      <c r="G34" s="15">
        <v>570</v>
      </c>
      <c r="H34" s="110">
        <f t="shared" si="0"/>
        <v>-0.61174251421694792</v>
      </c>
    </row>
    <row r="35" spans="1:8" x14ac:dyDescent="0.2">
      <c r="A35" s="103" t="s">
        <v>483</v>
      </c>
      <c r="B35" s="104">
        <f t="shared" ref="B35:G35" si="4">SUM(B36:B46)</f>
        <v>183987421</v>
      </c>
      <c r="C35" s="104">
        <f t="shared" si="4"/>
        <v>232693121.61000001</v>
      </c>
      <c r="D35" s="104">
        <f t="shared" si="4"/>
        <v>10883</v>
      </c>
      <c r="E35" s="104">
        <f t="shared" si="4"/>
        <v>190298179</v>
      </c>
      <c r="F35" s="104">
        <f t="shared" si="4"/>
        <v>210398375.80000004</v>
      </c>
      <c r="G35" s="104">
        <f t="shared" si="4"/>
        <v>10570</v>
      </c>
      <c r="H35" s="109">
        <f t="shared" si="0"/>
        <v>-9.5811795620527884E-2</v>
      </c>
    </row>
    <row r="36" spans="1:8" x14ac:dyDescent="0.2">
      <c r="A36" s="106" t="s">
        <v>484</v>
      </c>
      <c r="B36" s="19">
        <v>196227</v>
      </c>
      <c r="C36" s="113">
        <v>444346.78</v>
      </c>
      <c r="D36" s="15">
        <v>171</v>
      </c>
      <c r="E36" s="19">
        <v>148805</v>
      </c>
      <c r="F36" s="113">
        <v>412324.02</v>
      </c>
      <c r="G36" s="15">
        <v>273</v>
      </c>
      <c r="H36" s="110">
        <f t="shared" si="0"/>
        <v>-7.2067046373105237E-2</v>
      </c>
    </row>
    <row r="37" spans="1:8" x14ac:dyDescent="0.2">
      <c r="A37" s="106" t="s">
        <v>485</v>
      </c>
      <c r="B37" s="19">
        <v>172870650</v>
      </c>
      <c r="C37" s="113">
        <v>177903545.19999999</v>
      </c>
      <c r="D37" s="15">
        <v>1219</v>
      </c>
      <c r="E37" s="19">
        <v>180776847</v>
      </c>
      <c r="F37" s="113">
        <v>153256609.93000001</v>
      </c>
      <c r="G37" s="15">
        <v>1215</v>
      </c>
      <c r="H37" s="110">
        <f t="shared" si="0"/>
        <v>-0.13854100120541035</v>
      </c>
    </row>
    <row r="38" spans="1:8" x14ac:dyDescent="0.2">
      <c r="A38" s="106" t="s">
        <v>486</v>
      </c>
      <c r="B38" s="19">
        <v>16875</v>
      </c>
      <c r="C38" s="113">
        <v>11219096.58</v>
      </c>
      <c r="D38" s="15">
        <v>1268</v>
      </c>
      <c r="E38" s="19">
        <v>48372</v>
      </c>
      <c r="F38" s="113">
        <v>15244713.960000001</v>
      </c>
      <c r="G38" s="15">
        <v>1521</v>
      </c>
      <c r="H38" s="110">
        <f t="shared" si="0"/>
        <v>0.3588183193980492</v>
      </c>
    </row>
    <row r="39" spans="1:8" x14ac:dyDescent="0.2">
      <c r="A39" s="106" t="s">
        <v>487</v>
      </c>
      <c r="B39" s="19">
        <v>3901931</v>
      </c>
      <c r="C39" s="113">
        <v>1012405.79</v>
      </c>
      <c r="D39" s="15">
        <v>19</v>
      </c>
      <c r="E39" s="19">
        <v>2477125</v>
      </c>
      <c r="F39" s="113">
        <v>684690.76</v>
      </c>
      <c r="G39" s="15">
        <v>18</v>
      </c>
      <c r="H39" s="110">
        <f t="shared" si="0"/>
        <v>-0.32369928465146369</v>
      </c>
    </row>
    <row r="40" spans="1:8" x14ac:dyDescent="0.2">
      <c r="A40" s="106" t="s">
        <v>488</v>
      </c>
      <c r="B40" s="19">
        <v>1784261</v>
      </c>
      <c r="C40" s="113">
        <v>7953906.1100000003</v>
      </c>
      <c r="D40" s="15">
        <v>1617</v>
      </c>
      <c r="E40" s="19">
        <v>1065353</v>
      </c>
      <c r="F40" s="113">
        <v>5595307.21</v>
      </c>
      <c r="G40" s="15">
        <v>1475</v>
      </c>
      <c r="H40" s="110">
        <f t="shared" si="0"/>
        <v>-0.29653340979656095</v>
      </c>
    </row>
    <row r="41" spans="1:8" x14ac:dyDescent="0.2">
      <c r="A41" s="106" t="s">
        <v>489</v>
      </c>
      <c r="B41" s="19">
        <v>714136</v>
      </c>
      <c r="C41" s="113">
        <v>16880322.140000001</v>
      </c>
      <c r="D41" s="15">
        <v>2854</v>
      </c>
      <c r="E41" s="19">
        <v>1270233</v>
      </c>
      <c r="F41" s="113">
        <v>18736732.649999999</v>
      </c>
      <c r="G41" s="15">
        <v>2438</v>
      </c>
      <c r="H41" s="110">
        <f t="shared" si="0"/>
        <v>0.10997482717471407</v>
      </c>
    </row>
    <row r="42" spans="1:8" x14ac:dyDescent="0.2">
      <c r="A42" s="106" t="s">
        <v>490</v>
      </c>
      <c r="B42" s="19">
        <v>2306091</v>
      </c>
      <c r="C42" s="113">
        <v>7136888.9699999997</v>
      </c>
      <c r="D42" s="15">
        <v>1749</v>
      </c>
      <c r="E42" s="19">
        <v>1857373</v>
      </c>
      <c r="F42" s="113">
        <v>6073994.9500000002</v>
      </c>
      <c r="G42" s="15">
        <v>1601</v>
      </c>
      <c r="H42" s="110">
        <f t="shared" si="0"/>
        <v>-0.14892960006354139</v>
      </c>
    </row>
    <row r="43" spans="1:8" x14ac:dyDescent="0.2">
      <c r="A43" s="106" t="s">
        <v>491</v>
      </c>
      <c r="B43" s="19">
        <v>360483</v>
      </c>
      <c r="C43" s="113">
        <v>1058667.29</v>
      </c>
      <c r="D43" s="15">
        <v>346</v>
      </c>
      <c r="E43" s="19">
        <v>470368</v>
      </c>
      <c r="F43" s="113">
        <v>1725340.58</v>
      </c>
      <c r="G43" s="15">
        <v>345</v>
      </c>
      <c r="H43" s="110">
        <f t="shared" si="0"/>
        <v>0.62972880743297543</v>
      </c>
    </row>
    <row r="44" spans="1:8" x14ac:dyDescent="0.2">
      <c r="A44" s="106" t="s">
        <v>492</v>
      </c>
      <c r="B44" s="19">
        <v>2793</v>
      </c>
      <c r="C44" s="113">
        <v>6900.02</v>
      </c>
      <c r="D44" s="15">
        <v>35</v>
      </c>
      <c r="E44" s="19">
        <v>2636</v>
      </c>
      <c r="F44" s="113">
        <v>5037.99</v>
      </c>
      <c r="G44" s="15">
        <v>29</v>
      </c>
      <c r="H44" s="110">
        <f t="shared" si="0"/>
        <v>-0.26985863809090416</v>
      </c>
    </row>
    <row r="45" spans="1:8" x14ac:dyDescent="0.2">
      <c r="A45" s="106" t="s">
        <v>493</v>
      </c>
      <c r="B45" s="19">
        <v>9188</v>
      </c>
      <c r="C45" s="113">
        <v>243687.2</v>
      </c>
      <c r="D45" s="15">
        <v>111</v>
      </c>
      <c r="E45" s="19">
        <v>7142</v>
      </c>
      <c r="F45" s="113">
        <v>194803.37</v>
      </c>
      <c r="G45" s="15">
        <v>94</v>
      </c>
      <c r="H45" s="110">
        <f t="shared" si="0"/>
        <v>-0.200600729131444</v>
      </c>
    </row>
    <row r="46" spans="1:8" x14ac:dyDescent="0.2">
      <c r="A46" s="106" t="s">
        <v>494</v>
      </c>
      <c r="B46" s="19">
        <v>1824786</v>
      </c>
      <c r="C46" s="113">
        <v>8833355.5299999993</v>
      </c>
      <c r="D46" s="15">
        <v>1494</v>
      </c>
      <c r="E46" s="19">
        <v>2173925</v>
      </c>
      <c r="F46" s="113">
        <v>8468820.3800000008</v>
      </c>
      <c r="G46" s="15">
        <v>1561</v>
      </c>
      <c r="H46" s="110">
        <f t="shared" si="0"/>
        <v>-4.12680264891363E-2</v>
      </c>
    </row>
    <row r="47" spans="1:8" x14ac:dyDescent="0.2">
      <c r="A47" s="103" t="s">
        <v>495</v>
      </c>
      <c r="B47" s="104">
        <f t="shared" ref="B47:G47" si="5">SUM(B48:B49)</f>
        <v>72493739</v>
      </c>
      <c r="C47" s="104">
        <f t="shared" si="5"/>
        <v>109573884.04000001</v>
      </c>
      <c r="D47" s="104">
        <f t="shared" si="5"/>
        <v>14438</v>
      </c>
      <c r="E47" s="104">
        <f t="shared" si="5"/>
        <v>66071398</v>
      </c>
      <c r="F47" s="104">
        <f t="shared" si="5"/>
        <v>97513142.549999997</v>
      </c>
      <c r="G47" s="104">
        <f t="shared" si="5"/>
        <v>12297</v>
      </c>
      <c r="H47" s="109">
        <f t="shared" si="0"/>
        <v>-0.1100694896020773</v>
      </c>
    </row>
    <row r="48" spans="1:8" x14ac:dyDescent="0.2">
      <c r="A48" s="106" t="s">
        <v>496</v>
      </c>
      <c r="B48" s="19">
        <v>67445186</v>
      </c>
      <c r="C48" s="113">
        <v>101007208.23</v>
      </c>
      <c r="D48" s="15">
        <v>11201</v>
      </c>
      <c r="E48" s="19">
        <v>60194594</v>
      </c>
      <c r="F48" s="113">
        <v>86591759.75</v>
      </c>
      <c r="G48" s="15">
        <v>9616</v>
      </c>
      <c r="H48" s="110">
        <f t="shared" si="0"/>
        <v>-0.14271702715686474</v>
      </c>
    </row>
    <row r="49" spans="1:8" x14ac:dyDescent="0.2">
      <c r="A49" s="106" t="s">
        <v>497</v>
      </c>
      <c r="B49" s="19">
        <v>5048553</v>
      </c>
      <c r="C49" s="113">
        <v>8566675.8100000005</v>
      </c>
      <c r="D49" s="15">
        <v>3237</v>
      </c>
      <c r="E49" s="19">
        <v>5876804</v>
      </c>
      <c r="F49" s="113">
        <v>10921382.800000001</v>
      </c>
      <c r="G49" s="15">
        <v>2681</v>
      </c>
      <c r="H49" s="110">
        <f t="shared" si="0"/>
        <v>0.2748682268624334</v>
      </c>
    </row>
    <row r="50" spans="1:8" x14ac:dyDescent="0.2">
      <c r="A50" s="103" t="s">
        <v>498</v>
      </c>
      <c r="B50" s="104">
        <f t="shared" ref="B50:G50" si="6">SUM(B51:B53)</f>
        <v>879608</v>
      </c>
      <c r="C50" s="104">
        <f t="shared" si="6"/>
        <v>17013956.829999998</v>
      </c>
      <c r="D50" s="104">
        <f t="shared" si="6"/>
        <v>7968</v>
      </c>
      <c r="E50" s="104">
        <f t="shared" si="6"/>
        <v>438048</v>
      </c>
      <c r="F50" s="104">
        <f t="shared" si="6"/>
        <v>12345257.33</v>
      </c>
      <c r="G50" s="104">
        <f t="shared" si="6"/>
        <v>5847</v>
      </c>
      <c r="H50" s="109">
        <f t="shared" si="0"/>
        <v>-0.27440409933143095</v>
      </c>
    </row>
    <row r="51" spans="1:8" x14ac:dyDescent="0.2">
      <c r="A51" s="106" t="s">
        <v>499</v>
      </c>
      <c r="B51" s="19">
        <v>84585</v>
      </c>
      <c r="C51" s="113">
        <v>3766378.24</v>
      </c>
      <c r="D51" s="15">
        <v>1025</v>
      </c>
      <c r="E51" s="19">
        <v>49453</v>
      </c>
      <c r="F51" s="113">
        <v>2573742.62</v>
      </c>
      <c r="G51" s="15">
        <v>678</v>
      </c>
      <c r="H51" s="110">
        <f t="shared" si="0"/>
        <v>-0.3166531728900388</v>
      </c>
    </row>
    <row r="52" spans="1:8" x14ac:dyDescent="0.2">
      <c r="A52" s="106" t="s">
        <v>500</v>
      </c>
      <c r="B52" s="19">
        <v>792696</v>
      </c>
      <c r="C52" s="113">
        <v>12923141.59</v>
      </c>
      <c r="D52" s="15">
        <v>6847</v>
      </c>
      <c r="E52" s="19">
        <v>387442</v>
      </c>
      <c r="F52" s="113">
        <v>9621354.6999999993</v>
      </c>
      <c r="G52" s="15">
        <v>5118</v>
      </c>
      <c r="H52" s="110">
        <f t="shared" si="0"/>
        <v>-0.25549413561752987</v>
      </c>
    </row>
    <row r="53" spans="1:8" x14ac:dyDescent="0.2">
      <c r="A53" s="106" t="s">
        <v>501</v>
      </c>
      <c r="B53" s="19">
        <v>2327</v>
      </c>
      <c r="C53" s="113">
        <v>324437</v>
      </c>
      <c r="D53" s="15">
        <v>96</v>
      </c>
      <c r="E53" s="19">
        <v>1153</v>
      </c>
      <c r="F53" s="113">
        <v>150160.01</v>
      </c>
      <c r="G53" s="15">
        <v>51</v>
      </c>
      <c r="H53" s="110">
        <f t="shared" si="0"/>
        <v>-0.53716743158147806</v>
      </c>
    </row>
    <row r="54" spans="1:8" x14ac:dyDescent="0.2">
      <c r="A54" s="103" t="s">
        <v>502</v>
      </c>
      <c r="B54" s="104">
        <f t="shared" ref="B54:G54" si="7">SUM(B55:B58)</f>
        <v>14064451</v>
      </c>
      <c r="C54" s="104">
        <f t="shared" si="7"/>
        <v>14944072.890000002</v>
      </c>
      <c r="D54" s="104">
        <f t="shared" si="7"/>
        <v>3360</v>
      </c>
      <c r="E54" s="104">
        <f t="shared" si="7"/>
        <v>10383475</v>
      </c>
      <c r="F54" s="104">
        <f t="shared" si="7"/>
        <v>11731311.830000002</v>
      </c>
      <c r="G54" s="104">
        <f t="shared" si="7"/>
        <v>2724</v>
      </c>
      <c r="H54" s="109">
        <f t="shared" si="0"/>
        <v>-0.21498563903217149</v>
      </c>
    </row>
    <row r="55" spans="1:8" x14ac:dyDescent="0.2">
      <c r="A55" s="106" t="s">
        <v>503</v>
      </c>
      <c r="B55" s="19">
        <v>13822794</v>
      </c>
      <c r="C55" s="113">
        <v>13950867.65</v>
      </c>
      <c r="D55" s="15">
        <v>2847</v>
      </c>
      <c r="E55" s="19">
        <v>10276465</v>
      </c>
      <c r="F55" s="113">
        <v>10969817.210000001</v>
      </c>
      <c r="G55" s="15">
        <v>2281</v>
      </c>
      <c r="H55" s="110">
        <f t="shared" si="0"/>
        <v>-0.21368208163024183</v>
      </c>
    </row>
    <row r="56" spans="1:8" x14ac:dyDescent="0.2">
      <c r="A56" s="106" t="s">
        <v>504</v>
      </c>
      <c r="B56" s="19">
        <v>5798</v>
      </c>
      <c r="C56" s="113">
        <v>62723.13</v>
      </c>
      <c r="D56" s="15">
        <v>27</v>
      </c>
      <c r="E56" s="19">
        <v>5792</v>
      </c>
      <c r="F56" s="113">
        <v>65880.649999999994</v>
      </c>
      <c r="G56" s="15">
        <v>20</v>
      </c>
      <c r="H56" s="110">
        <f t="shared" si="0"/>
        <v>5.0340600030642557E-2</v>
      </c>
    </row>
    <row r="57" spans="1:8" x14ac:dyDescent="0.2">
      <c r="A57" s="106" t="s">
        <v>505</v>
      </c>
      <c r="B57" s="19">
        <v>138640</v>
      </c>
      <c r="C57" s="113">
        <v>896693.81</v>
      </c>
      <c r="D57" s="15">
        <v>479</v>
      </c>
      <c r="E57" s="19">
        <v>101074</v>
      </c>
      <c r="F57" s="113">
        <v>688017.47</v>
      </c>
      <c r="G57" s="15">
        <v>416</v>
      </c>
      <c r="H57" s="110">
        <f t="shared" si="0"/>
        <v>-0.23271749807216813</v>
      </c>
    </row>
    <row r="58" spans="1:8" x14ac:dyDescent="0.2">
      <c r="A58" s="106" t="s">
        <v>570</v>
      </c>
      <c r="B58" s="19">
        <v>97219</v>
      </c>
      <c r="C58" s="113">
        <v>33788.300000000003</v>
      </c>
      <c r="D58" s="15">
        <v>7</v>
      </c>
      <c r="E58" s="19">
        <v>144</v>
      </c>
      <c r="F58" s="113">
        <v>7596.5</v>
      </c>
      <c r="G58" s="15">
        <v>7</v>
      </c>
      <c r="H58" s="110">
        <f t="shared" si="0"/>
        <v>-0.77517365478582823</v>
      </c>
    </row>
    <row r="59" spans="1:8" x14ac:dyDescent="0.2">
      <c r="A59" s="103" t="s">
        <v>507</v>
      </c>
      <c r="B59" s="104">
        <f t="shared" ref="B59:G59" si="8">SUM(B60:B61)</f>
        <v>3717819</v>
      </c>
      <c r="C59" s="104">
        <f t="shared" si="8"/>
        <v>8804832.120000001</v>
      </c>
      <c r="D59" s="104">
        <f t="shared" si="8"/>
        <v>5440</v>
      </c>
      <c r="E59" s="104">
        <f t="shared" si="8"/>
        <v>2496903</v>
      </c>
      <c r="F59" s="104">
        <f t="shared" si="8"/>
        <v>5413283.2899999991</v>
      </c>
      <c r="G59" s="104">
        <f t="shared" si="8"/>
        <v>3717</v>
      </c>
      <c r="H59" s="109">
        <f t="shared" si="0"/>
        <v>-0.38519176558700829</v>
      </c>
    </row>
    <row r="60" spans="1:8" x14ac:dyDescent="0.2">
      <c r="A60" s="106" t="s">
        <v>508</v>
      </c>
      <c r="B60" s="19">
        <v>3461677</v>
      </c>
      <c r="C60" s="113">
        <v>6252504.5</v>
      </c>
      <c r="D60" s="15">
        <v>2940</v>
      </c>
      <c r="E60" s="19">
        <v>2376288</v>
      </c>
      <c r="F60" s="113">
        <v>4443213.0599999996</v>
      </c>
      <c r="G60" s="15">
        <v>2002</v>
      </c>
      <c r="H60" s="110">
        <f t="shared" si="0"/>
        <v>-0.28937067378360148</v>
      </c>
    </row>
    <row r="61" spans="1:8" x14ac:dyDescent="0.2">
      <c r="A61" s="106" t="s">
        <v>509</v>
      </c>
      <c r="B61" s="19">
        <v>256142</v>
      </c>
      <c r="C61" s="113">
        <v>2552327.62</v>
      </c>
      <c r="D61" s="15">
        <v>2500</v>
      </c>
      <c r="E61" s="19">
        <v>120615</v>
      </c>
      <c r="F61" s="113">
        <v>970070.23</v>
      </c>
      <c r="G61" s="15">
        <v>1715</v>
      </c>
      <c r="H61" s="110">
        <f t="shared" si="0"/>
        <v>-0.6199272294048207</v>
      </c>
    </row>
    <row r="62" spans="1:8" x14ac:dyDescent="0.2">
      <c r="A62" s="103" t="s">
        <v>513</v>
      </c>
      <c r="B62" s="104">
        <f t="shared" ref="B62:G62" si="9">SUM(B63:B76)</f>
        <v>9383483</v>
      </c>
      <c r="C62" s="104">
        <f t="shared" si="9"/>
        <v>77261288.810000002</v>
      </c>
      <c r="D62" s="104">
        <f t="shared" si="9"/>
        <v>77809</v>
      </c>
      <c r="E62" s="104">
        <f t="shared" si="9"/>
        <v>3167116</v>
      </c>
      <c r="F62" s="104">
        <f t="shared" si="9"/>
        <v>100842547.77000001</v>
      </c>
      <c r="G62" s="104">
        <f t="shared" si="9"/>
        <v>48597</v>
      </c>
      <c r="H62" s="109">
        <f t="shared" si="0"/>
        <v>0.30521441362427626</v>
      </c>
    </row>
    <row r="63" spans="1:8" x14ac:dyDescent="0.2">
      <c r="A63" s="106" t="s">
        <v>510</v>
      </c>
      <c r="B63" s="19">
        <v>56</v>
      </c>
      <c r="C63" s="113">
        <v>9137.83</v>
      </c>
      <c r="D63" s="15">
        <v>5</v>
      </c>
      <c r="E63" s="19">
        <v>24</v>
      </c>
      <c r="F63" s="113">
        <v>7629.01</v>
      </c>
      <c r="G63" s="15">
        <v>3</v>
      </c>
      <c r="H63" s="110">
        <f t="shared" si="0"/>
        <v>-0.16511797658743921</v>
      </c>
    </row>
    <row r="64" spans="1:8" x14ac:dyDescent="0.2">
      <c r="A64" s="106" t="s">
        <v>571</v>
      </c>
      <c r="B64" s="19">
        <v>508</v>
      </c>
      <c r="C64" s="113">
        <v>23980.36</v>
      </c>
      <c r="D64" s="15">
        <v>61</v>
      </c>
      <c r="E64" s="19">
        <v>100</v>
      </c>
      <c r="F64" s="113">
        <v>3011.73</v>
      </c>
      <c r="G64" s="15">
        <v>21</v>
      </c>
      <c r="H64" s="110">
        <f t="shared" si="0"/>
        <v>-0.87440847426810941</v>
      </c>
    </row>
    <row r="65" spans="1:8" x14ac:dyDescent="0.2">
      <c r="A65" s="106" t="s">
        <v>511</v>
      </c>
      <c r="B65" s="19">
        <v>12557</v>
      </c>
      <c r="C65" s="113">
        <v>175075.35</v>
      </c>
      <c r="D65" s="15">
        <v>172</v>
      </c>
      <c r="E65" s="19">
        <v>7521</v>
      </c>
      <c r="F65" s="113">
        <v>90592.45</v>
      </c>
      <c r="G65" s="15">
        <v>120</v>
      </c>
      <c r="H65" s="110">
        <f t="shared" si="0"/>
        <v>-0.48255165561571067</v>
      </c>
    </row>
    <row r="66" spans="1:8" x14ac:dyDescent="0.2">
      <c r="A66" s="106" t="s">
        <v>512</v>
      </c>
      <c r="B66" s="19">
        <v>1042</v>
      </c>
      <c r="C66" s="113">
        <v>27436.81</v>
      </c>
      <c r="D66" s="15">
        <v>48</v>
      </c>
      <c r="E66" s="19">
        <v>23513</v>
      </c>
      <c r="F66" s="113">
        <v>36962.22</v>
      </c>
      <c r="G66" s="15">
        <v>33</v>
      </c>
      <c r="H66" s="110">
        <f t="shared" si="0"/>
        <v>0.34717629345394019</v>
      </c>
    </row>
    <row r="67" spans="1:8" x14ac:dyDescent="0.2">
      <c r="A67" s="106" t="s">
        <v>514</v>
      </c>
      <c r="B67" s="19">
        <v>14463</v>
      </c>
      <c r="C67" s="113">
        <v>667496.86</v>
      </c>
      <c r="D67" s="15">
        <v>206</v>
      </c>
      <c r="E67" s="19">
        <v>11114</v>
      </c>
      <c r="F67" s="113">
        <v>548112.43000000005</v>
      </c>
      <c r="G67" s="15">
        <v>140</v>
      </c>
      <c r="H67" s="110">
        <f t="shared" si="0"/>
        <v>-0.17885392000196065</v>
      </c>
    </row>
    <row r="68" spans="1:8" x14ac:dyDescent="0.2">
      <c r="A68" s="106" t="s">
        <v>515</v>
      </c>
      <c r="B68" s="19">
        <v>2760</v>
      </c>
      <c r="C68" s="113">
        <v>149729.60000000001</v>
      </c>
      <c r="D68" s="15">
        <v>101</v>
      </c>
      <c r="E68" s="19">
        <v>2998</v>
      </c>
      <c r="F68" s="113">
        <v>302890.65999999997</v>
      </c>
      <c r="G68" s="15">
        <v>73</v>
      </c>
      <c r="H68" s="110">
        <f t="shared" si="0"/>
        <v>1.0229177129972964</v>
      </c>
    </row>
    <row r="69" spans="1:8" x14ac:dyDescent="0.2">
      <c r="A69" s="106" t="s">
        <v>516</v>
      </c>
      <c r="B69" s="19">
        <v>68263</v>
      </c>
      <c r="C69" s="113">
        <v>800111.69</v>
      </c>
      <c r="D69" s="15">
        <v>859</v>
      </c>
      <c r="E69" s="19">
        <v>62265</v>
      </c>
      <c r="F69" s="113">
        <v>919670.93</v>
      </c>
      <c r="G69" s="15">
        <v>768</v>
      </c>
      <c r="H69" s="110">
        <f t="shared" si="0"/>
        <v>0.14942818795710888</v>
      </c>
    </row>
    <row r="70" spans="1:8" x14ac:dyDescent="0.2">
      <c r="A70" s="106" t="s">
        <v>517</v>
      </c>
      <c r="B70" s="19">
        <v>152414</v>
      </c>
      <c r="C70" s="113">
        <v>1232624.6299999999</v>
      </c>
      <c r="D70" s="15">
        <v>490</v>
      </c>
      <c r="E70" s="19">
        <v>65992</v>
      </c>
      <c r="F70" s="113">
        <v>1002589.99</v>
      </c>
      <c r="G70" s="15">
        <v>440</v>
      </c>
      <c r="H70" s="110">
        <f t="shared" si="0"/>
        <v>-0.18662181040468084</v>
      </c>
    </row>
    <row r="71" spans="1:8" x14ac:dyDescent="0.2">
      <c r="A71" s="106" t="s">
        <v>518</v>
      </c>
      <c r="B71" s="19">
        <v>6375</v>
      </c>
      <c r="C71" s="113">
        <v>362312.02</v>
      </c>
      <c r="D71" s="15">
        <v>247</v>
      </c>
      <c r="E71" s="19">
        <v>8529</v>
      </c>
      <c r="F71" s="113">
        <v>334324.21999999997</v>
      </c>
      <c r="G71" s="15">
        <v>193</v>
      </c>
      <c r="H71" s="110">
        <f t="shared" si="0"/>
        <v>-7.7247782174050039E-2</v>
      </c>
    </row>
    <row r="72" spans="1:8" x14ac:dyDescent="0.2">
      <c r="A72" s="106" t="s">
        <v>519</v>
      </c>
      <c r="B72" s="19">
        <v>14188</v>
      </c>
      <c r="C72" s="113">
        <v>513213.43</v>
      </c>
      <c r="D72" s="15">
        <v>261</v>
      </c>
      <c r="E72" s="19">
        <v>15720</v>
      </c>
      <c r="F72" s="113">
        <v>372243.06</v>
      </c>
      <c r="G72" s="15">
        <v>186</v>
      </c>
      <c r="H72" s="110">
        <f t="shared" si="0"/>
        <v>-0.27468176349165296</v>
      </c>
    </row>
    <row r="73" spans="1:8" x14ac:dyDescent="0.2">
      <c r="A73" s="106" t="s">
        <v>520</v>
      </c>
      <c r="B73" s="19">
        <v>3113</v>
      </c>
      <c r="C73" s="113">
        <v>81987.199999999997</v>
      </c>
      <c r="D73" s="15">
        <v>102</v>
      </c>
      <c r="E73" s="19">
        <v>22807</v>
      </c>
      <c r="F73" s="113">
        <v>210762.44</v>
      </c>
      <c r="G73" s="15">
        <v>123</v>
      </c>
      <c r="H73" s="110">
        <f t="shared" si="0"/>
        <v>1.5706749346239413</v>
      </c>
    </row>
    <row r="74" spans="1:8" x14ac:dyDescent="0.2">
      <c r="A74" s="106" t="s">
        <v>521</v>
      </c>
      <c r="B74" s="19">
        <v>3402678</v>
      </c>
      <c r="C74" s="113">
        <v>33277629.210000001</v>
      </c>
      <c r="D74" s="15">
        <v>45211</v>
      </c>
      <c r="E74" s="19">
        <v>676071</v>
      </c>
      <c r="F74" s="113">
        <v>23400286.760000002</v>
      </c>
      <c r="G74" s="15">
        <v>25143</v>
      </c>
      <c r="H74" s="110">
        <f t="shared" si="0"/>
        <v>-0.29681629023716138</v>
      </c>
    </row>
    <row r="75" spans="1:8" x14ac:dyDescent="0.2">
      <c r="A75" s="106" t="s">
        <v>522</v>
      </c>
      <c r="B75" s="19">
        <v>2004447</v>
      </c>
      <c r="C75" s="113">
        <v>29543081.91</v>
      </c>
      <c r="D75" s="15">
        <v>26173</v>
      </c>
      <c r="E75" s="19">
        <v>679087</v>
      </c>
      <c r="F75" s="113">
        <v>33068049.98</v>
      </c>
      <c r="G75" s="15">
        <v>17628</v>
      </c>
      <c r="H75" s="110">
        <f t="shared" si="0"/>
        <v>0.11931619323733589</v>
      </c>
    </row>
    <row r="76" spans="1:8" x14ac:dyDescent="0.2">
      <c r="A76" s="106" t="s">
        <v>523</v>
      </c>
      <c r="B76" s="19">
        <v>3700619</v>
      </c>
      <c r="C76" s="113">
        <v>10397471.91</v>
      </c>
      <c r="D76" s="15">
        <v>3873</v>
      </c>
      <c r="E76" s="19">
        <v>1591375</v>
      </c>
      <c r="F76" s="113">
        <v>40545421.890000001</v>
      </c>
      <c r="G76" s="15">
        <v>3726</v>
      </c>
      <c r="H76" s="110">
        <f t="shared" si="0"/>
        <v>2.8995461820872572</v>
      </c>
    </row>
    <row r="77" spans="1:8" x14ac:dyDescent="0.2">
      <c r="A77" s="103" t="s">
        <v>524</v>
      </c>
      <c r="B77" s="104">
        <f t="shared" ref="B77:G77" si="10">SUM(B78:B81)</f>
        <v>1462332</v>
      </c>
      <c r="C77" s="104">
        <f t="shared" si="10"/>
        <v>38154323.109999992</v>
      </c>
      <c r="D77" s="104">
        <f t="shared" si="10"/>
        <v>32417</v>
      </c>
      <c r="E77" s="104">
        <f t="shared" si="10"/>
        <v>991954</v>
      </c>
      <c r="F77" s="104">
        <f t="shared" si="10"/>
        <v>28930260.52</v>
      </c>
      <c r="G77" s="104">
        <f t="shared" si="10"/>
        <v>16887</v>
      </c>
      <c r="H77" s="109">
        <f t="shared" si="0"/>
        <v>-0.24175668281171592</v>
      </c>
    </row>
    <row r="78" spans="1:8" x14ac:dyDescent="0.2">
      <c r="A78" s="106" t="s">
        <v>525</v>
      </c>
      <c r="B78" s="19">
        <v>961489</v>
      </c>
      <c r="C78" s="113">
        <v>35188532.469999999</v>
      </c>
      <c r="D78" s="15">
        <v>30069</v>
      </c>
      <c r="E78" s="19">
        <v>631661</v>
      </c>
      <c r="F78" s="113">
        <v>26726420.18</v>
      </c>
      <c r="G78" s="15">
        <v>15284</v>
      </c>
      <c r="H78" s="110">
        <f t="shared" si="0"/>
        <v>-0.24047926116880203</v>
      </c>
    </row>
    <row r="79" spans="1:8" x14ac:dyDescent="0.2">
      <c r="A79" s="106" t="s">
        <v>526</v>
      </c>
      <c r="B79" s="19">
        <v>134062</v>
      </c>
      <c r="C79" s="113">
        <v>1579671.94</v>
      </c>
      <c r="D79" s="15">
        <v>1763</v>
      </c>
      <c r="E79" s="19">
        <v>113153</v>
      </c>
      <c r="F79" s="113">
        <v>1141513.6200000001</v>
      </c>
      <c r="G79" s="15">
        <v>1178</v>
      </c>
      <c r="H79" s="110">
        <f t="shared" si="0"/>
        <v>-0.27737298416530709</v>
      </c>
    </row>
    <row r="80" spans="1:8" x14ac:dyDescent="0.2">
      <c r="A80" s="106" t="s">
        <v>527</v>
      </c>
      <c r="B80" s="19">
        <v>354284</v>
      </c>
      <c r="C80" s="113">
        <v>1189492.08</v>
      </c>
      <c r="D80" s="15">
        <v>319</v>
      </c>
      <c r="E80" s="19">
        <v>238962</v>
      </c>
      <c r="F80" s="113">
        <v>929008.74</v>
      </c>
      <c r="G80" s="15">
        <v>245</v>
      </c>
      <c r="H80" s="110">
        <f t="shared" si="0"/>
        <v>-0.21898703184303681</v>
      </c>
    </row>
    <row r="81" spans="1:8" x14ac:dyDescent="0.2">
      <c r="A81" s="106" t="s">
        <v>528</v>
      </c>
      <c r="B81" s="19">
        <v>12497</v>
      </c>
      <c r="C81" s="113">
        <v>196626.62</v>
      </c>
      <c r="D81" s="15">
        <v>266</v>
      </c>
      <c r="E81" s="19">
        <v>8178</v>
      </c>
      <c r="F81" s="113">
        <v>133317.98000000001</v>
      </c>
      <c r="G81" s="15">
        <v>180</v>
      </c>
      <c r="H81" s="110">
        <f t="shared" si="0"/>
        <v>-0.32197390160091233</v>
      </c>
    </row>
    <row r="82" spans="1:8" x14ac:dyDescent="0.2">
      <c r="A82" s="103" t="s">
        <v>529</v>
      </c>
      <c r="B82" s="104">
        <f t="shared" ref="B82:G82" si="11">SUM(B83:B85)</f>
        <v>14872227</v>
      </c>
      <c r="C82" s="104">
        <f t="shared" si="11"/>
        <v>24374206.270000003</v>
      </c>
      <c r="D82" s="104">
        <f t="shared" si="11"/>
        <v>4372</v>
      </c>
      <c r="E82" s="104">
        <f t="shared" si="11"/>
        <v>10793052</v>
      </c>
      <c r="F82" s="104">
        <f t="shared" si="11"/>
        <v>15477693.76</v>
      </c>
      <c r="G82" s="104">
        <f t="shared" si="11"/>
        <v>3646</v>
      </c>
      <c r="H82" s="109">
        <f t="shared" si="0"/>
        <v>-0.3649970141161033</v>
      </c>
    </row>
    <row r="83" spans="1:8" x14ac:dyDescent="0.2">
      <c r="A83" s="106" t="s">
        <v>530</v>
      </c>
      <c r="B83" s="19">
        <v>8225110</v>
      </c>
      <c r="C83" s="113">
        <v>6140365.0700000003</v>
      </c>
      <c r="D83" s="15">
        <v>776</v>
      </c>
      <c r="E83" s="19">
        <v>5295888</v>
      </c>
      <c r="F83" s="113">
        <v>4748463.6900000004</v>
      </c>
      <c r="G83" s="15">
        <v>606</v>
      </c>
      <c r="H83" s="110">
        <f t="shared" si="0"/>
        <v>-0.22668055793627262</v>
      </c>
    </row>
    <row r="84" spans="1:8" x14ac:dyDescent="0.2">
      <c r="A84" s="106" t="s">
        <v>531</v>
      </c>
      <c r="B84" s="19">
        <v>5483697</v>
      </c>
      <c r="C84" s="113">
        <v>14930685.92</v>
      </c>
      <c r="D84" s="15">
        <v>1748</v>
      </c>
      <c r="E84" s="19">
        <v>4811435</v>
      </c>
      <c r="F84" s="113">
        <v>8833832.5600000005</v>
      </c>
      <c r="G84" s="15">
        <v>1421</v>
      </c>
      <c r="H84" s="110">
        <f t="shared" si="0"/>
        <v>-0.40834382242500478</v>
      </c>
    </row>
    <row r="85" spans="1:8" x14ac:dyDescent="0.2">
      <c r="A85" s="106" t="s">
        <v>532</v>
      </c>
      <c r="B85" s="19">
        <v>1163420</v>
      </c>
      <c r="C85" s="113">
        <v>3303155.28</v>
      </c>
      <c r="D85" s="15">
        <v>1848</v>
      </c>
      <c r="E85" s="19">
        <v>685729</v>
      </c>
      <c r="F85" s="113">
        <v>1895397.51</v>
      </c>
      <c r="G85" s="15">
        <v>1619</v>
      </c>
      <c r="H85" s="110">
        <f t="shared" si="0"/>
        <v>-0.42618576805144925</v>
      </c>
    </row>
    <row r="86" spans="1:8" x14ac:dyDescent="0.2">
      <c r="A86" s="103" t="s">
        <v>533</v>
      </c>
      <c r="B86" s="104">
        <f t="shared" ref="B86:G86" si="12">SUM(B87)</f>
        <v>112139</v>
      </c>
      <c r="C86" s="104">
        <f t="shared" si="12"/>
        <v>10863173.32</v>
      </c>
      <c r="D86" s="104">
        <f t="shared" si="12"/>
        <v>2767</v>
      </c>
      <c r="E86" s="104">
        <f t="shared" si="12"/>
        <v>80896</v>
      </c>
      <c r="F86" s="104">
        <f t="shared" si="12"/>
        <v>5203980.8</v>
      </c>
      <c r="G86" s="104">
        <f t="shared" si="12"/>
        <v>1673</v>
      </c>
      <c r="H86" s="109">
        <f t="shared" si="0"/>
        <v>-0.52095206007446815</v>
      </c>
    </row>
    <row r="87" spans="1:8" x14ac:dyDescent="0.2">
      <c r="A87" s="106" t="s">
        <v>534</v>
      </c>
      <c r="B87" s="19">
        <v>112139</v>
      </c>
      <c r="C87" s="113">
        <v>10863173.32</v>
      </c>
      <c r="D87" s="15">
        <v>2767</v>
      </c>
      <c r="E87" s="19">
        <v>80896</v>
      </c>
      <c r="F87" s="113">
        <v>5203980.8</v>
      </c>
      <c r="G87" s="15">
        <v>1673</v>
      </c>
      <c r="H87" s="110">
        <f t="shared" si="0"/>
        <v>-0.52095206007446815</v>
      </c>
    </row>
    <row r="88" spans="1:8" x14ac:dyDescent="0.2">
      <c r="A88" s="103" t="s">
        <v>535</v>
      </c>
      <c r="B88" s="104">
        <f t="shared" ref="B88:G88" si="13">SUM(B89:B99)</f>
        <v>4611601</v>
      </c>
      <c r="C88" s="104">
        <f t="shared" si="13"/>
        <v>22071944.290000003</v>
      </c>
      <c r="D88" s="104">
        <f t="shared" si="13"/>
        <v>13663</v>
      </c>
      <c r="E88" s="104">
        <f t="shared" si="13"/>
        <v>4564429</v>
      </c>
      <c r="F88" s="104">
        <f t="shared" si="13"/>
        <v>21340045.600000001</v>
      </c>
      <c r="G88" s="104">
        <f t="shared" si="13"/>
        <v>12853</v>
      </c>
      <c r="H88" s="109">
        <f t="shared" si="0"/>
        <v>-3.3159683641082682E-2</v>
      </c>
    </row>
    <row r="89" spans="1:8" x14ac:dyDescent="0.2">
      <c r="A89" s="106" t="s">
        <v>536</v>
      </c>
      <c r="B89" s="19">
        <v>236449</v>
      </c>
      <c r="C89" s="113">
        <v>274039</v>
      </c>
      <c r="D89" s="15">
        <v>242</v>
      </c>
      <c r="E89" s="19">
        <v>294827</v>
      </c>
      <c r="F89" s="113">
        <v>523371.32</v>
      </c>
      <c r="G89" s="15">
        <v>230</v>
      </c>
      <c r="H89" s="110">
        <f t="shared" si="0"/>
        <v>0.90984246767795818</v>
      </c>
    </row>
    <row r="90" spans="1:8" x14ac:dyDescent="0.2">
      <c r="A90" s="106" t="s">
        <v>572</v>
      </c>
      <c r="B90" s="19">
        <v>2245383</v>
      </c>
      <c r="C90" s="113">
        <v>6976206.8200000003</v>
      </c>
      <c r="D90" s="15">
        <v>5511</v>
      </c>
      <c r="E90" s="19">
        <v>1922245</v>
      </c>
      <c r="F90" s="113">
        <v>8841424.4199999999</v>
      </c>
      <c r="G90" s="15">
        <v>6149</v>
      </c>
      <c r="H90" s="110">
        <f t="shared" si="0"/>
        <v>0.26736844937747972</v>
      </c>
    </row>
    <row r="91" spans="1:8" x14ac:dyDescent="0.2">
      <c r="A91" s="106" t="s">
        <v>538</v>
      </c>
      <c r="B91" s="19">
        <v>86009</v>
      </c>
      <c r="C91" s="113">
        <v>777667.07</v>
      </c>
      <c r="D91" s="15">
        <v>325</v>
      </c>
      <c r="E91" s="19">
        <v>5962</v>
      </c>
      <c r="F91" s="113">
        <v>194183.14</v>
      </c>
      <c r="G91" s="15">
        <v>306</v>
      </c>
      <c r="H91" s="110">
        <f t="shared" si="0"/>
        <v>-0.7503004209757782</v>
      </c>
    </row>
    <row r="92" spans="1:8" x14ac:dyDescent="0.2">
      <c r="A92" s="106" t="s">
        <v>573</v>
      </c>
      <c r="B92" s="19">
        <v>104</v>
      </c>
      <c r="C92" s="113">
        <v>24391.72</v>
      </c>
      <c r="D92" s="15">
        <v>23</v>
      </c>
      <c r="E92" s="19">
        <v>465</v>
      </c>
      <c r="F92" s="113">
        <v>90767.07</v>
      </c>
      <c r="G92" s="15">
        <v>29</v>
      </c>
      <c r="H92" s="110">
        <f t="shared" si="0"/>
        <v>2.721224661483487</v>
      </c>
    </row>
    <row r="93" spans="1:8" x14ac:dyDescent="0.2">
      <c r="A93" s="106" t="s">
        <v>540</v>
      </c>
      <c r="B93" s="19">
        <v>1142617</v>
      </c>
      <c r="C93" s="113">
        <v>5473705.7599999998</v>
      </c>
      <c r="D93" s="15">
        <v>1296</v>
      </c>
      <c r="E93" s="19">
        <v>1557325</v>
      </c>
      <c r="F93" s="113">
        <v>5839318.0499999998</v>
      </c>
      <c r="G93" s="15">
        <v>1260</v>
      </c>
      <c r="H93" s="110">
        <f t="shared" si="0"/>
        <v>6.6794290016787494E-2</v>
      </c>
    </row>
    <row r="94" spans="1:8" x14ac:dyDescent="0.2">
      <c r="A94" s="106" t="s">
        <v>541</v>
      </c>
      <c r="B94" s="19">
        <v>3048</v>
      </c>
      <c r="C94" s="113">
        <v>17020.5</v>
      </c>
      <c r="D94" s="15">
        <v>29</v>
      </c>
      <c r="E94" s="19">
        <v>2783</v>
      </c>
      <c r="F94" s="113">
        <v>15545.48</v>
      </c>
      <c r="G94" s="15">
        <v>28</v>
      </c>
      <c r="H94" s="110">
        <f t="shared" si="0"/>
        <v>-8.6661378925413479E-2</v>
      </c>
    </row>
    <row r="95" spans="1:8" x14ac:dyDescent="0.2">
      <c r="A95" s="106" t="s">
        <v>574</v>
      </c>
      <c r="B95" s="19">
        <v>6047</v>
      </c>
      <c r="C95" s="113">
        <v>139147.5</v>
      </c>
      <c r="D95" s="15">
        <v>188</v>
      </c>
      <c r="E95" s="19">
        <v>4568</v>
      </c>
      <c r="F95" s="113">
        <v>106822.96</v>
      </c>
      <c r="G95" s="15">
        <v>170</v>
      </c>
      <c r="H95" s="110">
        <f t="shared" si="0"/>
        <v>-0.23230413769561076</v>
      </c>
    </row>
    <row r="96" spans="1:8" x14ac:dyDescent="0.2">
      <c r="A96" s="106" t="s">
        <v>542</v>
      </c>
      <c r="B96" s="19">
        <v>148</v>
      </c>
      <c r="C96" s="113">
        <v>13734.3</v>
      </c>
      <c r="D96" s="15">
        <v>9</v>
      </c>
      <c r="E96" s="19">
        <v>4</v>
      </c>
      <c r="F96" s="113">
        <v>115.04</v>
      </c>
      <c r="G96" s="15">
        <v>2</v>
      </c>
      <c r="H96" s="110">
        <f t="shared" si="0"/>
        <v>-0.99162389055139322</v>
      </c>
    </row>
    <row r="97" spans="1:8" x14ac:dyDescent="0.2">
      <c r="A97" s="106" t="s">
        <v>543</v>
      </c>
      <c r="B97" s="19">
        <v>1357</v>
      </c>
      <c r="C97" s="113">
        <v>214039.46</v>
      </c>
      <c r="D97" s="15">
        <v>209</v>
      </c>
      <c r="E97" s="19">
        <v>933</v>
      </c>
      <c r="F97" s="113">
        <v>106551.57</v>
      </c>
      <c r="G97" s="15">
        <v>127</v>
      </c>
      <c r="H97" s="110">
        <f t="shared" si="0"/>
        <v>-0.50218726023696747</v>
      </c>
    </row>
    <row r="98" spans="1:8" x14ac:dyDescent="0.2">
      <c r="A98" s="106" t="s">
        <v>544</v>
      </c>
      <c r="B98" s="19">
        <v>240822</v>
      </c>
      <c r="C98" s="113">
        <v>2547490.6800000002</v>
      </c>
      <c r="D98" s="15">
        <v>3034</v>
      </c>
      <c r="E98" s="19">
        <v>163242</v>
      </c>
      <c r="F98" s="113">
        <v>1753262.58</v>
      </c>
      <c r="G98" s="15">
        <v>2407</v>
      </c>
      <c r="H98" s="110">
        <f t="shared" si="0"/>
        <v>-0.31176879516591605</v>
      </c>
    </row>
    <row r="99" spans="1:8" x14ac:dyDescent="0.2">
      <c r="A99" s="106" t="s">
        <v>545</v>
      </c>
      <c r="B99" s="19">
        <v>649617</v>
      </c>
      <c r="C99" s="113">
        <v>5614501.4800000004</v>
      </c>
      <c r="D99" s="15">
        <v>2797</v>
      </c>
      <c r="E99" s="19">
        <v>612075</v>
      </c>
      <c r="F99" s="113">
        <v>3868683.97</v>
      </c>
      <c r="G99" s="15">
        <v>2145</v>
      </c>
      <c r="H99" s="110">
        <f t="shared" si="0"/>
        <v>-0.31094791162117574</v>
      </c>
    </row>
    <row r="100" spans="1:8" x14ac:dyDescent="0.2">
      <c r="A100" s="103" t="s">
        <v>546</v>
      </c>
      <c r="B100" s="104">
        <f t="shared" ref="B100:G100" si="14">SUM(B101:B102)</f>
        <v>4405603</v>
      </c>
      <c r="C100" s="104">
        <f t="shared" si="14"/>
        <v>112035518.56999999</v>
      </c>
      <c r="D100" s="104">
        <f t="shared" si="14"/>
        <v>30933</v>
      </c>
      <c r="E100" s="104">
        <f t="shared" si="14"/>
        <v>6681654</v>
      </c>
      <c r="F100" s="104">
        <f t="shared" si="14"/>
        <v>92405725.519999996</v>
      </c>
      <c r="G100" s="104">
        <f t="shared" si="14"/>
        <v>29312</v>
      </c>
      <c r="H100" s="109">
        <f t="shared" si="0"/>
        <v>-0.17521044487097426</v>
      </c>
    </row>
    <row r="101" spans="1:8" x14ac:dyDescent="0.2">
      <c r="A101" s="106" t="s">
        <v>547</v>
      </c>
      <c r="B101" s="19">
        <v>3310198</v>
      </c>
      <c r="C101" s="113">
        <v>79568005.769999996</v>
      </c>
      <c r="D101" s="15">
        <v>16525</v>
      </c>
      <c r="E101" s="19">
        <v>3361376</v>
      </c>
      <c r="F101" s="113">
        <v>65977998</v>
      </c>
      <c r="G101" s="15">
        <v>15824</v>
      </c>
      <c r="H101" s="110">
        <f t="shared" si="0"/>
        <v>-0.17079739071610511</v>
      </c>
    </row>
    <row r="102" spans="1:8" x14ac:dyDescent="0.2">
      <c r="A102" s="106" t="s">
        <v>548</v>
      </c>
      <c r="B102" s="19">
        <v>1095405</v>
      </c>
      <c r="C102" s="113">
        <v>32467512.800000001</v>
      </c>
      <c r="D102" s="15">
        <v>14408</v>
      </c>
      <c r="E102" s="19">
        <v>3320278</v>
      </c>
      <c r="F102" s="113">
        <v>26427727.52</v>
      </c>
      <c r="G102" s="15">
        <v>13488</v>
      </c>
      <c r="H102" s="110">
        <f t="shared" si="0"/>
        <v>-0.18602549931080647</v>
      </c>
    </row>
    <row r="103" spans="1:8" x14ac:dyDescent="0.2">
      <c r="A103" s="103" t="s">
        <v>356</v>
      </c>
      <c r="B103" s="104">
        <f t="shared" ref="B103:G103" si="15">SUM(B104:B105)</f>
        <v>4990973</v>
      </c>
      <c r="C103" s="104">
        <f t="shared" si="15"/>
        <v>41097134.18</v>
      </c>
      <c r="D103" s="104">
        <f t="shared" si="15"/>
        <v>4116</v>
      </c>
      <c r="E103" s="104">
        <f t="shared" si="15"/>
        <v>1577043</v>
      </c>
      <c r="F103" s="104">
        <f t="shared" si="15"/>
        <v>17915612.129999999</v>
      </c>
      <c r="G103" s="104">
        <f t="shared" si="15"/>
        <v>3998</v>
      </c>
      <c r="H103" s="109">
        <f t="shared" si="0"/>
        <v>-0.56406663171373483</v>
      </c>
    </row>
    <row r="104" spans="1:8" x14ac:dyDescent="0.2">
      <c r="A104" s="106" t="s">
        <v>549</v>
      </c>
      <c r="B104" s="19">
        <v>17561</v>
      </c>
      <c r="C104" s="113">
        <v>148259.74</v>
      </c>
      <c r="D104" s="15">
        <v>26</v>
      </c>
      <c r="E104" s="19">
        <v>3552</v>
      </c>
      <c r="F104" s="113">
        <v>8955.93</v>
      </c>
      <c r="G104" s="15">
        <v>19</v>
      </c>
      <c r="H104" s="110">
        <f t="shared" si="0"/>
        <v>-0.93959297379045725</v>
      </c>
    </row>
    <row r="105" spans="1:8" x14ac:dyDescent="0.2">
      <c r="A105" s="106" t="s">
        <v>550</v>
      </c>
      <c r="B105" s="19">
        <v>4973412</v>
      </c>
      <c r="C105" s="113">
        <v>40948874.439999998</v>
      </c>
      <c r="D105" s="15">
        <v>4090</v>
      </c>
      <c r="E105" s="19">
        <v>1573491</v>
      </c>
      <c r="F105" s="113">
        <v>17906656.199999999</v>
      </c>
      <c r="G105" s="15">
        <v>3979</v>
      </c>
      <c r="H105" s="110">
        <f t="shared" si="0"/>
        <v>-0.56270699879095387</v>
      </c>
    </row>
    <row r="106" spans="1:8" x14ac:dyDescent="0.2">
      <c r="A106" s="103" t="s">
        <v>575</v>
      </c>
      <c r="B106" s="104">
        <f t="shared" ref="B106:G106" si="16">SUM(B107:B108)</f>
        <v>24291479</v>
      </c>
      <c r="C106" s="104">
        <f t="shared" si="16"/>
        <v>339787731.42000002</v>
      </c>
      <c r="D106" s="104">
        <f t="shared" si="16"/>
        <v>4396</v>
      </c>
      <c r="E106" s="104">
        <f t="shared" si="16"/>
        <v>1359526</v>
      </c>
      <c r="F106" s="104">
        <f t="shared" si="16"/>
        <v>77383850.270000011</v>
      </c>
      <c r="G106" s="104">
        <f t="shared" si="16"/>
        <v>2922</v>
      </c>
      <c r="H106" s="109">
        <f t="shared" si="0"/>
        <v>-0.77225825680460347</v>
      </c>
    </row>
    <row r="107" spans="1:8" ht="11.25" customHeight="1" x14ac:dyDescent="0.2">
      <c r="A107" s="106" t="s">
        <v>552</v>
      </c>
      <c r="B107" s="19">
        <v>384438</v>
      </c>
      <c r="C107" s="113">
        <v>143448517.12</v>
      </c>
      <c r="D107" s="15">
        <v>3791</v>
      </c>
      <c r="E107" s="19">
        <v>131256</v>
      </c>
      <c r="F107" s="113">
        <v>31884187.640000001</v>
      </c>
      <c r="G107" s="15">
        <v>2484</v>
      </c>
      <c r="H107" s="110">
        <f t="shared" si="0"/>
        <v>-0.77773079652452803</v>
      </c>
    </row>
    <row r="108" spans="1:8" x14ac:dyDescent="0.2">
      <c r="A108" s="106" t="s">
        <v>553</v>
      </c>
      <c r="B108" s="19">
        <v>23907041</v>
      </c>
      <c r="C108" s="113">
        <v>196339214.30000001</v>
      </c>
      <c r="D108" s="15">
        <v>605</v>
      </c>
      <c r="E108" s="19">
        <v>1228270</v>
      </c>
      <c r="F108" s="113">
        <v>45499662.630000003</v>
      </c>
      <c r="G108" s="15">
        <v>438</v>
      </c>
      <c r="H108" s="110">
        <f t="shared" si="0"/>
        <v>-0.76825993323739206</v>
      </c>
    </row>
    <row r="109" spans="1:8" x14ac:dyDescent="0.2">
      <c r="A109" s="103" t="s">
        <v>554</v>
      </c>
      <c r="B109" s="104">
        <f t="shared" ref="B109:G109" si="17">SUM(B110:B112)</f>
        <v>418568</v>
      </c>
      <c r="C109" s="104">
        <f t="shared" si="17"/>
        <v>23072403.760000002</v>
      </c>
      <c r="D109" s="104">
        <f t="shared" si="17"/>
        <v>6482</v>
      </c>
      <c r="E109" s="104">
        <f t="shared" si="17"/>
        <v>255408</v>
      </c>
      <c r="F109" s="104">
        <f t="shared" si="17"/>
        <v>21300855.48</v>
      </c>
      <c r="G109" s="104">
        <f t="shared" si="17"/>
        <v>6704</v>
      </c>
      <c r="H109" s="109">
        <f t="shared" si="0"/>
        <v>-7.6782128920233506E-2</v>
      </c>
    </row>
    <row r="110" spans="1:8" x14ac:dyDescent="0.2">
      <c r="A110" s="106" t="s">
        <v>555</v>
      </c>
      <c r="B110" s="19">
        <v>401753</v>
      </c>
      <c r="C110" s="113">
        <v>11919264.689999999</v>
      </c>
      <c r="D110" s="15">
        <v>4960</v>
      </c>
      <c r="E110" s="19">
        <v>242380</v>
      </c>
      <c r="F110" s="113">
        <v>15204049.470000001</v>
      </c>
      <c r="G110" s="15">
        <v>5376</v>
      </c>
      <c r="H110" s="110">
        <f t="shared" si="0"/>
        <v>0.27558619306070642</v>
      </c>
    </row>
    <row r="111" spans="1:8" x14ac:dyDescent="0.2">
      <c r="A111" s="106" t="s">
        <v>556</v>
      </c>
      <c r="B111" s="19">
        <v>7387</v>
      </c>
      <c r="C111" s="113">
        <v>10724090.23</v>
      </c>
      <c r="D111" s="15">
        <v>1170</v>
      </c>
      <c r="E111" s="19">
        <v>5485</v>
      </c>
      <c r="F111" s="113">
        <v>5740069.6299999999</v>
      </c>
      <c r="G111" s="15">
        <v>903</v>
      </c>
      <c r="H111" s="110">
        <f t="shared" si="0"/>
        <v>-0.46474996881856712</v>
      </c>
    </row>
    <row r="112" spans="1:8" x14ac:dyDescent="0.2">
      <c r="A112" s="106" t="s">
        <v>557</v>
      </c>
      <c r="B112" s="19">
        <v>9428</v>
      </c>
      <c r="C112" s="113">
        <v>429048.84</v>
      </c>
      <c r="D112" s="15">
        <v>352</v>
      </c>
      <c r="E112" s="19">
        <v>7543</v>
      </c>
      <c r="F112" s="113">
        <v>356736.38</v>
      </c>
      <c r="G112" s="15">
        <v>425</v>
      </c>
      <c r="H112" s="110">
        <f t="shared" si="0"/>
        <v>-0.16854132503889308</v>
      </c>
    </row>
    <row r="113" spans="1:8" x14ac:dyDescent="0.2">
      <c r="A113" s="103" t="s">
        <v>558</v>
      </c>
      <c r="B113" s="104">
        <f t="shared" ref="B113:G113" si="18">SUM(B114)</f>
        <v>81</v>
      </c>
      <c r="C113" s="104">
        <f t="shared" si="18"/>
        <v>9496.91</v>
      </c>
      <c r="D113" s="104">
        <f t="shared" si="18"/>
        <v>35</v>
      </c>
      <c r="E113" s="104">
        <f t="shared" si="18"/>
        <v>49</v>
      </c>
      <c r="F113" s="104">
        <f t="shared" si="18"/>
        <v>8759.6299999999992</v>
      </c>
      <c r="G113" s="104">
        <f t="shared" si="18"/>
        <v>27</v>
      </c>
      <c r="H113" s="109">
        <f t="shared" si="0"/>
        <v>-7.7633672426083877E-2</v>
      </c>
    </row>
    <row r="114" spans="1:8" x14ac:dyDescent="0.2">
      <c r="A114" s="106" t="s">
        <v>559</v>
      </c>
      <c r="B114" s="19">
        <v>81</v>
      </c>
      <c r="C114" s="113">
        <v>9496.91</v>
      </c>
      <c r="D114" s="15">
        <v>35</v>
      </c>
      <c r="E114" s="19">
        <v>49</v>
      </c>
      <c r="F114" s="113">
        <v>8759.6299999999992</v>
      </c>
      <c r="G114" s="15">
        <v>27</v>
      </c>
      <c r="H114" s="110">
        <f t="shared" si="0"/>
        <v>-7.7633672426083877E-2</v>
      </c>
    </row>
    <row r="115" spans="1:8" x14ac:dyDescent="0.2">
      <c r="A115" s="103" t="s">
        <v>560</v>
      </c>
      <c r="B115" s="104">
        <f t="shared" ref="B115:G115" si="19">SUM(B116:B118)</f>
        <v>29607324</v>
      </c>
      <c r="C115" s="104">
        <f t="shared" si="19"/>
        <v>90129210.849999994</v>
      </c>
      <c r="D115" s="104">
        <f t="shared" si="19"/>
        <v>17548</v>
      </c>
      <c r="E115" s="104">
        <f t="shared" si="19"/>
        <v>9377537</v>
      </c>
      <c r="F115" s="104">
        <f t="shared" si="19"/>
        <v>45229945.950000003</v>
      </c>
      <c r="G115" s="104">
        <f t="shared" si="19"/>
        <v>16101</v>
      </c>
      <c r="H115" s="109">
        <f t="shared" si="0"/>
        <v>-0.49816551677929166</v>
      </c>
    </row>
    <row r="116" spans="1:8" x14ac:dyDescent="0.2">
      <c r="A116" s="106" t="s">
        <v>561</v>
      </c>
      <c r="B116" s="19">
        <v>4488756</v>
      </c>
      <c r="C116" s="113">
        <v>33537715.23</v>
      </c>
      <c r="D116" s="15">
        <v>9565</v>
      </c>
      <c r="E116" s="19">
        <v>3474704</v>
      </c>
      <c r="F116" s="113">
        <v>27158205.66</v>
      </c>
      <c r="G116" s="15">
        <v>9627</v>
      </c>
      <c r="H116" s="110">
        <f t="shared" si="0"/>
        <v>-0.19021896769799729</v>
      </c>
    </row>
    <row r="117" spans="1:8" x14ac:dyDescent="0.2">
      <c r="A117" s="106" t="s">
        <v>562</v>
      </c>
      <c r="B117" s="19">
        <v>24889193</v>
      </c>
      <c r="C117" s="113">
        <v>53874593.240000002</v>
      </c>
      <c r="D117" s="15">
        <v>5395</v>
      </c>
      <c r="E117" s="19">
        <v>5731786</v>
      </c>
      <c r="F117" s="113">
        <v>16012160.4</v>
      </c>
      <c r="G117" s="15">
        <v>4439</v>
      </c>
      <c r="H117" s="110">
        <f t="shared" si="0"/>
        <v>-0.70278828224894085</v>
      </c>
    </row>
    <row r="118" spans="1:8" x14ac:dyDescent="0.2">
      <c r="A118" s="106" t="s">
        <v>563</v>
      </c>
      <c r="B118" s="19">
        <v>229375</v>
      </c>
      <c r="C118" s="113">
        <v>2716902.38</v>
      </c>
      <c r="D118" s="15">
        <v>2588</v>
      </c>
      <c r="E118" s="19">
        <v>171047</v>
      </c>
      <c r="F118" s="113">
        <v>2059579.89</v>
      </c>
      <c r="G118" s="15">
        <v>2035</v>
      </c>
      <c r="H118" s="110">
        <f t="shared" si="0"/>
        <v>-0.2419382068486392</v>
      </c>
    </row>
    <row r="119" spans="1:8" x14ac:dyDescent="0.2">
      <c r="A119" s="103" t="s">
        <v>564</v>
      </c>
      <c r="B119" s="104">
        <f t="shared" ref="B119:G119" si="20">SUM(B120)</f>
        <v>30197</v>
      </c>
      <c r="C119" s="104">
        <f t="shared" si="20"/>
        <v>3940705.06</v>
      </c>
      <c r="D119" s="104">
        <f t="shared" si="20"/>
        <v>364</v>
      </c>
      <c r="E119" s="104">
        <f t="shared" si="20"/>
        <v>22333</v>
      </c>
      <c r="F119" s="104">
        <f t="shared" si="20"/>
        <v>3170067.76</v>
      </c>
      <c r="G119" s="104">
        <f t="shared" si="20"/>
        <v>378</v>
      </c>
      <c r="H119" s="109">
        <f t="shared" si="0"/>
        <v>-0.19555822835419212</v>
      </c>
    </row>
    <row r="120" spans="1:8" x14ac:dyDescent="0.2">
      <c r="A120" s="106" t="s">
        <v>565</v>
      </c>
      <c r="B120" s="19">
        <v>30197</v>
      </c>
      <c r="C120" s="113">
        <v>3940705.06</v>
      </c>
      <c r="D120" s="15">
        <v>364</v>
      </c>
      <c r="E120" s="19">
        <v>22333</v>
      </c>
      <c r="F120" s="113">
        <v>3170067.76</v>
      </c>
      <c r="G120" s="15">
        <v>378</v>
      </c>
      <c r="H120" s="110">
        <f t="shared" si="0"/>
        <v>-0.19555822835419212</v>
      </c>
    </row>
    <row r="121" spans="1:8" x14ac:dyDescent="0.2">
      <c r="A121" s="103" t="s">
        <v>566</v>
      </c>
      <c r="B121" s="104">
        <v>2664937</v>
      </c>
      <c r="C121" s="114">
        <v>5754019.0899999999</v>
      </c>
      <c r="D121" s="103">
        <v>196751</v>
      </c>
      <c r="E121" s="104">
        <v>823661</v>
      </c>
      <c r="F121" s="114">
        <v>4901825.03</v>
      </c>
      <c r="G121" s="103">
        <v>168595</v>
      </c>
      <c r="H121" s="109">
        <f t="shared" si="0"/>
        <v>-0.14810414193464205</v>
      </c>
    </row>
    <row r="122" spans="1:8" ht="11.25" customHeight="1" x14ac:dyDescent="0.2">
      <c r="A122" s="145" t="s">
        <v>576</v>
      </c>
      <c r="B122" s="145"/>
      <c r="C122" s="145"/>
      <c r="D122" s="145"/>
      <c r="E122" s="145"/>
      <c r="F122" s="145"/>
      <c r="G122" s="145"/>
      <c r="H122" s="145"/>
    </row>
    <row r="124" spans="1:8" x14ac:dyDescent="0.2">
      <c r="B124" s="22"/>
      <c r="C124" s="22"/>
      <c r="D124" s="22"/>
      <c r="E124" s="22"/>
      <c r="F124" s="22"/>
      <c r="G124" s="22"/>
    </row>
  </sheetData>
  <sheetProtection selectLockedCells="1" selectUnlockedCells="1"/>
  <mergeCells count="6">
    <mergeCell ref="A122:H122"/>
    <mergeCell ref="A1:H1"/>
    <mergeCell ref="A2:A3"/>
    <mergeCell ref="B2:D2"/>
    <mergeCell ref="E2:G2"/>
    <mergeCell ref="H2:H3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indexed="44"/>
  </sheetPr>
  <dimension ref="A1:F27"/>
  <sheetViews>
    <sheetView zoomScale="120" zoomScaleNormal="120" workbookViewId="0">
      <selection activeCell="E15" sqref="E15:F16"/>
    </sheetView>
  </sheetViews>
  <sheetFormatPr baseColWidth="10" defaultColWidth="9.140625" defaultRowHeight="11.25" x14ac:dyDescent="0.2"/>
  <cols>
    <col min="1" max="1" width="14.42578125" style="13" customWidth="1"/>
    <col min="2" max="2" width="18.85546875" style="13" customWidth="1"/>
    <col min="3" max="3" width="10.28515625" style="13" customWidth="1"/>
    <col min="4" max="4" width="9.140625" style="13" customWidth="1"/>
    <col min="5" max="5" width="12.140625" style="13" customWidth="1"/>
    <col min="6" max="16384" width="9.140625" style="13"/>
  </cols>
  <sheetData>
    <row r="1" spans="1:6" ht="30" customHeight="1" x14ac:dyDescent="0.2">
      <c r="A1" s="148" t="s">
        <v>577</v>
      </c>
      <c r="B1" s="148"/>
    </row>
    <row r="2" spans="1:6" x14ac:dyDescent="0.2">
      <c r="A2" s="15"/>
      <c r="B2" s="17" t="s">
        <v>578</v>
      </c>
      <c r="D2" s="13" t="s">
        <v>422</v>
      </c>
    </row>
    <row r="3" spans="1:6" x14ac:dyDescent="0.2">
      <c r="A3" s="40" t="s">
        <v>216</v>
      </c>
      <c r="B3" s="64">
        <f>SUM(B4:B9)</f>
        <v>1604152.49</v>
      </c>
      <c r="D3" s="115">
        <v>1.0000000000000002</v>
      </c>
    </row>
    <row r="4" spans="1:6" x14ac:dyDescent="0.2">
      <c r="A4" s="15" t="s">
        <v>579</v>
      </c>
      <c r="B4" s="19">
        <v>1301710.08</v>
      </c>
      <c r="D4" s="27">
        <f t="shared" ref="D4:D9" si="0">B4/$B$3</f>
        <v>0.81146280550921945</v>
      </c>
    </row>
    <row r="5" spans="1:6" x14ac:dyDescent="0.2">
      <c r="A5" s="15" t="s">
        <v>580</v>
      </c>
      <c r="B5" s="19">
        <v>130793.57</v>
      </c>
      <c r="D5" s="27">
        <f t="shared" si="0"/>
        <v>8.1534374578067711E-2</v>
      </c>
    </row>
    <row r="6" spans="1:6" x14ac:dyDescent="0.2">
      <c r="A6" s="15" t="s">
        <v>581</v>
      </c>
      <c r="B6" s="19">
        <v>29586.99</v>
      </c>
      <c r="D6" s="27">
        <f t="shared" si="0"/>
        <v>1.8444000919139551E-2</v>
      </c>
    </row>
    <row r="7" spans="1:6" x14ac:dyDescent="0.2">
      <c r="A7" s="15" t="s">
        <v>582</v>
      </c>
      <c r="B7" s="19">
        <v>31600.43</v>
      </c>
      <c r="D7" s="27">
        <f t="shared" si="0"/>
        <v>1.9699143439910752E-2</v>
      </c>
    </row>
    <row r="8" spans="1:6" x14ac:dyDescent="0.2">
      <c r="A8" s="15" t="s">
        <v>583</v>
      </c>
      <c r="B8" s="19">
        <f>1604152.49-B4-B5-B6-B7-B9</f>
        <v>2739.9199999999255</v>
      </c>
      <c r="D8" s="27">
        <f t="shared" si="0"/>
        <v>1.708017172357427E-3</v>
      </c>
    </row>
    <row r="9" spans="1:6" x14ac:dyDescent="0.2">
      <c r="A9" s="15" t="s">
        <v>584</v>
      </c>
      <c r="B9" s="19">
        <v>107721.5</v>
      </c>
      <c r="D9" s="27">
        <f t="shared" si="0"/>
        <v>6.7151658381305129E-2</v>
      </c>
    </row>
    <row r="10" spans="1:6" ht="11.25" customHeight="1" x14ac:dyDescent="0.2">
      <c r="A10" s="89" t="s">
        <v>576</v>
      </c>
      <c r="B10" s="89"/>
      <c r="D10" s="27"/>
    </row>
    <row r="15" spans="1:6" x14ac:dyDescent="0.2">
      <c r="E15" s="89" t="s">
        <v>576</v>
      </c>
      <c r="F15" s="89"/>
    </row>
    <row r="17" spans="1:2" x14ac:dyDescent="0.2">
      <c r="A17" s="3"/>
      <c r="B17" s="116"/>
    </row>
    <row r="18" spans="1:2" x14ac:dyDescent="0.2">
      <c r="A18" s="3"/>
      <c r="B18" s="116"/>
    </row>
    <row r="19" spans="1:2" x14ac:dyDescent="0.2">
      <c r="A19" s="3"/>
      <c r="B19" s="116"/>
    </row>
    <row r="20" spans="1:2" x14ac:dyDescent="0.2">
      <c r="A20" s="3"/>
      <c r="B20" s="116"/>
    </row>
    <row r="21" spans="1:2" x14ac:dyDescent="0.2">
      <c r="A21" s="3"/>
      <c r="B21" s="116"/>
    </row>
    <row r="22" spans="1:2" x14ac:dyDescent="0.2">
      <c r="A22" s="3"/>
      <c r="B22" s="116"/>
    </row>
    <row r="23" spans="1:2" x14ac:dyDescent="0.2">
      <c r="A23" s="3"/>
      <c r="B23" s="116"/>
    </row>
    <row r="24" spans="1:2" x14ac:dyDescent="0.2">
      <c r="A24" s="3"/>
      <c r="B24" s="116"/>
    </row>
    <row r="25" spans="1:2" x14ac:dyDescent="0.2">
      <c r="A25" s="3"/>
      <c r="B25" s="116"/>
    </row>
    <row r="26" spans="1:2" x14ac:dyDescent="0.2">
      <c r="A26" s="3"/>
      <c r="B26" s="116"/>
    </row>
    <row r="27" spans="1:2" x14ac:dyDescent="0.2">
      <c r="A27" s="3"/>
      <c r="B27" s="3"/>
    </row>
  </sheetData>
  <sheetProtection selectLockedCells="1" selectUnlockedCells="1"/>
  <mergeCells count="1">
    <mergeCell ref="A1:B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indexed="44"/>
  </sheetPr>
  <dimension ref="A1:E350"/>
  <sheetViews>
    <sheetView topLeftCell="A28" zoomScaleNormal="100" workbookViewId="0">
      <selection activeCell="Q15" sqref="Q15"/>
    </sheetView>
  </sheetViews>
  <sheetFormatPr baseColWidth="10" defaultColWidth="9.140625" defaultRowHeight="11.25" x14ac:dyDescent="0.2"/>
  <cols>
    <col min="1" max="16384" width="9.140625" style="13"/>
  </cols>
  <sheetData>
    <row r="1" spans="1:3" x14ac:dyDescent="0.2">
      <c r="A1" s="13" t="s">
        <v>734</v>
      </c>
    </row>
    <row r="2" spans="1:3" x14ac:dyDescent="0.2">
      <c r="B2" s="13" t="s">
        <v>419</v>
      </c>
      <c r="C2" s="13" t="s">
        <v>585</v>
      </c>
    </row>
    <row r="3" spans="1:3" x14ac:dyDescent="0.2">
      <c r="A3" s="117" t="s">
        <v>586</v>
      </c>
      <c r="B3" s="22">
        <v>365385.30886012054</v>
      </c>
      <c r="C3" s="22">
        <v>748109.81693171326</v>
      </c>
    </row>
    <row r="4" spans="1:3" x14ac:dyDescent="0.2">
      <c r="A4" s="117">
        <v>33635</v>
      </c>
      <c r="B4" s="22">
        <v>366467.13064801128</v>
      </c>
      <c r="C4" s="22">
        <v>744353.4912793145</v>
      </c>
    </row>
    <row r="5" spans="1:3" x14ac:dyDescent="0.2">
      <c r="A5" s="118" t="s">
        <v>587</v>
      </c>
      <c r="B5" s="22">
        <v>361887.41841260681</v>
      </c>
      <c r="C5" s="22">
        <v>723858.97851982748</v>
      </c>
    </row>
    <row r="6" spans="1:3" x14ac:dyDescent="0.2">
      <c r="A6" s="118" t="s">
        <v>588</v>
      </c>
      <c r="B6" s="22">
        <v>296857.9087182816</v>
      </c>
      <c r="C6" s="22">
        <v>774307.93456180231</v>
      </c>
    </row>
    <row r="7" spans="1:3" x14ac:dyDescent="0.2">
      <c r="A7" s="118" t="s">
        <v>589</v>
      </c>
      <c r="B7" s="22">
        <v>281159.4725517772</v>
      </c>
      <c r="C7" s="22">
        <v>772018.0784441001</v>
      </c>
    </row>
    <row r="8" spans="1:3" x14ac:dyDescent="0.2">
      <c r="A8" s="118" t="s">
        <v>590</v>
      </c>
      <c r="B8" s="22">
        <v>299514.38221965794</v>
      </c>
      <c r="C8" s="22">
        <v>703430.57709182287</v>
      </c>
    </row>
    <row r="9" spans="1:3" x14ac:dyDescent="0.2">
      <c r="A9" s="118" t="s">
        <v>591</v>
      </c>
      <c r="B9" s="22">
        <v>296918.00992872001</v>
      </c>
      <c r="C9" s="22">
        <v>720883.96860312799</v>
      </c>
    </row>
    <row r="10" spans="1:3" x14ac:dyDescent="0.2">
      <c r="A10" s="118" t="s">
        <v>592</v>
      </c>
      <c r="B10" s="22">
        <v>306191.62669936183</v>
      </c>
      <c r="C10" s="22">
        <v>691873.11432452279</v>
      </c>
    </row>
    <row r="11" spans="1:3" x14ac:dyDescent="0.2">
      <c r="A11" s="118" t="s">
        <v>593</v>
      </c>
      <c r="B11" s="22">
        <v>278575.12050292699</v>
      </c>
      <c r="C11" s="22">
        <v>622444.19602610823</v>
      </c>
    </row>
    <row r="12" spans="1:3" x14ac:dyDescent="0.2">
      <c r="A12" s="118" t="s">
        <v>594</v>
      </c>
      <c r="B12" s="22">
        <v>273328.28483165661</v>
      </c>
      <c r="C12" s="22">
        <v>668535.8143113004</v>
      </c>
    </row>
    <row r="13" spans="1:3" x14ac:dyDescent="0.2">
      <c r="A13" s="118" t="s">
        <v>595</v>
      </c>
      <c r="B13" s="22">
        <v>252028.41585229544</v>
      </c>
      <c r="C13" s="22">
        <v>563376.72640727018</v>
      </c>
    </row>
    <row r="14" spans="1:3" x14ac:dyDescent="0.2">
      <c r="A14" s="118" t="s">
        <v>596</v>
      </c>
      <c r="B14" s="22">
        <v>256079.23743584214</v>
      </c>
      <c r="C14" s="22">
        <v>461577.29616674484</v>
      </c>
    </row>
    <row r="15" spans="1:3" x14ac:dyDescent="0.2">
      <c r="A15" s="117" t="s">
        <v>597</v>
      </c>
      <c r="B15" s="22">
        <v>258302.9822220621</v>
      </c>
      <c r="C15" s="22">
        <v>400664.71938744857</v>
      </c>
    </row>
    <row r="16" spans="1:3" x14ac:dyDescent="0.2">
      <c r="A16" s="117">
        <v>34001</v>
      </c>
      <c r="B16" s="22">
        <v>244167.17752695555</v>
      </c>
      <c r="C16" s="22">
        <v>400670.7295084924</v>
      </c>
    </row>
    <row r="17" spans="1:5" x14ac:dyDescent="0.2">
      <c r="A17" s="117">
        <v>34029</v>
      </c>
      <c r="B17" s="22">
        <v>251920.23367350639</v>
      </c>
      <c r="C17" s="22">
        <v>427782.38553724485</v>
      </c>
    </row>
    <row r="18" spans="1:5" x14ac:dyDescent="0.2">
      <c r="A18" s="117">
        <v>34060</v>
      </c>
      <c r="B18" s="22">
        <v>279512.69938576582</v>
      </c>
      <c r="C18" s="22">
        <v>368198.04550863651</v>
      </c>
    </row>
    <row r="19" spans="1:5" x14ac:dyDescent="0.2">
      <c r="A19" s="118" t="s">
        <v>598</v>
      </c>
      <c r="B19" s="22">
        <v>262245.62162681977</v>
      </c>
      <c r="C19" s="22">
        <v>376287.66843364225</v>
      </c>
    </row>
    <row r="20" spans="1:5" x14ac:dyDescent="0.2">
      <c r="A20" s="117">
        <v>34121</v>
      </c>
      <c r="B20" s="22">
        <v>246366.88182900019</v>
      </c>
      <c r="C20" s="22">
        <v>386889.52195497212</v>
      </c>
    </row>
    <row r="21" spans="1:5" x14ac:dyDescent="0.2">
      <c r="A21" s="117">
        <v>34151</v>
      </c>
      <c r="B21" s="22">
        <v>320417.58321012597</v>
      </c>
      <c r="C21" s="22">
        <v>453259.28864207322</v>
      </c>
    </row>
    <row r="22" spans="1:5" x14ac:dyDescent="0.2">
      <c r="A22" s="117">
        <v>34182</v>
      </c>
      <c r="B22" s="22">
        <v>314786.09979204985</v>
      </c>
      <c r="C22" s="22">
        <v>453716.05784140487</v>
      </c>
    </row>
    <row r="23" spans="1:5" x14ac:dyDescent="0.2">
      <c r="A23" s="118" t="s">
        <v>599</v>
      </c>
      <c r="B23" s="22">
        <v>356105.68196843489</v>
      </c>
      <c r="C23" s="22">
        <v>459419.662712007</v>
      </c>
    </row>
    <row r="24" spans="1:5" x14ac:dyDescent="0.2">
      <c r="A24" s="117">
        <v>34243</v>
      </c>
      <c r="B24" s="22">
        <v>309827.74993088364</v>
      </c>
      <c r="C24" s="22">
        <v>420870.74633683119</v>
      </c>
    </row>
    <row r="25" spans="1:5" x14ac:dyDescent="0.2">
      <c r="A25" s="117">
        <v>34274</v>
      </c>
      <c r="B25" s="22">
        <v>331067.51769980649</v>
      </c>
      <c r="C25" s="22">
        <v>456138.1366220715</v>
      </c>
    </row>
    <row r="26" spans="1:5" x14ac:dyDescent="0.2">
      <c r="A26" s="118" t="s">
        <v>600</v>
      </c>
      <c r="B26" s="22">
        <v>318891.01246499101</v>
      </c>
      <c r="C26" s="22">
        <v>501171.97360354825</v>
      </c>
    </row>
    <row r="27" spans="1:5" x14ac:dyDescent="0.2">
      <c r="A27" s="117" t="s">
        <v>601</v>
      </c>
      <c r="B27" s="22">
        <v>321541.47584532353</v>
      </c>
      <c r="C27" s="22">
        <v>533572.53615087806</v>
      </c>
      <c r="E27" s="13" t="s">
        <v>602</v>
      </c>
    </row>
    <row r="28" spans="1:5" x14ac:dyDescent="0.2">
      <c r="A28" s="117">
        <v>34366</v>
      </c>
      <c r="B28" s="22">
        <v>324246.03031505056</v>
      </c>
      <c r="C28" s="22">
        <v>537250.73022970674</v>
      </c>
    </row>
    <row r="29" spans="1:5" x14ac:dyDescent="0.2">
      <c r="A29" s="117">
        <v>34394</v>
      </c>
      <c r="B29" s="22">
        <v>347607.37081244821</v>
      </c>
      <c r="C29" s="22">
        <v>559620.40075487108</v>
      </c>
    </row>
    <row r="30" spans="1:5" x14ac:dyDescent="0.2">
      <c r="A30" s="117">
        <v>34425</v>
      </c>
      <c r="B30" s="22">
        <v>331319.94278364762</v>
      </c>
      <c r="C30" s="22">
        <v>620196.41075571242</v>
      </c>
    </row>
    <row r="31" spans="1:5" x14ac:dyDescent="0.2">
      <c r="A31" s="118" t="s">
        <v>603</v>
      </c>
      <c r="B31" s="22">
        <v>339421.58595074096</v>
      </c>
      <c r="C31" s="22">
        <v>647644.6335629198</v>
      </c>
    </row>
    <row r="32" spans="1:5" x14ac:dyDescent="0.2">
      <c r="A32" s="117">
        <v>34486</v>
      </c>
      <c r="B32" s="22">
        <v>348010.04892238532</v>
      </c>
      <c r="C32" s="22">
        <v>742664.64726599609</v>
      </c>
    </row>
    <row r="33" spans="1:3" x14ac:dyDescent="0.2">
      <c r="A33" s="117">
        <v>34516</v>
      </c>
      <c r="B33" s="22">
        <v>281940.78828747611</v>
      </c>
      <c r="C33" s="22">
        <v>661804.47874220193</v>
      </c>
    </row>
    <row r="34" spans="1:3" x14ac:dyDescent="0.2">
      <c r="A34" s="117">
        <v>34547</v>
      </c>
      <c r="B34" s="22">
        <v>294736.3359898068</v>
      </c>
      <c r="C34" s="22">
        <v>667027.27392929699</v>
      </c>
    </row>
    <row r="35" spans="1:3" x14ac:dyDescent="0.2">
      <c r="A35" s="118" t="s">
        <v>604</v>
      </c>
      <c r="B35" s="22">
        <v>274398.08637745969</v>
      </c>
      <c r="C35" s="22">
        <v>675134.92721743439</v>
      </c>
    </row>
    <row r="36" spans="1:3" x14ac:dyDescent="0.2">
      <c r="A36" s="117">
        <v>34608</v>
      </c>
      <c r="B36" s="22">
        <v>320892.3827725891</v>
      </c>
      <c r="C36" s="22">
        <v>698886.92558268155</v>
      </c>
    </row>
    <row r="37" spans="1:3" x14ac:dyDescent="0.2">
      <c r="A37" s="117">
        <v>34639</v>
      </c>
      <c r="B37" s="22">
        <v>343003.61809286854</v>
      </c>
      <c r="C37" s="22">
        <v>711357.92674864491</v>
      </c>
    </row>
    <row r="38" spans="1:3" x14ac:dyDescent="0.2">
      <c r="A38" s="118" t="s">
        <v>605</v>
      </c>
      <c r="B38" s="22">
        <v>380176.21674900549</v>
      </c>
      <c r="C38" s="22">
        <v>746667.38788119203</v>
      </c>
    </row>
    <row r="39" spans="1:3" x14ac:dyDescent="0.2">
      <c r="A39" s="117" t="s">
        <v>606</v>
      </c>
      <c r="B39" s="22">
        <v>390754.02978615998</v>
      </c>
      <c r="C39" s="22">
        <v>724381.8590506413</v>
      </c>
    </row>
    <row r="40" spans="1:3" x14ac:dyDescent="0.2">
      <c r="A40" s="117">
        <v>34731</v>
      </c>
      <c r="B40" s="22">
        <v>407906.91524527303</v>
      </c>
      <c r="C40" s="22">
        <v>797284.62731239409</v>
      </c>
    </row>
    <row r="41" spans="1:3" x14ac:dyDescent="0.2">
      <c r="A41" s="117">
        <v>34759</v>
      </c>
      <c r="B41" s="22">
        <v>477666.39020109904</v>
      </c>
      <c r="C41" s="22">
        <v>795295.27724688384</v>
      </c>
    </row>
    <row r="42" spans="1:3" x14ac:dyDescent="0.2">
      <c r="A42" s="117">
        <v>34790</v>
      </c>
      <c r="B42" s="22">
        <v>503311.57669515506</v>
      </c>
      <c r="C42" s="22">
        <v>795577.75293594389</v>
      </c>
    </row>
    <row r="43" spans="1:3" x14ac:dyDescent="0.2">
      <c r="A43" s="118" t="s">
        <v>607</v>
      </c>
      <c r="B43" s="22">
        <v>517279.09800103417</v>
      </c>
      <c r="C43" s="22">
        <v>853076.58096234023</v>
      </c>
    </row>
    <row r="44" spans="1:3" x14ac:dyDescent="0.2">
      <c r="A44" s="117">
        <v>34851</v>
      </c>
      <c r="B44" s="22">
        <v>541055.13685045659</v>
      </c>
      <c r="C44" s="22">
        <v>792620.77338237525</v>
      </c>
    </row>
    <row r="45" spans="1:3" x14ac:dyDescent="0.2">
      <c r="A45" s="117">
        <v>34881</v>
      </c>
      <c r="B45" s="22">
        <v>564164.05226401309</v>
      </c>
      <c r="C45" s="22">
        <v>800704.3861863371</v>
      </c>
    </row>
    <row r="46" spans="1:3" x14ac:dyDescent="0.2">
      <c r="A46" s="117">
        <v>34912</v>
      </c>
      <c r="B46" s="22">
        <v>557865.44541007106</v>
      </c>
      <c r="C46" s="22">
        <v>824492.44527784712</v>
      </c>
    </row>
    <row r="47" spans="1:3" x14ac:dyDescent="0.2">
      <c r="A47" s="118" t="s">
        <v>608</v>
      </c>
      <c r="B47" s="22">
        <v>552137.8000552936</v>
      </c>
      <c r="C47" s="22">
        <v>828639.42879809509</v>
      </c>
    </row>
    <row r="48" spans="1:3" x14ac:dyDescent="0.2">
      <c r="A48" s="117">
        <v>34973</v>
      </c>
      <c r="B48" s="22">
        <v>572247.66506797494</v>
      </c>
      <c r="C48" s="22">
        <v>883355.57078119472</v>
      </c>
    </row>
    <row r="49" spans="1:3" x14ac:dyDescent="0.2">
      <c r="A49" s="117">
        <v>35004</v>
      </c>
      <c r="B49" s="22">
        <v>580229.10581419151</v>
      </c>
      <c r="C49" s="22">
        <v>865331.21777072502</v>
      </c>
    </row>
    <row r="50" spans="1:3" x14ac:dyDescent="0.2">
      <c r="A50" s="118" t="s">
        <v>609</v>
      </c>
      <c r="B50" s="22">
        <v>571406.24812183762</v>
      </c>
      <c r="C50" s="22">
        <v>801882.36991092912</v>
      </c>
    </row>
    <row r="51" spans="1:3" x14ac:dyDescent="0.2">
      <c r="A51" s="117" t="s">
        <v>610</v>
      </c>
      <c r="B51" s="22">
        <v>589418.58089021954</v>
      </c>
      <c r="C51" s="22">
        <v>855071.94114889391</v>
      </c>
    </row>
    <row r="52" spans="1:3" x14ac:dyDescent="0.2">
      <c r="A52" s="117">
        <v>35096</v>
      </c>
      <c r="B52" s="22">
        <v>588871.6598752304</v>
      </c>
      <c r="C52" s="22">
        <v>832594.08844494051</v>
      </c>
    </row>
    <row r="53" spans="1:3" x14ac:dyDescent="0.2">
      <c r="A53" s="117">
        <v>35125</v>
      </c>
      <c r="B53" s="22">
        <v>530988.18410202779</v>
      </c>
      <c r="C53" s="22">
        <v>837474.30673253676</v>
      </c>
    </row>
    <row r="54" spans="1:3" x14ac:dyDescent="0.2">
      <c r="A54" s="117">
        <v>35156</v>
      </c>
      <c r="B54" s="22">
        <v>550352.79410527321</v>
      </c>
      <c r="C54" s="22">
        <v>806876.78049835889</v>
      </c>
    </row>
    <row r="55" spans="1:3" x14ac:dyDescent="0.2">
      <c r="A55" s="118" t="s">
        <v>611</v>
      </c>
      <c r="B55" s="22">
        <v>620947.67588619248</v>
      </c>
      <c r="C55" s="22">
        <v>852187.08304785297</v>
      </c>
    </row>
    <row r="56" spans="1:3" x14ac:dyDescent="0.2">
      <c r="A56" s="117">
        <v>35217</v>
      </c>
      <c r="B56" s="22">
        <v>622396.11505775736</v>
      </c>
      <c r="C56" s="22">
        <v>803132.47508804849</v>
      </c>
    </row>
    <row r="57" spans="1:3" x14ac:dyDescent="0.2">
      <c r="A57" s="117">
        <v>35247</v>
      </c>
      <c r="B57" s="22">
        <v>670609.30607142439</v>
      </c>
      <c r="C57" s="22">
        <v>842017.95824167924</v>
      </c>
    </row>
    <row r="58" spans="1:3" x14ac:dyDescent="0.2">
      <c r="A58" s="117">
        <v>35278</v>
      </c>
      <c r="B58" s="22">
        <v>681181.10898753512</v>
      </c>
      <c r="C58" s="22">
        <v>817682.97813517996</v>
      </c>
    </row>
    <row r="59" spans="1:3" x14ac:dyDescent="0.2">
      <c r="A59" s="118" t="s">
        <v>612</v>
      </c>
      <c r="B59" s="22">
        <v>727116.4641255876</v>
      </c>
      <c r="C59" s="22">
        <v>841068.35911675286</v>
      </c>
    </row>
    <row r="60" spans="1:3" x14ac:dyDescent="0.2">
      <c r="A60" s="117">
        <v>35339</v>
      </c>
      <c r="B60" s="22">
        <v>735386.39068190858</v>
      </c>
      <c r="C60" s="22">
        <v>852619.81176300906</v>
      </c>
    </row>
    <row r="61" spans="1:3" x14ac:dyDescent="0.2">
      <c r="A61" s="117">
        <v>35370</v>
      </c>
      <c r="B61" s="22">
        <v>777613.50113591331</v>
      </c>
      <c r="C61" s="22">
        <v>926213.74394480314</v>
      </c>
    </row>
    <row r="62" spans="1:3" x14ac:dyDescent="0.2">
      <c r="A62" s="118" t="s">
        <v>613</v>
      </c>
      <c r="B62" s="22">
        <v>767516.49778226577</v>
      </c>
      <c r="C62" s="22">
        <v>914806.53420359909</v>
      </c>
    </row>
    <row r="63" spans="1:3" x14ac:dyDescent="0.2">
      <c r="A63" s="117" t="s">
        <v>614</v>
      </c>
      <c r="B63" s="22">
        <v>760166.11974565196</v>
      </c>
      <c r="C63" s="22">
        <v>877483.68252136605</v>
      </c>
    </row>
    <row r="64" spans="1:3" x14ac:dyDescent="0.2">
      <c r="A64" s="117">
        <v>35462</v>
      </c>
      <c r="B64" s="22">
        <v>757064.89728703152</v>
      </c>
      <c r="C64" s="22">
        <v>962340.58153931226</v>
      </c>
    </row>
    <row r="65" spans="1:3" x14ac:dyDescent="0.2">
      <c r="A65" s="117">
        <v>35490</v>
      </c>
      <c r="B65" s="22">
        <v>733499.21267414349</v>
      </c>
      <c r="C65" s="22">
        <v>996562.21076292451</v>
      </c>
    </row>
    <row r="66" spans="1:3" x14ac:dyDescent="0.2">
      <c r="A66" s="117">
        <v>35521</v>
      </c>
      <c r="B66" s="22">
        <v>754582.71729592665</v>
      </c>
      <c r="C66" s="22">
        <v>989896.98652530846</v>
      </c>
    </row>
    <row r="67" spans="1:3" x14ac:dyDescent="0.2">
      <c r="A67" s="118" t="s">
        <v>615</v>
      </c>
      <c r="B67" s="22">
        <v>684727.08040339942</v>
      </c>
      <c r="C67" s="22">
        <v>894600.50725421566</v>
      </c>
    </row>
    <row r="68" spans="1:3" x14ac:dyDescent="0.2">
      <c r="A68" s="117">
        <v>35582</v>
      </c>
      <c r="B68" s="22">
        <v>689198.6104600149</v>
      </c>
      <c r="C68" s="22">
        <v>939339.84830454434</v>
      </c>
    </row>
    <row r="69" spans="1:3" x14ac:dyDescent="0.2">
      <c r="A69" s="117">
        <v>35612</v>
      </c>
      <c r="B69" s="22">
        <v>674708.20862332184</v>
      </c>
      <c r="C69" s="22">
        <v>1008179.7747406623</v>
      </c>
    </row>
    <row r="70" spans="1:3" x14ac:dyDescent="0.2">
      <c r="A70" s="117">
        <v>35643</v>
      </c>
      <c r="B70" s="22">
        <v>678428.4735494575</v>
      </c>
      <c r="C70" s="22">
        <v>1018336.8793047483</v>
      </c>
    </row>
    <row r="71" spans="1:3" x14ac:dyDescent="0.2">
      <c r="A71" s="118" t="s">
        <v>616</v>
      </c>
      <c r="B71" s="22">
        <v>655902.53987715335</v>
      </c>
      <c r="C71" s="22">
        <v>1028734.3887105878</v>
      </c>
    </row>
    <row r="72" spans="1:3" x14ac:dyDescent="0.2">
      <c r="A72" s="117">
        <v>35704</v>
      </c>
      <c r="B72" s="22">
        <v>666762.82860336814</v>
      </c>
      <c r="C72" s="22">
        <v>1009772.4568172796</v>
      </c>
    </row>
    <row r="73" spans="1:3" x14ac:dyDescent="0.2">
      <c r="A73" s="117">
        <v>35735</v>
      </c>
      <c r="B73" s="22">
        <v>589755.14766867389</v>
      </c>
      <c r="C73" s="22">
        <v>962052.09572920727</v>
      </c>
    </row>
    <row r="74" spans="1:3" x14ac:dyDescent="0.2">
      <c r="A74" s="118" t="s">
        <v>617</v>
      </c>
      <c r="B74" s="22">
        <v>595681.12701789802</v>
      </c>
      <c r="C74" s="22">
        <v>1005090.5725241298</v>
      </c>
    </row>
    <row r="75" spans="1:3" x14ac:dyDescent="0.2">
      <c r="A75" s="117" t="s">
        <v>618</v>
      </c>
      <c r="B75" s="22">
        <v>585187.45567535725</v>
      </c>
      <c r="C75" s="22">
        <v>1000246.4149627966</v>
      </c>
    </row>
    <row r="76" spans="1:3" x14ac:dyDescent="0.2">
      <c r="A76" s="117">
        <v>35827</v>
      </c>
      <c r="B76" s="22">
        <v>577668.79424951621</v>
      </c>
      <c r="C76" s="22">
        <v>891018.47511208826</v>
      </c>
    </row>
    <row r="77" spans="1:3" x14ac:dyDescent="0.2">
      <c r="A77" s="117">
        <v>35855</v>
      </c>
      <c r="B77" s="22">
        <v>581052.49239719694</v>
      </c>
      <c r="C77" s="22">
        <v>958992.94411789416</v>
      </c>
    </row>
    <row r="78" spans="1:3" x14ac:dyDescent="0.2">
      <c r="A78" s="117">
        <v>35886</v>
      </c>
      <c r="B78" s="22">
        <v>538110.17753897561</v>
      </c>
      <c r="C78" s="22">
        <v>913694.66181048832</v>
      </c>
    </row>
    <row r="79" spans="1:3" x14ac:dyDescent="0.2">
      <c r="A79" s="118" t="s">
        <v>619</v>
      </c>
      <c r="B79" s="22">
        <v>543681.55974661326</v>
      </c>
      <c r="C79" s="22">
        <v>912871.27522748266</v>
      </c>
    </row>
    <row r="80" spans="1:3" x14ac:dyDescent="0.2">
      <c r="A80" s="117">
        <v>35947</v>
      </c>
      <c r="B80" s="22">
        <v>571021.60037503135</v>
      </c>
      <c r="C80" s="22">
        <v>996736.50427319517</v>
      </c>
    </row>
    <row r="81" spans="1:3" x14ac:dyDescent="0.2">
      <c r="A81" s="117">
        <v>35977</v>
      </c>
      <c r="B81" s="22">
        <v>552438.30610748485</v>
      </c>
      <c r="C81" s="22">
        <v>916579.51991153054</v>
      </c>
    </row>
    <row r="82" spans="1:3" x14ac:dyDescent="0.2">
      <c r="A82" s="117">
        <v>36008</v>
      </c>
      <c r="B82" s="22">
        <v>556567.25926460151</v>
      </c>
      <c r="C82" s="22">
        <v>917048.30935294996</v>
      </c>
    </row>
    <row r="83" spans="1:3" x14ac:dyDescent="0.2">
      <c r="A83" s="118" t="s">
        <v>620</v>
      </c>
      <c r="B83" s="22">
        <v>555581.59941341204</v>
      </c>
      <c r="C83" s="22">
        <v>910046.51833687897</v>
      </c>
    </row>
    <row r="84" spans="1:3" x14ac:dyDescent="0.2">
      <c r="A84" s="117">
        <v>36069</v>
      </c>
      <c r="B84" s="22">
        <v>504465.51993557136</v>
      </c>
      <c r="C84" s="22">
        <v>881786.92918875359</v>
      </c>
    </row>
    <row r="85" spans="1:3" x14ac:dyDescent="0.2">
      <c r="A85" s="117">
        <v>36100</v>
      </c>
      <c r="B85" s="22">
        <v>483273.83313499927</v>
      </c>
      <c r="C85" s="22">
        <v>869195.72560191329</v>
      </c>
    </row>
    <row r="86" spans="1:3" x14ac:dyDescent="0.2">
      <c r="A86" s="118" t="s">
        <v>621</v>
      </c>
      <c r="B86" s="22">
        <v>473573.49777024513</v>
      </c>
      <c r="C86" s="22">
        <v>940223.336097989</v>
      </c>
    </row>
    <row r="87" spans="1:3" x14ac:dyDescent="0.2">
      <c r="A87" s="117" t="s">
        <v>622</v>
      </c>
      <c r="B87" s="22">
        <v>473266.98159700946</v>
      </c>
      <c r="C87" s="22">
        <v>956438.64267426345</v>
      </c>
    </row>
    <row r="88" spans="1:3" x14ac:dyDescent="0.2">
      <c r="A88" s="117">
        <v>36192</v>
      </c>
      <c r="B88" s="22">
        <v>486873.89564025833</v>
      </c>
      <c r="C88" s="22">
        <v>988075.9198490259</v>
      </c>
    </row>
    <row r="89" spans="1:3" x14ac:dyDescent="0.2">
      <c r="A89" s="117">
        <v>36220</v>
      </c>
      <c r="B89" s="22">
        <v>566405.8274133642</v>
      </c>
      <c r="C89" s="22">
        <v>967118.62776916358</v>
      </c>
    </row>
    <row r="90" spans="1:3" x14ac:dyDescent="0.2">
      <c r="A90" s="117">
        <v>36251</v>
      </c>
      <c r="B90" s="22">
        <v>567860.27670597285</v>
      </c>
      <c r="C90" s="22">
        <v>992475.32845311554</v>
      </c>
    </row>
    <row r="91" spans="1:3" x14ac:dyDescent="0.2">
      <c r="A91" s="118" t="s">
        <v>623</v>
      </c>
      <c r="B91" s="22">
        <v>570636.95262822602</v>
      </c>
      <c r="C91" s="22">
        <v>1136003.0291010062</v>
      </c>
    </row>
    <row r="92" spans="1:3" x14ac:dyDescent="0.2">
      <c r="A92" s="117">
        <v>36312</v>
      </c>
      <c r="B92" s="22">
        <v>645823.56688663678</v>
      </c>
      <c r="C92" s="22">
        <v>1057156.2511268982</v>
      </c>
    </row>
    <row r="93" spans="1:3" x14ac:dyDescent="0.2">
      <c r="A93" s="117">
        <v>36342</v>
      </c>
      <c r="B93" s="22">
        <v>657597.39401151496</v>
      </c>
      <c r="C93" s="22">
        <v>1173001.3342468718</v>
      </c>
    </row>
    <row r="94" spans="1:3" x14ac:dyDescent="0.2">
      <c r="A94" s="117">
        <v>36373</v>
      </c>
      <c r="B94" s="22">
        <v>702835.57510848227</v>
      </c>
      <c r="C94" s="22">
        <v>1224399.8894137728</v>
      </c>
    </row>
    <row r="95" spans="1:3" x14ac:dyDescent="0.2">
      <c r="A95" s="118" t="s">
        <v>624</v>
      </c>
      <c r="B95" s="22">
        <v>705065.33001574606</v>
      </c>
      <c r="C95" s="22">
        <v>1291088.192516197</v>
      </c>
    </row>
    <row r="96" spans="1:3" x14ac:dyDescent="0.2">
      <c r="A96" s="117">
        <v>36434</v>
      </c>
      <c r="B96" s="22">
        <v>761710.72085391777</v>
      </c>
      <c r="C96" s="22">
        <v>1363287.7766158208</v>
      </c>
    </row>
    <row r="97" spans="1:3" x14ac:dyDescent="0.2">
      <c r="A97" s="117">
        <v>36465</v>
      </c>
      <c r="B97" s="22">
        <v>774416.11674059089</v>
      </c>
      <c r="C97" s="22">
        <v>1558111.8603728679</v>
      </c>
    </row>
    <row r="98" spans="1:3" x14ac:dyDescent="0.2">
      <c r="A98" s="118" t="s">
        <v>625</v>
      </c>
      <c r="B98" s="22">
        <v>850209.75322442979</v>
      </c>
      <c r="C98" s="22">
        <v>1501460.4594136525</v>
      </c>
    </row>
    <row r="99" spans="1:3" x14ac:dyDescent="0.2">
      <c r="A99" s="119" t="s">
        <v>626</v>
      </c>
      <c r="B99" s="22">
        <v>920401.95689541171</v>
      </c>
      <c r="C99" s="22">
        <v>1521876.8405995695</v>
      </c>
    </row>
    <row r="100" spans="1:3" x14ac:dyDescent="0.2">
      <c r="A100" s="120">
        <v>36557</v>
      </c>
      <c r="B100" s="22">
        <v>955014.24398687365</v>
      </c>
      <c r="C100" s="22">
        <v>1489957.0877357468</v>
      </c>
    </row>
    <row r="101" spans="1:3" x14ac:dyDescent="0.2">
      <c r="A101" s="120">
        <v>36586</v>
      </c>
      <c r="B101" s="22">
        <v>888211.74858461635</v>
      </c>
      <c r="C101" s="22">
        <v>1438372.2188164869</v>
      </c>
    </row>
    <row r="102" spans="1:3" x14ac:dyDescent="0.2">
      <c r="A102" s="120">
        <v>36617</v>
      </c>
      <c r="B102" s="22">
        <v>919356.19583378395</v>
      </c>
      <c r="C102" s="22">
        <v>1583041.8424627068</v>
      </c>
    </row>
    <row r="103" spans="1:3" x14ac:dyDescent="0.2">
      <c r="A103" s="119" t="s">
        <v>627</v>
      </c>
      <c r="B103" s="22">
        <v>951774.78874424519</v>
      </c>
      <c r="C103" s="22">
        <v>1821878.0426237786</v>
      </c>
    </row>
    <row r="104" spans="1:3" x14ac:dyDescent="0.2">
      <c r="A104" s="120">
        <v>36678</v>
      </c>
      <c r="B104" s="22">
        <v>862272.06615941273</v>
      </c>
      <c r="C104" s="22">
        <v>1865072.7825658408</v>
      </c>
    </row>
    <row r="105" spans="1:3" x14ac:dyDescent="0.2">
      <c r="A105" s="120">
        <v>36708</v>
      </c>
      <c r="B105" s="22">
        <v>881414.30168403615</v>
      </c>
      <c r="C105" s="22">
        <v>1802994.2423040408</v>
      </c>
    </row>
    <row r="106" spans="1:3" x14ac:dyDescent="0.2">
      <c r="A106" s="120">
        <v>36739</v>
      </c>
      <c r="B106" s="22">
        <v>872134.67479235074</v>
      </c>
      <c r="C106" s="22">
        <v>1831932.9751301203</v>
      </c>
    </row>
    <row r="107" spans="1:3" x14ac:dyDescent="0.2">
      <c r="A107" s="119" t="s">
        <v>628</v>
      </c>
      <c r="B107" s="22">
        <v>883830.37034365896</v>
      </c>
      <c r="C107" s="22">
        <v>1858389.5279650942</v>
      </c>
    </row>
    <row r="108" spans="1:3" x14ac:dyDescent="0.2">
      <c r="A108" s="120">
        <v>36800</v>
      </c>
      <c r="B108" s="22">
        <v>847757.62383854412</v>
      </c>
      <c r="C108" s="22">
        <v>1862398.2787013343</v>
      </c>
    </row>
    <row r="109" spans="1:3" x14ac:dyDescent="0.2">
      <c r="A109" s="120">
        <v>36831</v>
      </c>
      <c r="B109" s="22">
        <v>911428.84617696225</v>
      </c>
      <c r="C109" s="22">
        <v>1743548.1350594412</v>
      </c>
    </row>
    <row r="110" spans="1:3" x14ac:dyDescent="0.2">
      <c r="A110" s="119" t="s">
        <v>629</v>
      </c>
      <c r="B110" s="22">
        <v>883547.89465459855</v>
      </c>
      <c r="C110" s="22">
        <v>1751559.6264108769</v>
      </c>
    </row>
    <row r="111" spans="1:3" x14ac:dyDescent="0.2">
      <c r="A111" s="119" t="s">
        <v>630</v>
      </c>
      <c r="B111" s="22">
        <v>883034.00418304442</v>
      </c>
      <c r="C111" s="22">
        <v>1719083.3981224392</v>
      </c>
    </row>
    <row r="112" spans="1:3" x14ac:dyDescent="0.2">
      <c r="A112" s="120">
        <v>36923</v>
      </c>
      <c r="B112" s="22">
        <v>860880.90548483666</v>
      </c>
      <c r="C112" s="22">
        <v>1751439.6861514801</v>
      </c>
    </row>
    <row r="113" spans="1:3" x14ac:dyDescent="0.2">
      <c r="A113" s="120">
        <v>36951</v>
      </c>
      <c r="B113" s="22">
        <v>947111.36598031106</v>
      </c>
      <c r="C113" s="22">
        <v>1833256.0120442831</v>
      </c>
    </row>
    <row r="114" spans="1:3" x14ac:dyDescent="0.2">
      <c r="A114" s="120">
        <v>36982</v>
      </c>
      <c r="B114" s="22">
        <v>940666.4216941332</v>
      </c>
      <c r="C114" s="22">
        <v>1753094.5776687951</v>
      </c>
    </row>
    <row r="115" spans="1:3" x14ac:dyDescent="0.2">
      <c r="A115" s="119" t="s">
        <v>631</v>
      </c>
      <c r="B115" s="22">
        <v>989091.83561116946</v>
      </c>
      <c r="C115" s="22">
        <v>1478236.6355342402</v>
      </c>
    </row>
    <row r="116" spans="1:3" x14ac:dyDescent="0.2">
      <c r="A116" s="120">
        <v>37043</v>
      </c>
      <c r="B116" s="22">
        <v>1022054.961354922</v>
      </c>
      <c r="C116" s="22">
        <v>1570123.1747863411</v>
      </c>
    </row>
    <row r="117" spans="1:3" x14ac:dyDescent="0.2">
      <c r="A117" s="120">
        <v>37073</v>
      </c>
      <c r="B117" s="22">
        <v>1078365.6372531345</v>
      </c>
      <c r="C117" s="22">
        <v>1670736.3522171341</v>
      </c>
    </row>
    <row r="118" spans="1:3" x14ac:dyDescent="0.2">
      <c r="A118" s="120">
        <v>37104</v>
      </c>
      <c r="B118" s="22">
        <v>1072875.8973711734</v>
      </c>
      <c r="C118" s="22">
        <v>1661509.3073936512</v>
      </c>
    </row>
    <row r="119" spans="1:3" x14ac:dyDescent="0.2">
      <c r="A119" s="119" t="s">
        <v>632</v>
      </c>
      <c r="B119" s="22">
        <v>1093039.9032370516</v>
      </c>
      <c r="C119" s="22">
        <v>1665718.7024148672</v>
      </c>
    </row>
    <row r="120" spans="1:3" x14ac:dyDescent="0.2">
      <c r="A120" s="120">
        <v>37165</v>
      </c>
      <c r="B120" s="22">
        <v>1075194.0252184682</v>
      </c>
      <c r="C120" s="22">
        <v>1677318.0398591231</v>
      </c>
    </row>
    <row r="121" spans="1:3" x14ac:dyDescent="0.2">
      <c r="A121" s="120">
        <v>37196</v>
      </c>
      <c r="B121" s="22">
        <v>1061171.1687281383</v>
      </c>
      <c r="C121" s="22">
        <v>1658684.5830779031</v>
      </c>
    </row>
    <row r="122" spans="1:3" x14ac:dyDescent="0.2">
      <c r="A122" s="119" t="s">
        <v>633</v>
      </c>
      <c r="B122" s="22">
        <v>1063250</v>
      </c>
      <c r="C122" s="22">
        <v>1622990</v>
      </c>
    </row>
    <row r="123" spans="1:3" x14ac:dyDescent="0.2">
      <c r="A123" s="119" t="s">
        <v>634</v>
      </c>
      <c r="B123" s="22">
        <v>1131835</v>
      </c>
      <c r="C123" s="22">
        <v>1710888</v>
      </c>
    </row>
    <row r="124" spans="1:3" x14ac:dyDescent="0.2">
      <c r="A124" s="119" t="s">
        <v>635</v>
      </c>
      <c r="B124" s="22">
        <v>1213279</v>
      </c>
      <c r="C124" s="22">
        <v>1864540</v>
      </c>
    </row>
    <row r="125" spans="1:3" x14ac:dyDescent="0.2">
      <c r="A125" s="119" t="s">
        <v>636</v>
      </c>
      <c r="B125" s="22">
        <v>1186361</v>
      </c>
      <c r="C125" s="22">
        <v>1844620</v>
      </c>
    </row>
    <row r="126" spans="1:3" x14ac:dyDescent="0.2">
      <c r="A126" s="119" t="s">
        <v>637</v>
      </c>
      <c r="B126" s="22">
        <v>1177158</v>
      </c>
      <c r="C126" s="22">
        <v>1875553</v>
      </c>
    </row>
    <row r="127" spans="1:3" x14ac:dyDescent="0.2">
      <c r="A127" s="119" t="s">
        <v>638</v>
      </c>
      <c r="B127" s="22">
        <v>1137371</v>
      </c>
      <c r="C127" s="22">
        <v>1825352</v>
      </c>
    </row>
    <row r="128" spans="1:3" x14ac:dyDescent="0.2">
      <c r="A128" s="119" t="s">
        <v>639</v>
      </c>
      <c r="B128" s="22">
        <v>1282125</v>
      </c>
      <c r="C128" s="22">
        <v>1671332</v>
      </c>
    </row>
    <row r="129" spans="1:3" x14ac:dyDescent="0.2">
      <c r="A129" s="119" t="s">
        <v>640</v>
      </c>
      <c r="B129" s="22">
        <v>1246621</v>
      </c>
      <c r="C129" s="22">
        <v>1522029</v>
      </c>
    </row>
    <row r="130" spans="1:3" x14ac:dyDescent="0.2">
      <c r="A130" s="119" t="s">
        <v>641</v>
      </c>
      <c r="B130" s="22">
        <v>1235094</v>
      </c>
      <c r="C130" s="22">
        <v>1689765</v>
      </c>
    </row>
    <row r="131" spans="1:3" x14ac:dyDescent="0.2">
      <c r="A131" s="119" t="s">
        <v>642</v>
      </c>
      <c r="B131" s="22">
        <v>1207124</v>
      </c>
      <c r="C131" s="22">
        <v>1614273</v>
      </c>
    </row>
    <row r="132" spans="1:3" x14ac:dyDescent="0.2">
      <c r="A132" s="119" t="s">
        <v>643</v>
      </c>
      <c r="B132" s="22">
        <v>1260169</v>
      </c>
      <c r="C132" s="22">
        <v>1690271</v>
      </c>
    </row>
    <row r="133" spans="1:3" x14ac:dyDescent="0.2">
      <c r="A133" s="119" t="s">
        <v>644</v>
      </c>
      <c r="B133" s="22">
        <v>1242468</v>
      </c>
      <c r="C133" s="22">
        <v>1631211</v>
      </c>
    </row>
    <row r="134" spans="1:3" x14ac:dyDescent="0.2">
      <c r="A134" s="119" t="s">
        <v>645</v>
      </c>
      <c r="B134" s="22">
        <v>1213690</v>
      </c>
      <c r="C134" s="22">
        <v>1736544</v>
      </c>
    </row>
    <row r="135" spans="1:3" x14ac:dyDescent="0.2">
      <c r="A135" s="119" t="s">
        <v>646</v>
      </c>
      <c r="B135" s="22">
        <v>1105396</v>
      </c>
      <c r="C135" s="22">
        <v>1734818</v>
      </c>
    </row>
    <row r="136" spans="1:3" x14ac:dyDescent="0.2">
      <c r="A136" s="120">
        <v>37653</v>
      </c>
      <c r="B136" s="22">
        <v>1035911</v>
      </c>
      <c r="C136" s="22">
        <v>1634099</v>
      </c>
    </row>
    <row r="137" spans="1:3" x14ac:dyDescent="0.2">
      <c r="A137" s="120">
        <v>37681</v>
      </c>
      <c r="B137" s="22">
        <v>1029820</v>
      </c>
      <c r="C137" s="22">
        <v>1587264</v>
      </c>
    </row>
    <row r="138" spans="1:3" x14ac:dyDescent="0.2">
      <c r="A138" s="120">
        <v>37712</v>
      </c>
      <c r="B138" s="22">
        <v>1067998</v>
      </c>
      <c r="C138" s="22">
        <v>1673263</v>
      </c>
    </row>
    <row r="139" spans="1:3" x14ac:dyDescent="0.2">
      <c r="A139" s="119" t="s">
        <v>647</v>
      </c>
      <c r="B139" s="22">
        <v>1038759</v>
      </c>
      <c r="C139" s="22">
        <v>1701807</v>
      </c>
    </row>
    <row r="140" spans="1:3" x14ac:dyDescent="0.2">
      <c r="A140" s="120">
        <v>37773</v>
      </c>
      <c r="B140" s="22">
        <v>909052</v>
      </c>
      <c r="C140" s="22">
        <v>1796670</v>
      </c>
    </row>
    <row r="141" spans="1:3" x14ac:dyDescent="0.2">
      <c r="A141" s="120">
        <v>37803</v>
      </c>
      <c r="B141" s="22">
        <v>901378</v>
      </c>
      <c r="C141" s="22">
        <v>1879494</v>
      </c>
    </row>
    <row r="142" spans="1:3" x14ac:dyDescent="0.2">
      <c r="A142" s="120">
        <v>37834</v>
      </c>
      <c r="B142" s="22">
        <v>899051</v>
      </c>
      <c r="C142" s="22">
        <v>1679164</v>
      </c>
    </row>
    <row r="143" spans="1:3" x14ac:dyDescent="0.2">
      <c r="A143" s="119" t="s">
        <v>648</v>
      </c>
      <c r="B143" s="22">
        <v>904393</v>
      </c>
      <c r="C143" s="22">
        <v>1735965</v>
      </c>
    </row>
    <row r="144" spans="1:3" x14ac:dyDescent="0.2">
      <c r="A144" s="120">
        <v>37895</v>
      </c>
      <c r="B144" s="22">
        <v>933915</v>
      </c>
      <c r="C144" s="22">
        <v>1718147</v>
      </c>
    </row>
    <row r="145" spans="1:3" x14ac:dyDescent="0.2">
      <c r="A145" s="120">
        <v>37926</v>
      </c>
      <c r="B145" s="22">
        <v>930089</v>
      </c>
      <c r="C145" s="22">
        <v>1784991</v>
      </c>
    </row>
    <row r="146" spans="1:3" x14ac:dyDescent="0.2">
      <c r="A146" s="119" t="s">
        <v>649</v>
      </c>
      <c r="B146" s="22">
        <v>964187</v>
      </c>
      <c r="C146" s="22">
        <v>1739251</v>
      </c>
    </row>
    <row r="147" spans="1:3" x14ac:dyDescent="0.2">
      <c r="A147" s="119" t="s">
        <v>650</v>
      </c>
      <c r="B147" s="22">
        <v>946162</v>
      </c>
      <c r="C147" s="22">
        <v>1735348</v>
      </c>
    </row>
    <row r="148" spans="1:3" x14ac:dyDescent="0.2">
      <c r="A148" s="120">
        <v>38018</v>
      </c>
      <c r="B148" s="22">
        <v>980748</v>
      </c>
      <c r="C148" s="22">
        <v>1719179</v>
      </c>
    </row>
    <row r="149" spans="1:3" x14ac:dyDescent="0.2">
      <c r="A149" s="120">
        <v>38047</v>
      </c>
      <c r="B149" s="22">
        <v>957271</v>
      </c>
      <c r="C149" s="22">
        <v>1678645</v>
      </c>
    </row>
    <row r="150" spans="1:3" x14ac:dyDescent="0.2">
      <c r="A150" s="120">
        <v>38078</v>
      </c>
      <c r="B150" s="22">
        <v>942373</v>
      </c>
      <c r="C150" s="22">
        <v>1598060</v>
      </c>
    </row>
    <row r="151" spans="1:3" x14ac:dyDescent="0.2">
      <c r="A151" s="119" t="s">
        <v>651</v>
      </c>
      <c r="B151" s="22">
        <v>1003950</v>
      </c>
      <c r="C151" s="22">
        <v>1700844</v>
      </c>
    </row>
    <row r="152" spans="1:3" x14ac:dyDescent="0.2">
      <c r="A152" s="120">
        <v>38139</v>
      </c>
      <c r="B152" s="22">
        <v>997062</v>
      </c>
      <c r="C152" s="22">
        <v>1778282</v>
      </c>
    </row>
    <row r="153" spans="1:3" x14ac:dyDescent="0.2">
      <c r="A153" s="120">
        <v>38169</v>
      </c>
      <c r="B153" s="22">
        <v>1003553</v>
      </c>
      <c r="C153" s="22">
        <v>1745697</v>
      </c>
    </row>
    <row r="154" spans="1:3" x14ac:dyDescent="0.2">
      <c r="A154" s="120">
        <v>38200</v>
      </c>
      <c r="B154" s="22">
        <v>1004837</v>
      </c>
      <c r="C154" s="22">
        <v>1756681</v>
      </c>
    </row>
    <row r="155" spans="1:3" x14ac:dyDescent="0.2">
      <c r="A155" s="119" t="s">
        <v>652</v>
      </c>
      <c r="B155" s="22">
        <v>1015169</v>
      </c>
      <c r="C155" s="22">
        <v>1904756</v>
      </c>
    </row>
    <row r="156" spans="1:3" x14ac:dyDescent="0.2">
      <c r="A156" s="120">
        <v>38261</v>
      </c>
      <c r="B156" s="22">
        <v>958035</v>
      </c>
      <c r="C156" s="22">
        <v>1951080</v>
      </c>
    </row>
    <row r="157" spans="1:3" x14ac:dyDescent="0.2">
      <c r="A157" s="120">
        <v>38292</v>
      </c>
      <c r="B157" s="22">
        <v>1093414</v>
      </c>
      <c r="C157" s="22">
        <v>2094581</v>
      </c>
    </row>
    <row r="158" spans="1:3" x14ac:dyDescent="0.2">
      <c r="A158" s="119" t="s">
        <v>653</v>
      </c>
      <c r="B158" s="22">
        <v>1146887</v>
      </c>
      <c r="C158" s="22">
        <v>2060018</v>
      </c>
    </row>
    <row r="159" spans="1:3" x14ac:dyDescent="0.2">
      <c r="A159" s="119" t="s">
        <v>654</v>
      </c>
      <c r="B159" s="22">
        <v>1203555</v>
      </c>
      <c r="C159" s="22">
        <v>1982954</v>
      </c>
    </row>
    <row r="160" spans="1:3" x14ac:dyDescent="0.2">
      <c r="A160" s="120">
        <v>38384</v>
      </c>
      <c r="B160" s="22">
        <v>1162763</v>
      </c>
      <c r="C160" s="22">
        <v>1952005</v>
      </c>
    </row>
    <row r="161" spans="1:3" x14ac:dyDescent="0.2">
      <c r="A161" s="120">
        <v>38412</v>
      </c>
      <c r="B161" s="22">
        <v>1150375</v>
      </c>
      <c r="C161" s="22">
        <v>1960347</v>
      </c>
    </row>
    <row r="162" spans="1:3" x14ac:dyDescent="0.2">
      <c r="A162" s="120">
        <v>38443</v>
      </c>
      <c r="B162" s="22">
        <v>1148519</v>
      </c>
      <c r="C162" s="22">
        <v>2202559</v>
      </c>
    </row>
    <row r="163" spans="1:3" x14ac:dyDescent="0.2">
      <c r="A163" s="119" t="s">
        <v>655</v>
      </c>
      <c r="B163" s="22">
        <v>1108422</v>
      </c>
      <c r="C163" s="22">
        <v>2265234</v>
      </c>
    </row>
    <row r="164" spans="1:3" x14ac:dyDescent="0.2">
      <c r="A164" s="120">
        <v>38504</v>
      </c>
      <c r="B164" s="22">
        <v>1064876</v>
      </c>
      <c r="C164" s="22">
        <v>2312285</v>
      </c>
    </row>
    <row r="165" spans="1:3" x14ac:dyDescent="0.2">
      <c r="A165" s="120">
        <v>38534</v>
      </c>
      <c r="B165" s="22">
        <v>1092997</v>
      </c>
      <c r="C165" s="22">
        <v>2373035</v>
      </c>
    </row>
    <row r="166" spans="1:3" x14ac:dyDescent="0.2">
      <c r="A166" s="120">
        <v>38565</v>
      </c>
      <c r="B166" s="22">
        <v>1100711</v>
      </c>
      <c r="C166" s="22">
        <v>2401355</v>
      </c>
    </row>
    <row r="167" spans="1:3" x14ac:dyDescent="0.2">
      <c r="A167" s="119" t="s">
        <v>656</v>
      </c>
      <c r="B167" s="22">
        <v>1141927</v>
      </c>
      <c r="C167" s="22">
        <v>2297140</v>
      </c>
    </row>
    <row r="168" spans="1:3" x14ac:dyDescent="0.2">
      <c r="A168" s="120">
        <v>38626</v>
      </c>
      <c r="B168" s="22">
        <v>1117318</v>
      </c>
      <c r="C168" s="22">
        <v>2172951</v>
      </c>
    </row>
    <row r="169" spans="1:3" x14ac:dyDescent="0.2">
      <c r="A169" s="120">
        <v>38657</v>
      </c>
      <c r="B169" s="22">
        <v>1084793</v>
      </c>
      <c r="C169" s="22">
        <v>2071707</v>
      </c>
    </row>
    <row r="170" spans="1:3" x14ac:dyDescent="0.2">
      <c r="A170" s="119" t="s">
        <v>657</v>
      </c>
      <c r="B170" s="22">
        <v>1018798</v>
      </c>
      <c r="C170" s="22">
        <v>2083449</v>
      </c>
    </row>
    <row r="171" spans="1:3" x14ac:dyDescent="0.2">
      <c r="A171" s="119" t="s">
        <v>658</v>
      </c>
      <c r="B171" s="22">
        <v>971035</v>
      </c>
      <c r="C171" s="22">
        <v>2156636</v>
      </c>
    </row>
    <row r="172" spans="1:3" x14ac:dyDescent="0.2">
      <c r="A172" s="120">
        <v>38749</v>
      </c>
      <c r="B172" s="22">
        <v>962456</v>
      </c>
      <c r="C172" s="22">
        <v>2274138</v>
      </c>
    </row>
    <row r="173" spans="1:3" x14ac:dyDescent="0.2">
      <c r="A173" s="120">
        <v>38777</v>
      </c>
      <c r="B173" s="22">
        <v>964291</v>
      </c>
      <c r="C173" s="22">
        <v>2377934</v>
      </c>
    </row>
    <row r="174" spans="1:3" x14ac:dyDescent="0.2">
      <c r="A174" s="120">
        <v>38808</v>
      </c>
      <c r="B174" s="22">
        <v>955975</v>
      </c>
      <c r="C174" s="22">
        <v>2285877</v>
      </c>
    </row>
    <row r="175" spans="1:3" x14ac:dyDescent="0.2">
      <c r="A175" s="119" t="s">
        <v>659</v>
      </c>
      <c r="B175" s="22">
        <v>1000240</v>
      </c>
      <c r="C175" s="22">
        <v>2246498</v>
      </c>
    </row>
    <row r="176" spans="1:3" x14ac:dyDescent="0.2">
      <c r="A176" s="120">
        <v>38869</v>
      </c>
      <c r="B176" s="22">
        <v>1060947</v>
      </c>
      <c r="C176" s="22">
        <v>2112537</v>
      </c>
    </row>
    <row r="177" spans="1:3" x14ac:dyDescent="0.2">
      <c r="A177" s="120">
        <v>38899</v>
      </c>
      <c r="B177" s="22">
        <v>1001839</v>
      </c>
      <c r="C177" s="22">
        <v>2076895</v>
      </c>
    </row>
    <row r="178" spans="1:3" x14ac:dyDescent="0.2">
      <c r="A178" s="120">
        <v>38930</v>
      </c>
      <c r="B178" s="22">
        <v>997418</v>
      </c>
      <c r="C178" s="22">
        <v>2130731</v>
      </c>
    </row>
    <row r="179" spans="1:3" x14ac:dyDescent="0.2">
      <c r="A179" s="119" t="s">
        <v>660</v>
      </c>
      <c r="B179" s="22">
        <v>967787</v>
      </c>
      <c r="C179" s="22">
        <v>2102327</v>
      </c>
    </row>
    <row r="180" spans="1:3" x14ac:dyDescent="0.2">
      <c r="A180" s="120">
        <v>38991</v>
      </c>
      <c r="B180" s="22">
        <v>1137967</v>
      </c>
      <c r="C180" s="22">
        <v>2220194</v>
      </c>
    </row>
    <row r="181" spans="1:3" x14ac:dyDescent="0.2">
      <c r="A181" s="120">
        <v>39022</v>
      </c>
      <c r="B181" s="22">
        <v>1084198</v>
      </c>
      <c r="C181" s="22">
        <v>2188338</v>
      </c>
    </row>
    <row r="182" spans="1:3" x14ac:dyDescent="0.2">
      <c r="A182" s="119" t="s">
        <v>661</v>
      </c>
      <c r="B182" s="22">
        <v>1131381</v>
      </c>
      <c r="C182" s="22">
        <v>2201960</v>
      </c>
    </row>
    <row r="183" spans="1:3" x14ac:dyDescent="0.2">
      <c r="A183" s="119" t="s">
        <v>662</v>
      </c>
      <c r="B183" s="22">
        <v>1149778</v>
      </c>
      <c r="C183" s="22">
        <v>2210708</v>
      </c>
    </row>
    <row r="184" spans="1:3" x14ac:dyDescent="0.2">
      <c r="A184" s="120">
        <v>39114</v>
      </c>
      <c r="B184" s="22">
        <v>1183517</v>
      </c>
      <c r="C184" s="22">
        <v>2150514</v>
      </c>
    </row>
    <row r="185" spans="1:3" x14ac:dyDescent="0.2">
      <c r="A185" s="120">
        <v>39142</v>
      </c>
      <c r="B185" s="22">
        <v>1167807</v>
      </c>
      <c r="C185" s="22">
        <v>2160767</v>
      </c>
    </row>
    <row r="186" spans="1:3" x14ac:dyDescent="0.2">
      <c r="A186" s="120">
        <v>39173</v>
      </c>
      <c r="B186" s="22">
        <v>1189878</v>
      </c>
      <c r="C186" s="22">
        <v>2100742</v>
      </c>
    </row>
    <row r="187" spans="1:3" x14ac:dyDescent="0.2">
      <c r="A187" s="119" t="s">
        <v>663</v>
      </c>
      <c r="B187" s="22">
        <v>1176237</v>
      </c>
      <c r="C187" s="22">
        <v>2144424</v>
      </c>
    </row>
    <row r="188" spans="1:3" x14ac:dyDescent="0.2">
      <c r="A188" s="120">
        <v>39234</v>
      </c>
      <c r="B188" s="22">
        <v>1136566</v>
      </c>
      <c r="C188" s="22">
        <v>2220227</v>
      </c>
    </row>
    <row r="189" spans="1:3" x14ac:dyDescent="0.2">
      <c r="A189" s="120">
        <v>39264</v>
      </c>
      <c r="B189" s="22">
        <v>1110147</v>
      </c>
      <c r="C189" s="22">
        <v>2285335</v>
      </c>
    </row>
    <row r="190" spans="1:3" x14ac:dyDescent="0.2">
      <c r="A190" s="120">
        <v>39295</v>
      </c>
      <c r="B190" s="22">
        <v>1389016</v>
      </c>
      <c r="C190" s="22">
        <v>2282864</v>
      </c>
    </row>
    <row r="191" spans="1:3" x14ac:dyDescent="0.2">
      <c r="A191" s="119" t="s">
        <v>664</v>
      </c>
      <c r="B191" s="22">
        <v>1472224</v>
      </c>
      <c r="C191" s="22">
        <v>2327592</v>
      </c>
    </row>
    <row r="192" spans="1:3" x14ac:dyDescent="0.2">
      <c r="A192" s="120">
        <v>39356</v>
      </c>
      <c r="B192" s="22">
        <v>1421854</v>
      </c>
      <c r="C192" s="22">
        <v>2272550</v>
      </c>
    </row>
    <row r="193" spans="1:3" x14ac:dyDescent="0.2">
      <c r="A193" s="120">
        <v>39387</v>
      </c>
      <c r="B193" s="22">
        <v>1482542</v>
      </c>
      <c r="C193" s="22">
        <v>2271743</v>
      </c>
    </row>
    <row r="194" spans="1:3" x14ac:dyDescent="0.2">
      <c r="A194" s="119" t="s">
        <v>665</v>
      </c>
      <c r="B194" s="22">
        <v>1521105</v>
      </c>
      <c r="C194" s="22">
        <v>2335424</v>
      </c>
    </row>
    <row r="195" spans="1:3" x14ac:dyDescent="0.2">
      <c r="A195" s="119" t="s">
        <v>666</v>
      </c>
      <c r="B195" s="22">
        <v>1561237</v>
      </c>
      <c r="C195" s="22">
        <v>2313559</v>
      </c>
    </row>
    <row r="196" spans="1:3" x14ac:dyDescent="0.2">
      <c r="A196" s="120">
        <v>39479</v>
      </c>
      <c r="B196" s="22">
        <v>1620641</v>
      </c>
      <c r="C196" s="22">
        <v>2337500</v>
      </c>
    </row>
    <row r="197" spans="1:3" x14ac:dyDescent="0.2">
      <c r="A197" s="120">
        <v>39508</v>
      </c>
      <c r="B197" s="22">
        <v>1659443</v>
      </c>
      <c r="C197" s="22">
        <v>2223728</v>
      </c>
    </row>
    <row r="198" spans="1:3" x14ac:dyDescent="0.2">
      <c r="A198" s="120">
        <v>39539</v>
      </c>
      <c r="B198" s="22">
        <v>1666952</v>
      </c>
      <c r="C198" s="22">
        <v>2185048</v>
      </c>
    </row>
    <row r="199" spans="1:3" x14ac:dyDescent="0.2">
      <c r="A199" s="119" t="s">
        <v>667</v>
      </c>
      <c r="B199" s="22">
        <v>1654522</v>
      </c>
      <c r="C199" s="22">
        <v>2104279</v>
      </c>
    </row>
    <row r="200" spans="1:3" x14ac:dyDescent="0.2">
      <c r="A200" s="120">
        <v>39600</v>
      </c>
      <c r="B200" s="22">
        <v>1677196</v>
      </c>
      <c r="C200" s="22">
        <v>2010182</v>
      </c>
    </row>
    <row r="201" spans="1:3" x14ac:dyDescent="0.2">
      <c r="A201" s="120">
        <v>39630</v>
      </c>
      <c r="B201" s="22">
        <v>1760308</v>
      </c>
      <c r="C201" s="22">
        <v>2051837</v>
      </c>
    </row>
    <row r="202" spans="1:3" x14ac:dyDescent="0.2">
      <c r="A202" s="120">
        <v>39661</v>
      </c>
      <c r="B202" s="22">
        <v>1540261</v>
      </c>
      <c r="C202" s="22">
        <v>2005739</v>
      </c>
    </row>
    <row r="203" spans="1:3" x14ac:dyDescent="0.2">
      <c r="A203" s="119" t="s">
        <v>668</v>
      </c>
      <c r="B203" s="22">
        <v>1557183</v>
      </c>
      <c r="C203" s="22">
        <v>1954860</v>
      </c>
    </row>
    <row r="204" spans="1:3" x14ac:dyDescent="0.2">
      <c r="A204" s="120">
        <v>39722</v>
      </c>
      <c r="B204" s="22">
        <v>1543137</v>
      </c>
      <c r="C204" s="22">
        <v>1859450</v>
      </c>
    </row>
    <row r="205" spans="1:3" x14ac:dyDescent="0.2">
      <c r="A205" s="120">
        <v>39753</v>
      </c>
      <c r="B205" s="22">
        <v>1464579</v>
      </c>
      <c r="C205" s="22">
        <v>1854319</v>
      </c>
    </row>
    <row r="206" spans="1:3" x14ac:dyDescent="0.2">
      <c r="A206" s="119" t="s">
        <v>669</v>
      </c>
      <c r="B206" s="22">
        <v>1506487</v>
      </c>
      <c r="C206" s="22">
        <v>1863324</v>
      </c>
    </row>
    <row r="207" spans="1:3" x14ac:dyDescent="0.2">
      <c r="A207" s="119" t="s">
        <v>670</v>
      </c>
      <c r="B207" s="22">
        <v>1505475.9</v>
      </c>
      <c r="C207" s="22">
        <v>1844989</v>
      </c>
    </row>
    <row r="208" spans="1:3" x14ac:dyDescent="0.2">
      <c r="A208" s="120">
        <v>39845</v>
      </c>
      <c r="B208" s="22">
        <v>1466898</v>
      </c>
      <c r="C208" s="22">
        <v>1768832.4</v>
      </c>
    </row>
    <row r="209" spans="1:3" x14ac:dyDescent="0.2">
      <c r="A209" s="120">
        <v>39873</v>
      </c>
      <c r="B209" s="22">
        <v>1566931.1</v>
      </c>
      <c r="C209" s="22">
        <v>1771411.8</v>
      </c>
    </row>
    <row r="210" spans="1:3" x14ac:dyDescent="0.2">
      <c r="A210" s="120">
        <v>39904</v>
      </c>
      <c r="B210" s="22">
        <v>1555819.8</v>
      </c>
      <c r="C210" s="22">
        <v>1695958.3</v>
      </c>
    </row>
    <row r="211" spans="1:3" x14ac:dyDescent="0.2">
      <c r="A211" s="119" t="s">
        <v>671</v>
      </c>
      <c r="B211" s="22">
        <v>1617505.9</v>
      </c>
      <c r="C211" s="22">
        <v>1553962.3</v>
      </c>
    </row>
    <row r="212" spans="1:3" x14ac:dyDescent="0.2">
      <c r="A212" s="120">
        <v>39965</v>
      </c>
      <c r="B212" s="22">
        <v>1638599.8</v>
      </c>
      <c r="C212" s="22">
        <v>1547740.2</v>
      </c>
    </row>
    <row r="213" spans="1:3" x14ac:dyDescent="0.2">
      <c r="A213" s="120">
        <v>39995</v>
      </c>
      <c r="B213" s="22">
        <v>1601545.5</v>
      </c>
      <c r="C213" s="22">
        <v>1394072.8</v>
      </c>
    </row>
    <row r="214" spans="1:3" x14ac:dyDescent="0.2">
      <c r="A214" s="120">
        <v>40026</v>
      </c>
      <c r="B214" s="22">
        <v>1551329</v>
      </c>
      <c r="C214" s="22">
        <v>1383843.7</v>
      </c>
    </row>
    <row r="215" spans="1:3" x14ac:dyDescent="0.2">
      <c r="A215" s="119" t="s">
        <v>672</v>
      </c>
      <c r="B215" s="22">
        <v>1451397.9</v>
      </c>
      <c r="C215" s="22">
        <v>1327758.6000000001</v>
      </c>
    </row>
    <row r="216" spans="1:3" x14ac:dyDescent="0.2">
      <c r="A216" s="120">
        <v>40087</v>
      </c>
      <c r="B216" s="22">
        <v>1362550.3</v>
      </c>
      <c r="C216" s="22">
        <v>1304626.8</v>
      </c>
    </row>
    <row r="217" spans="1:3" x14ac:dyDescent="0.2">
      <c r="A217" s="120">
        <v>40118</v>
      </c>
      <c r="B217" s="22">
        <v>1319867.7</v>
      </c>
      <c r="C217" s="22">
        <v>1231418</v>
      </c>
    </row>
    <row r="218" spans="1:3" x14ac:dyDescent="0.2">
      <c r="A218" s="119" t="s">
        <v>673</v>
      </c>
      <c r="B218" s="22">
        <v>1193436.8999999999</v>
      </c>
      <c r="C218" s="22">
        <v>1156009.8999999999</v>
      </c>
    </row>
    <row r="219" spans="1:3" x14ac:dyDescent="0.2">
      <c r="A219" s="119" t="s">
        <v>674</v>
      </c>
      <c r="B219" s="22">
        <v>1153694.3</v>
      </c>
      <c r="C219" s="22">
        <v>1132593.7</v>
      </c>
    </row>
    <row r="220" spans="1:3" x14ac:dyDescent="0.2">
      <c r="A220" s="120">
        <v>40210</v>
      </c>
      <c r="B220" s="22">
        <v>1150013.8999999999</v>
      </c>
      <c r="C220" s="22">
        <v>1187033.8</v>
      </c>
    </row>
    <row r="221" spans="1:3" x14ac:dyDescent="0.2">
      <c r="A221" s="120">
        <v>40238</v>
      </c>
      <c r="B221" s="22">
        <v>1047904.7</v>
      </c>
      <c r="C221" s="22">
        <v>1269978.2</v>
      </c>
    </row>
    <row r="222" spans="1:3" x14ac:dyDescent="0.2">
      <c r="A222" s="120">
        <v>40269</v>
      </c>
      <c r="B222" s="22">
        <v>1012762.9</v>
      </c>
      <c r="C222" s="22">
        <v>1215251.7</v>
      </c>
    </row>
    <row r="223" spans="1:3" x14ac:dyDescent="0.2">
      <c r="A223" s="119" t="s">
        <v>675</v>
      </c>
      <c r="B223" s="22">
        <v>951369.1</v>
      </c>
      <c r="C223" s="22">
        <v>1339655.8</v>
      </c>
    </row>
    <row r="224" spans="1:3" x14ac:dyDescent="0.2">
      <c r="A224" s="120">
        <v>40330</v>
      </c>
      <c r="B224" s="121">
        <v>896022.3</v>
      </c>
      <c r="C224" s="22">
        <v>1347142.7</v>
      </c>
    </row>
    <row r="225" spans="1:3" x14ac:dyDescent="0.2">
      <c r="A225" s="120">
        <v>40360</v>
      </c>
      <c r="B225" s="22">
        <v>894137.4</v>
      </c>
      <c r="C225" s="22">
        <v>1339623</v>
      </c>
    </row>
    <row r="226" spans="1:3" x14ac:dyDescent="0.2">
      <c r="A226" s="120">
        <v>40391</v>
      </c>
      <c r="B226" s="22">
        <v>914241.9</v>
      </c>
      <c r="C226" s="22">
        <v>1347361.4</v>
      </c>
    </row>
    <row r="227" spans="1:3" x14ac:dyDescent="0.2">
      <c r="A227" s="119" t="s">
        <v>676</v>
      </c>
      <c r="B227" s="22">
        <v>922893.6</v>
      </c>
      <c r="C227" s="22">
        <v>1322078.2</v>
      </c>
    </row>
    <row r="228" spans="1:3" x14ac:dyDescent="0.2">
      <c r="A228" s="120">
        <v>40452</v>
      </c>
      <c r="B228" s="22">
        <v>919291.6</v>
      </c>
      <c r="C228" s="22">
        <v>1331981.8</v>
      </c>
    </row>
    <row r="229" spans="1:3" x14ac:dyDescent="0.2">
      <c r="A229" s="120">
        <v>40483</v>
      </c>
      <c r="B229" s="22">
        <v>909122.5</v>
      </c>
      <c r="C229" s="22">
        <v>1453537.1</v>
      </c>
    </row>
    <row r="230" spans="1:3" x14ac:dyDescent="0.2">
      <c r="A230" s="119" t="s">
        <v>677</v>
      </c>
      <c r="B230" s="22">
        <v>874203.7</v>
      </c>
      <c r="C230" s="22">
        <v>1565170.1</v>
      </c>
    </row>
    <row r="231" spans="1:3" x14ac:dyDescent="0.2">
      <c r="A231" s="119" t="s">
        <v>678</v>
      </c>
      <c r="B231" s="22">
        <v>848207.4</v>
      </c>
      <c r="C231" s="22">
        <v>1574213</v>
      </c>
    </row>
    <row r="232" spans="1:3" x14ac:dyDescent="0.2">
      <c r="A232" s="120">
        <v>40575</v>
      </c>
      <c r="B232" s="22">
        <v>818148.4</v>
      </c>
      <c r="C232" s="22">
        <v>1500505</v>
      </c>
    </row>
    <row r="233" spans="1:3" x14ac:dyDescent="0.2">
      <c r="A233" s="120">
        <v>40603</v>
      </c>
      <c r="B233" s="22">
        <v>782888.5</v>
      </c>
      <c r="C233" s="22">
        <v>1454236.9</v>
      </c>
    </row>
    <row r="234" spans="1:3" x14ac:dyDescent="0.2">
      <c r="A234" s="120">
        <v>40634</v>
      </c>
      <c r="B234" s="22">
        <v>763880.6</v>
      </c>
      <c r="C234" s="22">
        <v>1517179.9</v>
      </c>
    </row>
    <row r="235" spans="1:3" x14ac:dyDescent="0.2">
      <c r="A235" s="119" t="s">
        <v>679</v>
      </c>
      <c r="B235" s="22">
        <v>719793.1</v>
      </c>
      <c r="C235" s="22">
        <v>1486445.8</v>
      </c>
    </row>
    <row r="236" spans="1:3" x14ac:dyDescent="0.2">
      <c r="A236" s="120">
        <v>40695</v>
      </c>
      <c r="B236" s="22">
        <v>709449</v>
      </c>
      <c r="C236" s="22">
        <v>1550302</v>
      </c>
    </row>
    <row r="237" spans="1:3" x14ac:dyDescent="0.2">
      <c r="A237" s="120">
        <v>40725</v>
      </c>
      <c r="B237" s="22">
        <v>688378.2</v>
      </c>
      <c r="C237" s="22">
        <v>1557860.1</v>
      </c>
    </row>
    <row r="238" spans="1:3" x14ac:dyDescent="0.2">
      <c r="A238" s="120">
        <v>40756</v>
      </c>
      <c r="B238" s="22">
        <v>767825.6</v>
      </c>
      <c r="C238" s="22">
        <v>1617015.8</v>
      </c>
    </row>
    <row r="239" spans="1:3" x14ac:dyDescent="0.2">
      <c r="A239" s="119" t="s">
        <v>680</v>
      </c>
      <c r="B239" s="22">
        <v>761761</v>
      </c>
      <c r="C239" s="22">
        <v>1661246.1</v>
      </c>
    </row>
    <row r="240" spans="1:3" x14ac:dyDescent="0.2">
      <c r="A240" s="120">
        <v>40817</v>
      </c>
      <c r="B240" s="22">
        <v>797794.6</v>
      </c>
      <c r="C240" s="22">
        <v>1694377.3</v>
      </c>
    </row>
    <row r="241" spans="1:3" x14ac:dyDescent="0.2">
      <c r="A241" s="120">
        <v>40848</v>
      </c>
      <c r="B241" s="22">
        <v>824440.3</v>
      </c>
      <c r="C241" s="22">
        <v>1601072.8</v>
      </c>
    </row>
    <row r="242" spans="1:3" x14ac:dyDescent="0.2">
      <c r="A242" s="119" t="s">
        <v>681</v>
      </c>
      <c r="B242" s="22">
        <v>851247.9</v>
      </c>
      <c r="C242" s="22">
        <v>1529733.9</v>
      </c>
    </row>
    <row r="243" spans="1:3" x14ac:dyDescent="0.2">
      <c r="A243" s="119" t="s">
        <v>682</v>
      </c>
      <c r="B243" s="22">
        <v>848025.08</v>
      </c>
      <c r="C243" s="22">
        <v>1574633.7</v>
      </c>
    </row>
    <row r="244" spans="1:3" x14ac:dyDescent="0.2">
      <c r="A244" s="120">
        <v>40940</v>
      </c>
      <c r="B244" s="22">
        <v>833625.39</v>
      </c>
      <c r="C244" s="22">
        <v>1595612.4</v>
      </c>
    </row>
    <row r="245" spans="1:3" x14ac:dyDescent="0.2">
      <c r="A245" s="120">
        <v>40969</v>
      </c>
      <c r="B245" s="22">
        <v>922170.67</v>
      </c>
      <c r="C245" s="22">
        <v>1558650.66</v>
      </c>
    </row>
    <row r="246" spans="1:3" x14ac:dyDescent="0.2">
      <c r="A246" s="120">
        <v>41000</v>
      </c>
      <c r="B246" s="22">
        <v>924240.87</v>
      </c>
      <c r="C246" s="22">
        <v>1579388.75</v>
      </c>
    </row>
    <row r="247" spans="1:3" x14ac:dyDescent="0.2">
      <c r="A247" s="119" t="s">
        <v>683</v>
      </c>
      <c r="B247" s="22">
        <v>1046059.47</v>
      </c>
      <c r="C247" s="22">
        <v>1600517.41</v>
      </c>
    </row>
    <row r="248" spans="1:3" x14ac:dyDescent="0.2">
      <c r="A248" s="120">
        <v>41061</v>
      </c>
      <c r="B248" s="22">
        <v>1097703.75</v>
      </c>
      <c r="C248" s="22">
        <v>1499837.34</v>
      </c>
    </row>
    <row r="249" spans="1:3" x14ac:dyDescent="0.2">
      <c r="A249" s="120">
        <v>41091</v>
      </c>
      <c r="B249" s="22">
        <v>1106357.21</v>
      </c>
      <c r="C249" s="22">
        <v>1634064.37</v>
      </c>
    </row>
    <row r="250" spans="1:3" x14ac:dyDescent="0.2">
      <c r="A250" s="120">
        <v>41122</v>
      </c>
      <c r="B250" s="22">
        <v>1014554.02</v>
      </c>
      <c r="C250" s="22">
        <v>1543596.34</v>
      </c>
    </row>
    <row r="251" spans="1:3" x14ac:dyDescent="0.2">
      <c r="A251" s="119" t="s">
        <v>684</v>
      </c>
      <c r="B251" s="22">
        <v>1035953.95</v>
      </c>
      <c r="C251" s="22">
        <v>1538539.99</v>
      </c>
    </row>
    <row r="252" spans="1:3" x14ac:dyDescent="0.2">
      <c r="A252" s="120">
        <v>41183</v>
      </c>
      <c r="B252" s="22">
        <v>1013495.69</v>
      </c>
      <c r="C252" s="22">
        <v>1514681.35</v>
      </c>
    </row>
    <row r="253" spans="1:3" x14ac:dyDescent="0.2">
      <c r="A253" s="120">
        <v>41214</v>
      </c>
      <c r="B253" s="22">
        <v>985865.44</v>
      </c>
      <c r="C253" s="22">
        <v>1491601.29</v>
      </c>
    </row>
    <row r="254" spans="1:3" x14ac:dyDescent="0.2">
      <c r="A254" s="119" t="s">
        <v>685</v>
      </c>
      <c r="B254" s="22">
        <v>1016323.46</v>
      </c>
      <c r="C254" s="22">
        <v>1415289.19</v>
      </c>
    </row>
    <row r="255" spans="1:3" x14ac:dyDescent="0.2">
      <c r="A255" s="119" t="s">
        <v>686</v>
      </c>
      <c r="B255" s="22">
        <v>1020186.65</v>
      </c>
      <c r="C255" s="22">
        <v>1418612.33</v>
      </c>
    </row>
    <row r="256" spans="1:3" x14ac:dyDescent="0.2">
      <c r="A256" s="120">
        <v>41306</v>
      </c>
      <c r="B256" s="22">
        <v>1017282.37</v>
      </c>
      <c r="C256" s="22">
        <v>1412120.3</v>
      </c>
    </row>
    <row r="257" spans="1:3" x14ac:dyDescent="0.2">
      <c r="A257" s="120">
        <v>41334</v>
      </c>
      <c r="B257" s="22">
        <v>968359.54</v>
      </c>
      <c r="C257" s="22">
        <v>1363038.03</v>
      </c>
    </row>
    <row r="258" spans="1:3" x14ac:dyDescent="0.2">
      <c r="A258" s="120">
        <v>41365</v>
      </c>
      <c r="B258" s="22">
        <v>987755.38</v>
      </c>
      <c r="C258" s="22">
        <v>1356255.08</v>
      </c>
    </row>
    <row r="259" spans="1:3" x14ac:dyDescent="0.2">
      <c r="A259" s="119" t="s">
        <v>687</v>
      </c>
      <c r="B259" s="22">
        <v>915708.13</v>
      </c>
      <c r="C259" s="22">
        <v>1244917.54</v>
      </c>
    </row>
    <row r="260" spans="1:3" x14ac:dyDescent="0.2">
      <c r="A260" s="120">
        <v>41426</v>
      </c>
      <c r="B260" s="22">
        <v>872533.85</v>
      </c>
      <c r="C260" s="22">
        <v>1331235.78</v>
      </c>
    </row>
    <row r="261" spans="1:3" x14ac:dyDescent="0.2">
      <c r="A261" s="120">
        <v>41456</v>
      </c>
      <c r="B261" s="22">
        <v>873656.55</v>
      </c>
      <c r="C261" s="22">
        <v>1323445.77</v>
      </c>
    </row>
    <row r="262" spans="1:3" x14ac:dyDescent="0.2">
      <c r="A262" s="120">
        <v>41487</v>
      </c>
      <c r="B262" s="22">
        <v>875080.38</v>
      </c>
      <c r="C262" s="22">
        <v>1323038.0900000001</v>
      </c>
    </row>
    <row r="263" spans="1:3" x14ac:dyDescent="0.2">
      <c r="A263" s="119" t="s">
        <v>688</v>
      </c>
      <c r="B263" s="22">
        <v>848935.16</v>
      </c>
      <c r="C263" s="22">
        <v>1310156.5</v>
      </c>
    </row>
    <row r="264" spans="1:3" x14ac:dyDescent="0.2">
      <c r="A264" s="120">
        <v>41548</v>
      </c>
      <c r="B264" s="22">
        <v>846370.66</v>
      </c>
      <c r="C264" s="22">
        <v>1379365.39</v>
      </c>
    </row>
    <row r="265" spans="1:3" x14ac:dyDescent="0.2">
      <c r="A265" s="120">
        <v>41579</v>
      </c>
      <c r="B265" s="22">
        <v>850307.47</v>
      </c>
      <c r="C265" s="22">
        <v>1362683.08</v>
      </c>
    </row>
    <row r="266" spans="1:3" x14ac:dyDescent="0.2">
      <c r="A266" s="119" t="s">
        <v>689</v>
      </c>
      <c r="B266" s="22">
        <v>835762.35</v>
      </c>
      <c r="C266" s="22">
        <v>1383519.51</v>
      </c>
    </row>
    <row r="267" spans="1:3" x14ac:dyDescent="0.2">
      <c r="A267" s="119" t="s">
        <v>690</v>
      </c>
      <c r="B267" s="22">
        <v>858892.28</v>
      </c>
      <c r="C267" s="22">
        <v>1375809.27</v>
      </c>
    </row>
    <row r="268" spans="1:3" x14ac:dyDescent="0.2">
      <c r="A268" s="120">
        <v>41671</v>
      </c>
      <c r="B268" s="22">
        <v>859130.11</v>
      </c>
      <c r="C268" s="22">
        <v>1441865.24</v>
      </c>
    </row>
    <row r="269" spans="1:3" x14ac:dyDescent="0.2">
      <c r="A269" s="120">
        <v>41699</v>
      </c>
      <c r="B269" s="22">
        <v>808048.75</v>
      </c>
      <c r="C269" s="22">
        <v>1552160.16</v>
      </c>
    </row>
    <row r="270" spans="1:3" x14ac:dyDescent="0.2">
      <c r="A270" s="120">
        <v>41730</v>
      </c>
      <c r="B270" s="22">
        <v>794047.25</v>
      </c>
      <c r="C270" s="22">
        <v>1467806.2</v>
      </c>
    </row>
    <row r="271" spans="1:3" x14ac:dyDescent="0.2">
      <c r="A271" s="119" t="s">
        <v>691</v>
      </c>
      <c r="B271" s="22">
        <v>791262.71</v>
      </c>
      <c r="C271" s="22">
        <v>1474537.6</v>
      </c>
    </row>
    <row r="272" spans="1:3" x14ac:dyDescent="0.2">
      <c r="A272" s="120">
        <v>41791</v>
      </c>
      <c r="B272" s="22">
        <v>805634.46</v>
      </c>
      <c r="C272" s="22">
        <v>1419663.51</v>
      </c>
    </row>
    <row r="273" spans="1:3" x14ac:dyDescent="0.2">
      <c r="A273" s="120">
        <v>41821</v>
      </c>
      <c r="B273" s="22">
        <v>834945.37</v>
      </c>
      <c r="C273" s="22">
        <v>1368617.19</v>
      </c>
    </row>
    <row r="274" spans="1:3" x14ac:dyDescent="0.2">
      <c r="A274" s="120">
        <v>41852</v>
      </c>
      <c r="B274" s="22">
        <v>861357.73</v>
      </c>
      <c r="C274" s="22">
        <v>1431740.65</v>
      </c>
    </row>
    <row r="275" spans="1:3" x14ac:dyDescent="0.2">
      <c r="A275" s="119" t="s">
        <v>692</v>
      </c>
      <c r="B275" s="22">
        <v>901639.2</v>
      </c>
      <c r="C275" s="22">
        <v>1433783.43</v>
      </c>
    </row>
    <row r="276" spans="1:3" x14ac:dyDescent="0.2">
      <c r="A276" s="120">
        <v>41913</v>
      </c>
      <c r="B276" s="22">
        <v>933254.38</v>
      </c>
      <c r="C276" s="22">
        <v>1405707.96</v>
      </c>
    </row>
    <row r="277" spans="1:3" x14ac:dyDescent="0.2">
      <c r="A277" s="120">
        <v>41944</v>
      </c>
      <c r="B277" s="22">
        <v>937827.43</v>
      </c>
      <c r="C277" s="22">
        <v>1441505.35</v>
      </c>
    </row>
    <row r="278" spans="1:3" x14ac:dyDescent="0.2">
      <c r="A278" s="119" t="s">
        <v>693</v>
      </c>
      <c r="B278" s="22">
        <v>924033.64</v>
      </c>
      <c r="C278" s="22">
        <v>1455041.68</v>
      </c>
    </row>
    <row r="279" spans="1:3" x14ac:dyDescent="0.2">
      <c r="A279" s="119" t="s">
        <v>694</v>
      </c>
      <c r="B279" s="22">
        <v>930440.75</v>
      </c>
      <c r="C279" s="22">
        <v>1470685.91</v>
      </c>
    </row>
    <row r="280" spans="1:3" x14ac:dyDescent="0.2">
      <c r="A280" s="120">
        <v>42036</v>
      </c>
      <c r="B280" s="22">
        <v>942061.01</v>
      </c>
      <c r="C280" s="22">
        <v>1424706.93</v>
      </c>
    </row>
    <row r="281" spans="1:3" x14ac:dyDescent="0.2">
      <c r="A281" s="120">
        <v>42064</v>
      </c>
      <c r="B281" s="22">
        <v>981778.12</v>
      </c>
      <c r="C281" s="22">
        <v>1382366.83</v>
      </c>
    </row>
    <row r="282" spans="1:3" x14ac:dyDescent="0.2">
      <c r="A282" s="120">
        <v>42095</v>
      </c>
      <c r="B282" s="22">
        <v>1021477.79</v>
      </c>
      <c r="C282" s="22">
        <v>1431621.71</v>
      </c>
    </row>
    <row r="283" spans="1:3" x14ac:dyDescent="0.2">
      <c r="A283" s="119" t="s">
        <v>695</v>
      </c>
      <c r="B283" s="22">
        <v>1024684.56</v>
      </c>
      <c r="C283" s="22">
        <v>1459142.84</v>
      </c>
    </row>
    <row r="284" spans="1:3" x14ac:dyDescent="0.2">
      <c r="A284" s="120">
        <v>42156</v>
      </c>
      <c r="B284" s="22">
        <v>1059393.43</v>
      </c>
      <c r="C284" s="22">
        <v>1439989.34</v>
      </c>
    </row>
    <row r="285" spans="1:3" x14ac:dyDescent="0.2">
      <c r="A285" s="120">
        <v>42186</v>
      </c>
      <c r="B285" s="22">
        <v>1074675.93</v>
      </c>
      <c r="C285" s="22">
        <v>1517369.72</v>
      </c>
    </row>
    <row r="286" spans="1:3" x14ac:dyDescent="0.2">
      <c r="A286" s="120">
        <v>42217</v>
      </c>
      <c r="B286" s="22">
        <v>1100838.72</v>
      </c>
      <c r="C286" s="22">
        <v>1489313.78</v>
      </c>
    </row>
    <row r="287" spans="1:3" x14ac:dyDescent="0.2">
      <c r="A287" s="119" t="s">
        <v>696</v>
      </c>
      <c r="B287" s="22">
        <v>1104790.6100000001</v>
      </c>
      <c r="C287" s="22">
        <v>1503427.6</v>
      </c>
    </row>
    <row r="288" spans="1:3" x14ac:dyDescent="0.2">
      <c r="A288" s="120">
        <v>42278</v>
      </c>
      <c r="B288" s="22">
        <v>1105651.18</v>
      </c>
      <c r="C288" s="22">
        <v>1454078.49</v>
      </c>
    </row>
    <row r="289" spans="1:3" x14ac:dyDescent="0.2">
      <c r="A289" s="120">
        <v>42309</v>
      </c>
      <c r="B289" s="22">
        <v>1143666.01</v>
      </c>
      <c r="C289" s="22">
        <v>1581292.14</v>
      </c>
    </row>
    <row r="290" spans="1:3" x14ac:dyDescent="0.2">
      <c r="A290" s="119" t="s">
        <v>697</v>
      </c>
      <c r="B290" s="22">
        <v>1157188.83</v>
      </c>
      <c r="C290" s="22">
        <v>1568997.56</v>
      </c>
    </row>
    <row r="291" spans="1:3" x14ac:dyDescent="0.2">
      <c r="A291" s="119" t="s">
        <v>698</v>
      </c>
      <c r="B291" s="22">
        <v>1141870.6200000001</v>
      </c>
      <c r="C291" s="22">
        <v>1529026.29</v>
      </c>
    </row>
    <row r="292" spans="1:3" x14ac:dyDescent="0.2">
      <c r="A292" s="120">
        <v>42401</v>
      </c>
      <c r="B292" s="22">
        <v>1128678.33</v>
      </c>
      <c r="C292" s="22">
        <v>1524958.46</v>
      </c>
    </row>
    <row r="293" spans="1:3" x14ac:dyDescent="0.2">
      <c r="A293" s="120">
        <v>42430</v>
      </c>
      <c r="B293" s="22">
        <v>1104597.98</v>
      </c>
      <c r="C293" s="22">
        <v>1512511.11</v>
      </c>
    </row>
    <row r="294" spans="1:3" x14ac:dyDescent="0.2">
      <c r="A294" s="120">
        <v>42461</v>
      </c>
      <c r="B294" s="22">
        <v>1077375.1100000001</v>
      </c>
      <c r="C294" s="22">
        <v>1493966.83</v>
      </c>
    </row>
    <row r="295" spans="1:3" x14ac:dyDescent="0.2">
      <c r="A295" s="119" t="s">
        <v>699</v>
      </c>
      <c r="B295" s="22">
        <v>1043384.22</v>
      </c>
      <c r="C295" s="22">
        <v>1446255.59</v>
      </c>
    </row>
    <row r="296" spans="1:3" x14ac:dyDescent="0.2">
      <c r="A296" s="120">
        <v>42522</v>
      </c>
      <c r="B296" s="22">
        <v>1033022.5</v>
      </c>
      <c r="C296" s="22">
        <v>1522676.04</v>
      </c>
    </row>
    <row r="297" spans="1:3" x14ac:dyDescent="0.2">
      <c r="A297" s="120">
        <v>42552</v>
      </c>
      <c r="B297" s="22">
        <v>1023094.43</v>
      </c>
      <c r="C297" s="22">
        <v>1425317.88</v>
      </c>
    </row>
    <row r="298" spans="1:3" x14ac:dyDescent="0.2">
      <c r="A298" s="120">
        <v>42583</v>
      </c>
      <c r="B298" s="22">
        <v>1004259.66</v>
      </c>
      <c r="C298" s="22">
        <v>1476082.83</v>
      </c>
    </row>
    <row r="299" spans="1:3" x14ac:dyDescent="0.2">
      <c r="A299" s="119" t="s">
        <v>700</v>
      </c>
      <c r="B299" s="22">
        <v>993674.31</v>
      </c>
      <c r="C299" s="22">
        <v>1483439.67</v>
      </c>
    </row>
    <row r="300" spans="1:3" x14ac:dyDescent="0.2">
      <c r="A300" s="120">
        <v>42644</v>
      </c>
      <c r="B300" s="22">
        <v>1049860.8600000001</v>
      </c>
      <c r="C300" s="22">
        <v>1501196.92</v>
      </c>
    </row>
    <row r="301" spans="1:3" x14ac:dyDescent="0.2">
      <c r="A301" s="120">
        <v>42675</v>
      </c>
      <c r="B301" s="22">
        <v>1102261.02</v>
      </c>
      <c r="C301" s="22">
        <v>1410631.92</v>
      </c>
    </row>
    <row r="302" spans="1:3" x14ac:dyDescent="0.2">
      <c r="A302" s="119" t="s">
        <v>701</v>
      </c>
      <c r="B302" s="22">
        <v>1165684.33</v>
      </c>
      <c r="C302" s="22">
        <v>1417522.6</v>
      </c>
    </row>
    <row r="303" spans="1:3" x14ac:dyDescent="0.2">
      <c r="A303" s="119" t="s">
        <v>702</v>
      </c>
      <c r="B303" s="22">
        <v>1192299.1299999999</v>
      </c>
      <c r="C303" s="22">
        <v>1461335.24</v>
      </c>
    </row>
    <row r="304" spans="1:3" x14ac:dyDescent="0.2">
      <c r="A304" s="120">
        <v>42767</v>
      </c>
      <c r="B304" s="22">
        <v>1224033.6000000001</v>
      </c>
      <c r="C304" s="22">
        <v>1469999.91</v>
      </c>
    </row>
    <row r="305" spans="1:3" x14ac:dyDescent="0.2">
      <c r="A305" s="120">
        <v>42795</v>
      </c>
      <c r="B305" s="22">
        <v>1359081.75</v>
      </c>
      <c r="C305" s="22">
        <v>1496273.75</v>
      </c>
    </row>
    <row r="306" spans="1:3" x14ac:dyDescent="0.2">
      <c r="A306" s="120">
        <v>42826</v>
      </c>
      <c r="B306" s="22">
        <v>1435617.41</v>
      </c>
      <c r="C306" s="22">
        <v>1494397.97</v>
      </c>
    </row>
    <row r="307" spans="1:3" x14ac:dyDescent="0.2">
      <c r="A307" s="119" t="s">
        <v>703</v>
      </c>
      <c r="B307" s="22">
        <v>1514852.92</v>
      </c>
      <c r="C307" s="22">
        <v>1535830.56</v>
      </c>
    </row>
    <row r="308" spans="1:3" x14ac:dyDescent="0.2">
      <c r="A308" s="120">
        <v>42887</v>
      </c>
      <c r="B308" s="22">
        <v>1628104.02</v>
      </c>
      <c r="C308" s="22">
        <v>1613986.53</v>
      </c>
    </row>
    <row r="309" spans="1:3" x14ac:dyDescent="0.2">
      <c r="A309" s="120">
        <v>42917</v>
      </c>
      <c r="B309" s="22">
        <v>1721051.52</v>
      </c>
      <c r="C309" s="22">
        <v>1603039.61</v>
      </c>
    </row>
    <row r="310" spans="1:3" x14ac:dyDescent="0.2">
      <c r="A310" s="120">
        <v>42948</v>
      </c>
      <c r="B310" s="22">
        <v>1749308.1</v>
      </c>
      <c r="C310" s="22">
        <v>1725367.85</v>
      </c>
    </row>
    <row r="311" spans="1:3" x14ac:dyDescent="0.2">
      <c r="A311" s="119" t="s">
        <v>704</v>
      </c>
      <c r="B311" s="22">
        <v>1841039.38</v>
      </c>
      <c r="C311" s="22">
        <v>1737668.35</v>
      </c>
    </row>
    <row r="312" spans="1:3" x14ac:dyDescent="0.2">
      <c r="A312" s="120">
        <v>43009</v>
      </c>
      <c r="B312" s="22">
        <v>1826356.84</v>
      </c>
      <c r="C312" s="22">
        <v>1757133.43</v>
      </c>
    </row>
    <row r="313" spans="1:3" x14ac:dyDescent="0.2">
      <c r="A313" s="120">
        <v>43040</v>
      </c>
      <c r="B313" s="22">
        <v>1862182.24</v>
      </c>
      <c r="C313" s="22">
        <v>1777523.76</v>
      </c>
    </row>
    <row r="314" spans="1:3" x14ac:dyDescent="0.2">
      <c r="A314" s="119" t="s">
        <v>705</v>
      </c>
      <c r="B314" s="22">
        <v>1853589</v>
      </c>
      <c r="C314" s="22">
        <v>1776145</v>
      </c>
    </row>
    <row r="315" spans="1:3" x14ac:dyDescent="0.2">
      <c r="A315" s="119" t="s">
        <v>706</v>
      </c>
      <c r="B315" s="22">
        <v>1888533.74327</v>
      </c>
      <c r="C315" s="22">
        <v>1758577.6398099996</v>
      </c>
    </row>
    <row r="316" spans="1:3" x14ac:dyDescent="0.2">
      <c r="A316" s="120">
        <v>43132</v>
      </c>
      <c r="B316" s="22">
        <v>1926529.8488599998</v>
      </c>
      <c r="C316" s="22">
        <v>1785671.3874099997</v>
      </c>
    </row>
    <row r="317" spans="1:3" x14ac:dyDescent="0.2">
      <c r="A317" s="120">
        <v>43160</v>
      </c>
      <c r="B317" s="22">
        <v>1898546.7660099997</v>
      </c>
      <c r="C317" s="22">
        <v>1757602.82054</v>
      </c>
    </row>
    <row r="318" spans="1:3" x14ac:dyDescent="0.2">
      <c r="A318" s="120">
        <v>43191</v>
      </c>
      <c r="B318" s="22">
        <v>1895179.8396099999</v>
      </c>
      <c r="C318" s="22">
        <v>1834007.8549499998</v>
      </c>
    </row>
    <row r="319" spans="1:3" x14ac:dyDescent="0.2">
      <c r="A319" s="119" t="s">
        <v>707</v>
      </c>
      <c r="B319" s="22">
        <v>1919378.8916699998</v>
      </c>
      <c r="C319" s="22">
        <v>1900406.0287299999</v>
      </c>
    </row>
    <row r="320" spans="1:3" x14ac:dyDescent="0.2">
      <c r="A320" s="120">
        <v>43252</v>
      </c>
      <c r="B320" s="22">
        <v>1842805.4944800001</v>
      </c>
      <c r="C320" s="22">
        <v>1792895.0323400002</v>
      </c>
    </row>
    <row r="321" spans="1:3" x14ac:dyDescent="0.2">
      <c r="A321" s="120">
        <v>43282</v>
      </c>
      <c r="B321" s="22">
        <v>1876439.95417</v>
      </c>
      <c r="C321" s="22">
        <v>1948473.2176899998</v>
      </c>
    </row>
    <row r="322" spans="1:3" x14ac:dyDescent="0.2">
      <c r="A322" s="120">
        <v>43313</v>
      </c>
      <c r="B322" s="22">
        <v>1908750.2236500001</v>
      </c>
      <c r="C322" s="22">
        <v>1765756.5487199998</v>
      </c>
    </row>
    <row r="323" spans="1:3" x14ac:dyDescent="0.2">
      <c r="A323" s="119" t="s">
        <v>708</v>
      </c>
      <c r="B323" s="22">
        <v>1885151.6837600002</v>
      </c>
      <c r="C323" s="22">
        <v>1773420.7379099999</v>
      </c>
    </row>
    <row r="324" spans="1:3" x14ac:dyDescent="0.2">
      <c r="A324" s="120">
        <v>43374</v>
      </c>
      <c r="B324" s="22">
        <v>1972338.1992000001</v>
      </c>
      <c r="C324" s="22">
        <v>1799286.54657</v>
      </c>
    </row>
    <row r="325" spans="1:3" x14ac:dyDescent="0.2">
      <c r="A325" s="120">
        <v>43405</v>
      </c>
      <c r="B325" s="22">
        <v>1953818.3945499999</v>
      </c>
      <c r="C325" s="22">
        <v>1760591.00257</v>
      </c>
    </row>
    <row r="326" spans="1:3" x14ac:dyDescent="0.2">
      <c r="A326" s="119" t="s">
        <v>709</v>
      </c>
      <c r="B326" s="22">
        <v>1957414.6978499999</v>
      </c>
      <c r="C326" s="22">
        <v>1766458.6772100001</v>
      </c>
    </row>
    <row r="327" spans="1:3" x14ac:dyDescent="0.2">
      <c r="A327" s="119" t="s">
        <v>710</v>
      </c>
      <c r="B327" s="22">
        <v>1936654.69</v>
      </c>
      <c r="C327" s="22">
        <v>1809024.93</v>
      </c>
    </row>
    <row r="328" spans="1:3" x14ac:dyDescent="0.2">
      <c r="A328" s="120">
        <v>43497</v>
      </c>
      <c r="B328" s="22">
        <v>1942338.13</v>
      </c>
      <c r="C328" s="22">
        <v>1764308.22</v>
      </c>
    </row>
    <row r="329" spans="1:3" x14ac:dyDescent="0.2">
      <c r="A329" s="120">
        <v>43525</v>
      </c>
      <c r="B329" s="22">
        <v>1904331.81</v>
      </c>
      <c r="C329" s="22">
        <v>1789584.56</v>
      </c>
    </row>
    <row r="330" spans="1:3" x14ac:dyDescent="0.2">
      <c r="A330" s="120">
        <v>43556</v>
      </c>
      <c r="B330" s="22">
        <v>1896086.64</v>
      </c>
      <c r="C330" s="22">
        <v>1646223.59</v>
      </c>
    </row>
    <row r="331" spans="1:3" x14ac:dyDescent="0.2">
      <c r="A331" s="119" t="s">
        <v>711</v>
      </c>
      <c r="B331" s="22">
        <v>1885740.5700000003</v>
      </c>
      <c r="C331" s="22">
        <v>1537896.52</v>
      </c>
    </row>
    <row r="332" spans="1:3" x14ac:dyDescent="0.2">
      <c r="A332" s="120">
        <v>43617</v>
      </c>
      <c r="B332" s="22">
        <v>1884380.05</v>
      </c>
      <c r="C332" s="22">
        <v>1528205.85</v>
      </c>
    </row>
    <row r="333" spans="1:3" x14ac:dyDescent="0.2">
      <c r="A333" s="120">
        <v>43647</v>
      </c>
      <c r="B333" s="22">
        <v>1773204.55</v>
      </c>
      <c r="C333" s="22">
        <v>1430075.46</v>
      </c>
    </row>
    <row r="334" spans="1:3" x14ac:dyDescent="0.2">
      <c r="A334" s="120">
        <v>43678</v>
      </c>
      <c r="B334" s="22">
        <v>1783218.88</v>
      </c>
      <c r="C334" s="22">
        <v>1401077.63</v>
      </c>
    </row>
    <row r="335" spans="1:3" x14ac:dyDescent="0.2">
      <c r="A335" s="119" t="s">
        <v>712</v>
      </c>
      <c r="B335" s="22">
        <v>1825308.44</v>
      </c>
      <c r="C335" s="22">
        <v>1357732.26</v>
      </c>
    </row>
    <row r="336" spans="1:3" x14ac:dyDescent="0.2">
      <c r="A336" s="120">
        <v>43739</v>
      </c>
      <c r="B336" s="22">
        <v>1770120.01</v>
      </c>
      <c r="C336" s="22">
        <v>1311234.01</v>
      </c>
    </row>
    <row r="337" spans="1:3" x14ac:dyDescent="0.2">
      <c r="A337" s="120">
        <v>43770</v>
      </c>
      <c r="B337" s="22">
        <v>1793876.62</v>
      </c>
      <c r="C337" s="22">
        <v>1345310.71</v>
      </c>
    </row>
    <row r="338" spans="1:3" x14ac:dyDescent="0.2">
      <c r="A338" s="119" t="s">
        <v>713</v>
      </c>
      <c r="B338" s="22">
        <v>1789755</v>
      </c>
      <c r="C338" s="22">
        <v>1329342</v>
      </c>
    </row>
    <row r="339" spans="1:3" x14ac:dyDescent="0.2">
      <c r="A339" s="119" t="s">
        <v>714</v>
      </c>
      <c r="B339" s="22">
        <v>1831876</v>
      </c>
      <c r="C339" s="22">
        <v>1303074</v>
      </c>
    </row>
    <row r="340" spans="1:3" x14ac:dyDescent="0.2">
      <c r="A340" s="120">
        <v>43862</v>
      </c>
      <c r="B340" s="22">
        <v>1846079</v>
      </c>
      <c r="C340" s="22">
        <v>1313054</v>
      </c>
    </row>
    <row r="341" spans="1:3" x14ac:dyDescent="0.2">
      <c r="A341" s="120">
        <v>43891</v>
      </c>
      <c r="B341" s="22">
        <v>1831946</v>
      </c>
      <c r="C341" s="22">
        <v>1271371</v>
      </c>
    </row>
    <row r="342" spans="1:3" x14ac:dyDescent="0.2">
      <c r="A342" s="120">
        <v>43922</v>
      </c>
      <c r="B342" s="22">
        <v>1906791</v>
      </c>
      <c r="C342" s="22">
        <v>1285391</v>
      </c>
    </row>
    <row r="343" spans="1:3" x14ac:dyDescent="0.2">
      <c r="A343" s="119" t="s">
        <v>715</v>
      </c>
      <c r="B343" s="22">
        <v>1829156</v>
      </c>
      <c r="C343" s="22">
        <v>1241767</v>
      </c>
    </row>
    <row r="344" spans="1:3" x14ac:dyDescent="0.2">
      <c r="A344" s="120">
        <v>43983</v>
      </c>
      <c r="B344" s="22">
        <v>1747578</v>
      </c>
      <c r="C344" s="22">
        <v>1233734</v>
      </c>
    </row>
    <row r="345" spans="1:3" x14ac:dyDescent="0.2">
      <c r="A345" s="120">
        <v>44013</v>
      </c>
      <c r="B345" s="22">
        <v>1752982</v>
      </c>
      <c r="C345" s="22">
        <v>1128652</v>
      </c>
    </row>
    <row r="346" spans="1:3" x14ac:dyDescent="0.2">
      <c r="A346" s="120">
        <v>44044</v>
      </c>
      <c r="B346" s="22">
        <v>1689164</v>
      </c>
      <c r="C346" s="22">
        <v>1111505</v>
      </c>
    </row>
    <row r="347" spans="1:3" x14ac:dyDescent="0.2">
      <c r="A347" s="119" t="s">
        <v>716</v>
      </c>
      <c r="B347" s="22">
        <v>1503802</v>
      </c>
      <c r="C347" s="22">
        <v>1057458</v>
      </c>
    </row>
    <row r="348" spans="1:3" x14ac:dyDescent="0.2">
      <c r="A348" s="120">
        <v>44105</v>
      </c>
      <c r="B348" s="22">
        <v>1427788</v>
      </c>
      <c r="C348" s="22">
        <v>1022514</v>
      </c>
    </row>
    <row r="349" spans="1:3" x14ac:dyDescent="0.2">
      <c r="A349" s="120">
        <v>44136</v>
      </c>
      <c r="B349" s="22">
        <v>1466673</v>
      </c>
      <c r="C349" s="22">
        <v>952880</v>
      </c>
    </row>
    <row r="350" spans="1:3" x14ac:dyDescent="0.2">
      <c r="A350" s="119" t="s">
        <v>717</v>
      </c>
      <c r="B350" s="22">
        <v>1506260</v>
      </c>
      <c r="C350" s="22">
        <v>963669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indexed="44"/>
  </sheetPr>
  <dimension ref="A1:J62"/>
  <sheetViews>
    <sheetView topLeftCell="A13" zoomScale="120" zoomScaleNormal="120" workbookViewId="0">
      <selection activeCell="K5" sqref="K5"/>
    </sheetView>
  </sheetViews>
  <sheetFormatPr baseColWidth="10" defaultColWidth="9.140625" defaultRowHeight="11.25" x14ac:dyDescent="0.2"/>
  <cols>
    <col min="1" max="1" width="9.42578125" style="13" customWidth="1"/>
    <col min="2" max="2" width="17.7109375" style="13" customWidth="1"/>
    <col min="3" max="3" width="9" style="13" customWidth="1"/>
    <col min="4" max="4" width="9.7109375" style="13" customWidth="1"/>
    <col min="5" max="5" width="10.7109375" style="13" customWidth="1"/>
    <col min="6" max="7" width="9.7109375" style="13" customWidth="1"/>
    <col min="8" max="8" width="8.42578125" style="13" customWidth="1"/>
    <col min="9" max="9" width="8.85546875" style="13" customWidth="1"/>
    <col min="10" max="10" width="9.7109375" style="13" customWidth="1"/>
    <col min="11" max="16384" width="9.140625" style="13"/>
  </cols>
  <sheetData>
    <row r="1" spans="1:10" x14ac:dyDescent="0.2">
      <c r="A1" s="142" t="s">
        <v>75</v>
      </c>
      <c r="B1" s="142"/>
      <c r="C1" s="142"/>
      <c r="D1" s="142"/>
      <c r="E1" s="142"/>
      <c r="F1" s="142"/>
      <c r="G1" s="142"/>
      <c r="H1" s="142"/>
      <c r="I1" s="142"/>
      <c r="J1" s="142"/>
    </row>
    <row r="2" spans="1:10" ht="11.25" customHeight="1" x14ac:dyDescent="0.2">
      <c r="A2" s="157"/>
      <c r="B2" s="157"/>
      <c r="C2" s="17">
        <v>1</v>
      </c>
      <c r="D2" s="17">
        <v>2</v>
      </c>
      <c r="E2" s="17">
        <v>3</v>
      </c>
      <c r="F2" s="17" t="s">
        <v>718</v>
      </c>
      <c r="G2" s="17">
        <v>5</v>
      </c>
      <c r="H2" s="17" t="s">
        <v>719</v>
      </c>
      <c r="I2" s="17" t="s">
        <v>720</v>
      </c>
      <c r="J2" s="17" t="s">
        <v>721</v>
      </c>
    </row>
    <row r="3" spans="1:10" ht="45" x14ac:dyDescent="0.2">
      <c r="A3" s="157"/>
      <c r="B3" s="157"/>
      <c r="C3" s="17" t="s">
        <v>722</v>
      </c>
      <c r="D3" s="17" t="s">
        <v>723</v>
      </c>
      <c r="E3" s="17" t="s">
        <v>724</v>
      </c>
      <c r="F3" s="17" t="s">
        <v>725</v>
      </c>
      <c r="G3" s="17" t="s">
        <v>726</v>
      </c>
      <c r="H3" s="17" t="s">
        <v>727</v>
      </c>
      <c r="I3" s="17" t="s">
        <v>728</v>
      </c>
      <c r="J3" s="17" t="s">
        <v>729</v>
      </c>
    </row>
    <row r="4" spans="1:10" x14ac:dyDescent="0.2">
      <c r="A4" s="159" t="s">
        <v>247</v>
      </c>
      <c r="B4" s="18">
        <v>2009</v>
      </c>
      <c r="C4" s="19">
        <v>135763.06200000001</v>
      </c>
      <c r="D4" s="19">
        <v>2513800</v>
      </c>
      <c r="E4" s="19">
        <v>4199195.4000000004</v>
      </c>
      <c r="F4" s="122">
        <v>32.330732215985947</v>
      </c>
      <c r="G4" s="19">
        <v>71373.001000000004</v>
      </c>
      <c r="H4" s="122">
        <v>16.99682777324437</v>
      </c>
      <c r="I4" s="122">
        <v>0.52571737811865205</v>
      </c>
      <c r="J4" s="122">
        <v>0.52571737811865205</v>
      </c>
    </row>
    <row r="5" spans="1:10" x14ac:dyDescent="0.2">
      <c r="A5" s="159"/>
      <c r="B5" s="18">
        <v>2019</v>
      </c>
      <c r="C5" s="19">
        <v>150440.25599999999</v>
      </c>
      <c r="D5" s="19">
        <v>2585700</v>
      </c>
      <c r="E5" s="19">
        <v>4147396.7</v>
      </c>
      <c r="F5" s="122">
        <v>36.273418455485583</v>
      </c>
      <c r="G5" s="19">
        <v>74880.527000000002</v>
      </c>
      <c r="H5" s="122">
        <v>18.054826296216131</v>
      </c>
      <c r="I5" s="122">
        <v>0.497742618837341</v>
      </c>
      <c r="J5" s="122">
        <v>0.497742618837341</v>
      </c>
    </row>
    <row r="6" spans="1:10" x14ac:dyDescent="0.2">
      <c r="A6" s="159"/>
      <c r="B6" s="18" t="s">
        <v>730</v>
      </c>
      <c r="C6" s="95">
        <v>1.1081088904727265</v>
      </c>
      <c r="D6" s="95">
        <v>1.0286021163179251</v>
      </c>
      <c r="E6" s="95">
        <v>0.98766461308278242</v>
      </c>
      <c r="F6" s="122">
        <v>1.1219485600623105</v>
      </c>
      <c r="G6" s="95">
        <v>1.0491435970304792</v>
      </c>
      <c r="H6" s="122">
        <v>1.0622468225886958</v>
      </c>
      <c r="I6" s="95">
        <v>0.9467874556830852</v>
      </c>
      <c r="J6" s="95">
        <v>0.9467874556830852</v>
      </c>
    </row>
    <row r="7" spans="1:10" x14ac:dyDescent="0.2">
      <c r="A7" s="159" t="s">
        <v>250</v>
      </c>
      <c r="B7" s="18">
        <v>2009</v>
      </c>
      <c r="C7" s="19">
        <v>31452.670999999998</v>
      </c>
      <c r="D7" s="19">
        <v>520600.00000000012</v>
      </c>
      <c r="E7" s="19">
        <v>863223</v>
      </c>
      <c r="F7" s="122">
        <v>36.43632178475319</v>
      </c>
      <c r="G7" s="19">
        <v>16285.852999999999</v>
      </c>
      <c r="H7" s="122">
        <v>18.86633349667467</v>
      </c>
      <c r="I7" s="122">
        <v>0.51778918871468815</v>
      </c>
      <c r="J7" s="122">
        <v>0.51778918871468804</v>
      </c>
    </row>
    <row r="8" spans="1:10" x14ac:dyDescent="0.2">
      <c r="A8" s="159"/>
      <c r="B8" s="18">
        <v>2019</v>
      </c>
      <c r="C8" s="19">
        <v>34505.574000000001</v>
      </c>
      <c r="D8" s="19">
        <v>530200</v>
      </c>
      <c r="E8" s="19">
        <v>856533.39999999991</v>
      </c>
      <c r="F8" s="122">
        <v>40.285147082413843</v>
      </c>
      <c r="G8" s="19">
        <v>17017.925999999999</v>
      </c>
      <c r="H8" s="122">
        <v>19.868374076247349</v>
      </c>
      <c r="I8" s="122">
        <v>0.49319353447069159</v>
      </c>
      <c r="J8" s="122">
        <v>0.49319353447069153</v>
      </c>
    </row>
    <row r="9" spans="1:10" x14ac:dyDescent="0.2">
      <c r="A9" s="159"/>
      <c r="B9" s="18" t="s">
        <v>730</v>
      </c>
      <c r="C9" s="95">
        <v>1.0970633940754984</v>
      </c>
      <c r="D9" s="95">
        <v>1.018440261237034</v>
      </c>
      <c r="E9" s="95">
        <v>0.99225043818341252</v>
      </c>
      <c r="F9" s="122">
        <v>1.1056315541507595</v>
      </c>
      <c r="G9" s="95">
        <v>1.0449514680010927</v>
      </c>
      <c r="H9" s="122">
        <v>1.0531126294226325</v>
      </c>
      <c r="I9" s="95">
        <v>0.9524987103244652</v>
      </c>
      <c r="J9" s="95">
        <v>0.95249871032446531</v>
      </c>
    </row>
    <row r="10" spans="1:10" x14ac:dyDescent="0.2">
      <c r="A10" s="159" t="s">
        <v>254</v>
      </c>
      <c r="B10" s="18">
        <v>2009</v>
      </c>
      <c r="C10" s="19">
        <v>21123.64</v>
      </c>
      <c r="D10" s="19">
        <v>351400</v>
      </c>
      <c r="E10" s="19">
        <v>585225.69999999995</v>
      </c>
      <c r="F10" s="122">
        <v>36.094860495702768</v>
      </c>
      <c r="G10" s="19">
        <v>11051.243</v>
      </c>
      <c r="H10" s="122">
        <v>18.883728106950876</v>
      </c>
      <c r="I10" s="122">
        <v>0.52316944428138334</v>
      </c>
      <c r="J10" s="122">
        <v>0.52316944428138334</v>
      </c>
    </row>
    <row r="11" spans="1:10" x14ac:dyDescent="0.2">
      <c r="A11" s="159"/>
      <c r="B11" s="18">
        <v>2019</v>
      </c>
      <c r="C11" s="19">
        <v>21555.114000000001</v>
      </c>
      <c r="D11" s="19">
        <v>333799.99999999994</v>
      </c>
      <c r="E11" s="19">
        <v>532397.1</v>
      </c>
      <c r="F11" s="122">
        <v>40.486910991814192</v>
      </c>
      <c r="G11" s="19">
        <v>10891.406000000001</v>
      </c>
      <c r="H11" s="122">
        <v>20.457297757632418</v>
      </c>
      <c r="I11" s="122">
        <v>0.50528176283363657</v>
      </c>
      <c r="J11" s="122">
        <v>0.50528176283363668</v>
      </c>
    </row>
    <row r="12" spans="1:10" x14ac:dyDescent="0.2">
      <c r="A12" s="159"/>
      <c r="B12" s="18" t="s">
        <v>730</v>
      </c>
      <c r="C12" s="95">
        <v>1.0204261197407265</v>
      </c>
      <c r="D12" s="95">
        <v>0.94991462720546371</v>
      </c>
      <c r="E12" s="95">
        <v>0.90972952828284881</v>
      </c>
      <c r="F12" s="122">
        <v>1.1216807721596351</v>
      </c>
      <c r="G12" s="95">
        <v>0.98553674007530201</v>
      </c>
      <c r="H12" s="122">
        <v>1.0833293956452554</v>
      </c>
      <c r="I12" s="95">
        <v>0.96580900959856897</v>
      </c>
      <c r="J12" s="95">
        <v>0.96580900959856919</v>
      </c>
    </row>
    <row r="13" spans="1:10" x14ac:dyDescent="0.2">
      <c r="A13" s="160" t="s">
        <v>234</v>
      </c>
      <c r="B13" s="67">
        <v>2009</v>
      </c>
      <c r="C13" s="123">
        <v>24812.414000000001</v>
      </c>
      <c r="D13" s="123">
        <v>429700.00000000006</v>
      </c>
      <c r="E13" s="123">
        <v>732271.2</v>
      </c>
      <c r="F13" s="124">
        <v>33.8841866237536</v>
      </c>
      <c r="G13" s="123">
        <v>12479.584999999999</v>
      </c>
      <c r="H13" s="124">
        <v>17.042299355757809</v>
      </c>
      <c r="I13" s="124">
        <v>0.50295730999813237</v>
      </c>
      <c r="J13" s="124">
        <v>0.50295730999813237</v>
      </c>
    </row>
    <row r="14" spans="1:10" x14ac:dyDescent="0.2">
      <c r="A14" s="160"/>
      <c r="B14" s="67">
        <v>2019</v>
      </c>
      <c r="C14" s="123">
        <v>30656.437000000002</v>
      </c>
      <c r="D14" s="123">
        <v>450000</v>
      </c>
      <c r="E14" s="123">
        <v>733406</v>
      </c>
      <c r="F14" s="124">
        <v>41.800090263782948</v>
      </c>
      <c r="G14" s="123">
        <v>14678.630999999999</v>
      </c>
      <c r="H14" s="124">
        <v>20.014331761670888</v>
      </c>
      <c r="I14" s="124">
        <v>0.47881073067949803</v>
      </c>
      <c r="J14" s="124">
        <v>0.47881073067949809</v>
      </c>
    </row>
    <row r="15" spans="1:10" x14ac:dyDescent="0.2">
      <c r="A15" s="160"/>
      <c r="B15" s="67" t="s">
        <v>730</v>
      </c>
      <c r="C15" s="99">
        <v>1.2355281916543872</v>
      </c>
      <c r="D15" s="99">
        <v>1.047242262043286</v>
      </c>
      <c r="E15" s="99">
        <v>1.0015496990732395</v>
      </c>
      <c r="F15" s="124">
        <v>1.2336164573736623</v>
      </c>
      <c r="G15" s="99">
        <v>1.1762114685704694</v>
      </c>
      <c r="H15" s="124">
        <v>1.1743915151278554</v>
      </c>
      <c r="I15" s="99">
        <v>0.9519907975515377</v>
      </c>
      <c r="J15" s="99">
        <v>0.95199079755153782</v>
      </c>
    </row>
    <row r="16" spans="1:10" x14ac:dyDescent="0.2">
      <c r="A16" s="159" t="s">
        <v>256</v>
      </c>
      <c r="B16" s="18">
        <v>2009</v>
      </c>
      <c r="C16" s="19">
        <v>37760.739000000001</v>
      </c>
      <c r="D16" s="19">
        <v>687199.99999999988</v>
      </c>
      <c r="E16" s="19">
        <v>1161156.8</v>
      </c>
      <c r="F16" s="122">
        <v>32.519930986064935</v>
      </c>
      <c r="G16" s="19">
        <v>19888.813999999998</v>
      </c>
      <c r="H16" s="122">
        <v>17.128448113123049</v>
      </c>
      <c r="I16" s="122">
        <v>0.52670616430467632</v>
      </c>
      <c r="J16" s="122">
        <v>0.52670616430467621</v>
      </c>
    </row>
    <row r="17" spans="1:10" x14ac:dyDescent="0.2">
      <c r="A17" s="159"/>
      <c r="B17" s="18">
        <v>2019</v>
      </c>
      <c r="C17" s="19">
        <v>42777.966</v>
      </c>
      <c r="D17" s="19">
        <v>728199.99999999988</v>
      </c>
      <c r="E17" s="19">
        <v>1174107.7</v>
      </c>
      <c r="F17" s="122">
        <v>36.434448049356973</v>
      </c>
      <c r="G17" s="19">
        <v>21737.388999999999</v>
      </c>
      <c r="H17" s="122">
        <v>18.513965115806666</v>
      </c>
      <c r="I17" s="122">
        <v>0.50814452000826782</v>
      </c>
      <c r="J17" s="122">
        <v>0.50814452000826771</v>
      </c>
    </row>
    <row r="18" spans="1:10" x14ac:dyDescent="0.2">
      <c r="A18" s="159"/>
      <c r="B18" s="18" t="s">
        <v>730</v>
      </c>
      <c r="C18" s="95">
        <v>1.132868877380816</v>
      </c>
      <c r="D18" s="95">
        <v>1.059662398137369</v>
      </c>
      <c r="E18" s="95">
        <v>1.0111534462873575</v>
      </c>
      <c r="F18" s="122">
        <v>1.1203728588775124</v>
      </c>
      <c r="G18" s="95">
        <v>1.0929454617052581</v>
      </c>
      <c r="H18" s="122">
        <v>1.0808898152087751</v>
      </c>
      <c r="I18" s="95">
        <v>0.96475901450496149</v>
      </c>
      <c r="J18" s="95">
        <v>0.96475901450496138</v>
      </c>
    </row>
    <row r="19" spans="1:10" x14ac:dyDescent="0.2">
      <c r="A19" s="159" t="s">
        <v>259</v>
      </c>
      <c r="B19" s="18">
        <v>2009</v>
      </c>
      <c r="C19" s="19">
        <v>11984.348</v>
      </c>
      <c r="D19" s="19">
        <v>205000</v>
      </c>
      <c r="E19" s="19">
        <v>341733.1999999999</v>
      </c>
      <c r="F19" s="122">
        <v>35.069311380925249</v>
      </c>
      <c r="G19" s="19">
        <v>6147.9229999999998</v>
      </c>
      <c r="H19" s="122">
        <v>17.990417670861369</v>
      </c>
      <c r="I19" s="122">
        <v>0.5129960344943254</v>
      </c>
      <c r="J19" s="122">
        <v>0.5129960344943254</v>
      </c>
    </row>
    <row r="20" spans="1:10" x14ac:dyDescent="0.2">
      <c r="A20" s="159"/>
      <c r="B20" s="18">
        <v>2019</v>
      </c>
      <c r="C20" s="19">
        <v>12868.003000000001</v>
      </c>
      <c r="D20" s="19">
        <v>194599.99999999997</v>
      </c>
      <c r="E20" s="19">
        <v>310497.90000000002</v>
      </c>
      <c r="F20" s="122">
        <v>41.443124091982583</v>
      </c>
      <c r="G20" s="19">
        <v>6304.4179999999997</v>
      </c>
      <c r="H20" s="122">
        <v>20.304221059144037</v>
      </c>
      <c r="I20" s="122">
        <v>0.48992978941643078</v>
      </c>
      <c r="J20" s="122">
        <v>0.48992978941643084</v>
      </c>
    </row>
    <row r="21" spans="1:10" x14ac:dyDescent="0.2">
      <c r="A21" s="159"/>
      <c r="B21" s="18" t="s">
        <v>730</v>
      </c>
      <c r="C21" s="95">
        <v>1.0737340904987072</v>
      </c>
      <c r="D21" s="95">
        <v>0.94926829268292667</v>
      </c>
      <c r="E21" s="95">
        <v>0.90859740873874739</v>
      </c>
      <c r="F21" s="122">
        <v>1.1817490124577739</v>
      </c>
      <c r="G21" s="95">
        <v>1.0254549381962006</v>
      </c>
      <c r="H21" s="122">
        <v>1.1286131000743955</v>
      </c>
      <c r="I21" s="95">
        <v>0.95503621173089248</v>
      </c>
      <c r="J21" s="95">
        <v>0.95503621173089259</v>
      </c>
    </row>
    <row r="22" spans="1:10" ht="11.25" customHeight="1" x14ac:dyDescent="0.2">
      <c r="A22" s="161" t="s">
        <v>260</v>
      </c>
      <c r="B22" s="18">
        <v>2009</v>
      </c>
      <c r="C22" s="19">
        <v>51348.41</v>
      </c>
      <c r="D22" s="19">
        <v>854400.00000000012</v>
      </c>
      <c r="E22" s="19">
        <v>1404579.6</v>
      </c>
      <c r="F22" s="122">
        <v>36.557849765153932</v>
      </c>
      <c r="G22" s="19">
        <v>25274.235000000001</v>
      </c>
      <c r="H22" s="122">
        <v>17.994163520529558</v>
      </c>
      <c r="I22" s="122">
        <v>0.49221066436136968</v>
      </c>
      <c r="J22" s="122">
        <v>0.49221066436136962</v>
      </c>
    </row>
    <row r="23" spans="1:10" x14ac:dyDescent="0.2">
      <c r="A23" s="161"/>
      <c r="B23" s="18">
        <v>2019</v>
      </c>
      <c r="C23" s="19">
        <v>54234.087</v>
      </c>
      <c r="D23" s="19">
        <v>839500</v>
      </c>
      <c r="E23" s="19">
        <v>1351345.3</v>
      </c>
      <c r="F23" s="122">
        <v>40.13340409738354</v>
      </c>
      <c r="G23" s="19">
        <v>25704.37</v>
      </c>
      <c r="H23" s="122">
        <v>19.021318977466382</v>
      </c>
      <c r="I23" s="122">
        <v>0.47395229498378022</v>
      </c>
      <c r="J23" s="122">
        <v>0.47395229498378033</v>
      </c>
    </row>
    <row r="24" spans="1:10" x14ac:dyDescent="0.2">
      <c r="A24" s="161"/>
      <c r="B24" s="18" t="s">
        <v>730</v>
      </c>
      <c r="C24" s="95">
        <v>1.0561979815928086</v>
      </c>
      <c r="D24" s="95">
        <v>0.98256086142322085</v>
      </c>
      <c r="E24" s="95">
        <v>0.96209947802175111</v>
      </c>
      <c r="F24" s="122">
        <v>1.0978053784672461</v>
      </c>
      <c r="G24" s="95">
        <v>1.0170187149086807</v>
      </c>
      <c r="H24" s="122">
        <v>1.0570827010527577</v>
      </c>
      <c r="I24" s="95">
        <v>0.9629053762959825</v>
      </c>
      <c r="J24" s="95">
        <v>0.96290537629598283</v>
      </c>
    </row>
    <row r="25" spans="1:10" ht="11.25" customHeight="1" x14ac:dyDescent="0.2">
      <c r="A25" s="161" t="s">
        <v>248</v>
      </c>
      <c r="B25" s="18">
        <v>2009</v>
      </c>
      <c r="C25" s="19">
        <v>36154.798999999999</v>
      </c>
      <c r="D25" s="19">
        <v>632600</v>
      </c>
      <c r="E25" s="19">
        <v>1066239.9000000001</v>
      </c>
      <c r="F25" s="122">
        <v>33.908690717726842</v>
      </c>
      <c r="G25" s="19">
        <v>18303.281999999999</v>
      </c>
      <c r="H25" s="122">
        <v>17.166194962315704</v>
      </c>
      <c r="I25" s="122">
        <v>0.5062476491709994</v>
      </c>
      <c r="J25" s="122">
        <v>0.5062476491709994</v>
      </c>
    </row>
    <row r="26" spans="1:10" x14ac:dyDescent="0.2">
      <c r="A26" s="161"/>
      <c r="B26" s="18">
        <v>2019</v>
      </c>
      <c r="C26" s="19">
        <v>38837.896999999997</v>
      </c>
      <c r="D26" s="19">
        <v>607800</v>
      </c>
      <c r="E26" s="19">
        <v>983617.10000000009</v>
      </c>
      <c r="F26" s="122">
        <v>39.484772072384665</v>
      </c>
      <c r="G26" s="19">
        <v>17895.841</v>
      </c>
      <c r="H26" s="122">
        <v>18.19391000827456</v>
      </c>
      <c r="I26" s="122">
        <v>0.46078295639951877</v>
      </c>
      <c r="J26" s="122">
        <v>0.46078295639951877</v>
      </c>
    </row>
    <row r="27" spans="1:10" x14ac:dyDescent="0.2">
      <c r="A27" s="161"/>
      <c r="B27" s="18" t="s">
        <v>730</v>
      </c>
      <c r="C27" s="95">
        <v>1.0742113930712214</v>
      </c>
      <c r="D27" s="95">
        <v>0.96079671198229533</v>
      </c>
      <c r="E27" s="95">
        <v>0.92251012178403746</v>
      </c>
      <c r="F27" s="122">
        <v>1.1644440182334364</v>
      </c>
      <c r="G27" s="95">
        <v>0.97773945678157614</v>
      </c>
      <c r="H27" s="122">
        <v>1.0598685409442781</v>
      </c>
      <c r="I27" s="95">
        <v>0.91019278243379331</v>
      </c>
      <c r="J27" s="95">
        <v>0.91019278243379331</v>
      </c>
    </row>
    <row r="28" spans="1:10" x14ac:dyDescent="0.2">
      <c r="A28" s="159" t="s">
        <v>255</v>
      </c>
      <c r="B28" s="18">
        <v>2009</v>
      </c>
      <c r="C28" s="19">
        <v>187547.89799999999</v>
      </c>
      <c r="D28" s="19">
        <v>3084099.9999999995</v>
      </c>
      <c r="E28" s="19">
        <v>5073741.5</v>
      </c>
      <c r="F28" s="122">
        <v>36.964417284562089</v>
      </c>
      <c r="G28" s="19">
        <v>100954</v>
      </c>
      <c r="H28" s="122">
        <v>19.897347943327425</v>
      </c>
      <c r="I28" s="122">
        <v>0.53828382550040632</v>
      </c>
      <c r="J28" s="122">
        <v>0.53828382550040643</v>
      </c>
    </row>
    <row r="29" spans="1:10" x14ac:dyDescent="0.2">
      <c r="A29" s="159"/>
      <c r="B29" s="18">
        <v>2019</v>
      </c>
      <c r="C29" s="19">
        <v>214790.573</v>
      </c>
      <c r="D29" s="19">
        <v>3173200</v>
      </c>
      <c r="E29" s="19">
        <v>5149555</v>
      </c>
      <c r="F29" s="122">
        <v>41.710511490798723</v>
      </c>
      <c r="G29" s="19">
        <v>110681.00199999999</v>
      </c>
      <c r="H29" s="122">
        <v>21.493313888287432</v>
      </c>
      <c r="I29" s="122">
        <v>0.51529729845266525</v>
      </c>
      <c r="J29" s="122">
        <v>0.51529729845266525</v>
      </c>
    </row>
    <row r="30" spans="1:10" x14ac:dyDescent="0.2">
      <c r="A30" s="159"/>
      <c r="B30" s="18" t="s">
        <v>730</v>
      </c>
      <c r="C30" s="95">
        <v>1.1452571598536392</v>
      </c>
      <c r="D30" s="95">
        <v>1.0288901138095394</v>
      </c>
      <c r="E30" s="95">
        <v>1.014942326092096</v>
      </c>
      <c r="F30" s="122">
        <v>1.1283962944606949</v>
      </c>
      <c r="G30" s="95">
        <v>1.0963508330526774</v>
      </c>
      <c r="H30" s="122">
        <v>1.0802099832352388</v>
      </c>
      <c r="I30" s="95">
        <v>0.95729664173659312</v>
      </c>
      <c r="J30" s="95">
        <v>0.9572966417365929</v>
      </c>
    </row>
    <row r="31" spans="1:10" ht="11.25" customHeight="1" x14ac:dyDescent="0.2">
      <c r="A31" s="161" t="s">
        <v>258</v>
      </c>
      <c r="B31" s="18">
        <v>2009</v>
      </c>
      <c r="C31" s="19">
        <v>95061.032000000007</v>
      </c>
      <c r="D31" s="19">
        <v>1678100</v>
      </c>
      <c r="E31" s="19">
        <v>2788270.1</v>
      </c>
      <c r="F31" s="122">
        <v>34.093193482223974</v>
      </c>
      <c r="G31" s="19">
        <v>48346.286999999997</v>
      </c>
      <c r="H31" s="122">
        <v>17.339169185940772</v>
      </c>
      <c r="I31" s="122">
        <v>0.50858155000884053</v>
      </c>
      <c r="J31" s="122">
        <v>0.50858155000884064</v>
      </c>
    </row>
    <row r="32" spans="1:10" x14ac:dyDescent="0.2">
      <c r="A32" s="161"/>
      <c r="B32" s="18">
        <v>2019</v>
      </c>
      <c r="C32" s="19">
        <v>105226.076</v>
      </c>
      <c r="D32" s="19">
        <v>1713400</v>
      </c>
      <c r="E32" s="19">
        <v>2790725.8</v>
      </c>
      <c r="F32" s="122">
        <v>37.705630556753377</v>
      </c>
      <c r="G32" s="19">
        <v>52296.644</v>
      </c>
      <c r="H32" s="122">
        <v>18.739441904324675</v>
      </c>
      <c r="I32" s="122">
        <v>0.49699319776972389</v>
      </c>
      <c r="J32" s="122">
        <v>0.49699319776972389</v>
      </c>
    </row>
    <row r="33" spans="1:10" x14ac:dyDescent="0.2">
      <c r="A33" s="161"/>
      <c r="B33" s="18" t="s">
        <v>730</v>
      </c>
      <c r="C33" s="95">
        <v>1.1069317656892257</v>
      </c>
      <c r="D33" s="95">
        <v>1.0210356951313986</v>
      </c>
      <c r="E33" s="95">
        <v>1.0008807252927181</v>
      </c>
      <c r="F33" s="122">
        <v>1.1059577207518829</v>
      </c>
      <c r="G33" s="95">
        <v>1.0817096253948106</v>
      </c>
      <c r="H33" s="122">
        <v>1.0807577746873418</v>
      </c>
      <c r="I33" s="95">
        <v>0.9772143676094518</v>
      </c>
      <c r="J33" s="95">
        <v>0.97721436760945157</v>
      </c>
    </row>
    <row r="34" spans="1:10" x14ac:dyDescent="0.2">
      <c r="A34" s="159" t="s">
        <v>252</v>
      </c>
      <c r="B34" s="18">
        <v>2009</v>
      </c>
      <c r="C34" s="19">
        <v>16707.699000000001</v>
      </c>
      <c r="D34" s="19">
        <v>304900</v>
      </c>
      <c r="E34" s="19">
        <v>507223</v>
      </c>
      <c r="F34" s="122">
        <v>32.939553214266702</v>
      </c>
      <c r="G34" s="19">
        <v>8367.6409999999996</v>
      </c>
      <c r="H34" s="122">
        <v>16.496966817356469</v>
      </c>
      <c r="I34" s="122">
        <v>0.50082545777249154</v>
      </c>
      <c r="J34" s="122">
        <v>0.50082545777249166</v>
      </c>
    </row>
    <row r="35" spans="1:10" x14ac:dyDescent="0.2">
      <c r="A35" s="159"/>
      <c r="B35" s="18">
        <v>2019</v>
      </c>
      <c r="C35" s="19">
        <v>18754.078000000001</v>
      </c>
      <c r="D35" s="19">
        <v>311799.99999999994</v>
      </c>
      <c r="E35" s="19">
        <v>501050.6</v>
      </c>
      <c r="F35" s="122">
        <v>37.429509115446628</v>
      </c>
      <c r="G35" s="19">
        <v>8806.2260000000006</v>
      </c>
      <c r="H35" s="122">
        <v>17.575522312516942</v>
      </c>
      <c r="I35" s="122">
        <v>0.4695632597880845</v>
      </c>
      <c r="J35" s="122">
        <v>0.4695632597880845</v>
      </c>
    </row>
    <row r="36" spans="1:10" x14ac:dyDescent="0.2">
      <c r="A36" s="159"/>
      <c r="B36" s="18" t="s">
        <v>730</v>
      </c>
      <c r="C36" s="95">
        <v>1.1224811986378256</v>
      </c>
      <c r="D36" s="95">
        <v>1.0226303706133157</v>
      </c>
      <c r="E36" s="95">
        <v>0.98783099346835612</v>
      </c>
      <c r="F36" s="122">
        <v>1.1363089496683048</v>
      </c>
      <c r="G36" s="95">
        <v>1.0524144140505074</v>
      </c>
      <c r="H36" s="122">
        <v>1.0653790182826655</v>
      </c>
      <c r="I36" s="95">
        <v>0.93757865639767768</v>
      </c>
      <c r="J36" s="95">
        <v>0.93757865639767746</v>
      </c>
    </row>
    <row r="37" spans="1:10" x14ac:dyDescent="0.2">
      <c r="A37" s="159" t="s">
        <v>261</v>
      </c>
      <c r="B37" s="18">
        <v>2009</v>
      </c>
      <c r="C37" s="19">
        <v>52761.248</v>
      </c>
      <c r="D37" s="19">
        <v>931399.99999999988</v>
      </c>
      <c r="E37" s="19">
        <v>1547094.9999999998</v>
      </c>
      <c r="F37" s="122">
        <v>34.10343126957298</v>
      </c>
      <c r="G37" s="19">
        <v>26550.078000000001</v>
      </c>
      <c r="H37" s="122">
        <v>17.161246077325572</v>
      </c>
      <c r="I37" s="122">
        <v>0.50321171326349223</v>
      </c>
      <c r="J37" s="122">
        <v>0.50321171326349223</v>
      </c>
    </row>
    <row r="38" spans="1:10" x14ac:dyDescent="0.2">
      <c r="A38" s="159"/>
      <c r="B38" s="18">
        <v>2019</v>
      </c>
      <c r="C38" s="19">
        <v>58437.991999999998</v>
      </c>
      <c r="D38" s="19">
        <v>903599.99999999988</v>
      </c>
      <c r="E38" s="19">
        <v>1458228.2</v>
      </c>
      <c r="F38" s="122">
        <v>40.074654981984303</v>
      </c>
      <c r="G38" s="19">
        <v>27844.753000000001</v>
      </c>
      <c r="H38" s="122">
        <v>19.094921494454709</v>
      </c>
      <c r="I38" s="122">
        <v>0.47648374023529078</v>
      </c>
      <c r="J38" s="122">
        <v>0.47648374023529078</v>
      </c>
    </row>
    <row r="39" spans="1:10" x14ac:dyDescent="0.2">
      <c r="A39" s="159"/>
      <c r="B39" s="18" t="s">
        <v>730</v>
      </c>
      <c r="C39" s="95">
        <v>1.1075930576926458</v>
      </c>
      <c r="D39" s="95">
        <v>0.97015245866437616</v>
      </c>
      <c r="E39" s="95">
        <v>0.94255892495289573</v>
      </c>
      <c r="F39" s="122">
        <v>1.1750915814074943</v>
      </c>
      <c r="G39" s="95">
        <v>1.0487635102239623</v>
      </c>
      <c r="H39" s="122">
        <v>1.1126768655618791</v>
      </c>
      <c r="I39" s="95">
        <v>0.94688523274853476</v>
      </c>
      <c r="J39" s="95">
        <v>0.94688523274853476</v>
      </c>
    </row>
    <row r="40" spans="1:10" x14ac:dyDescent="0.2">
      <c r="A40" s="159" t="s">
        <v>249</v>
      </c>
      <c r="B40" s="18">
        <v>2009</v>
      </c>
      <c r="C40" s="19">
        <v>185893.36199999999</v>
      </c>
      <c r="D40" s="19">
        <v>2980900</v>
      </c>
      <c r="E40" s="19">
        <v>4911332.4000000004</v>
      </c>
      <c r="F40" s="122">
        <v>37.849884076264104</v>
      </c>
      <c r="G40" s="19">
        <v>104816.162</v>
      </c>
      <c r="H40" s="122">
        <v>21.341695789110098</v>
      </c>
      <c r="I40" s="122">
        <v>0.56385102121075203</v>
      </c>
      <c r="J40" s="122">
        <v>0.56385102121075203</v>
      </c>
    </row>
    <row r="41" spans="1:10" x14ac:dyDescent="0.2">
      <c r="A41" s="159"/>
      <c r="B41" s="18">
        <v>2019</v>
      </c>
      <c r="C41" s="19">
        <v>217798.22099999999</v>
      </c>
      <c r="D41" s="19">
        <v>3190900</v>
      </c>
      <c r="E41" s="19">
        <v>5153106.8999999994</v>
      </c>
      <c r="F41" s="122">
        <v>42.265418751549674</v>
      </c>
      <c r="G41" s="19">
        <v>117599.023</v>
      </c>
      <c r="H41" s="122">
        <v>22.820994262703927</v>
      </c>
      <c r="I41" s="122">
        <v>0.53994482810766398</v>
      </c>
      <c r="J41" s="122">
        <v>0.53994482810766398</v>
      </c>
    </row>
    <row r="42" spans="1:10" x14ac:dyDescent="0.2">
      <c r="A42" s="159"/>
      <c r="B42" s="18" t="s">
        <v>730</v>
      </c>
      <c r="C42" s="95">
        <v>1.1716298992967806</v>
      </c>
      <c r="D42" s="95">
        <v>1.0704485222583784</v>
      </c>
      <c r="E42" s="95">
        <v>1.049227883659432</v>
      </c>
      <c r="F42" s="122">
        <v>1.1166591333909681</v>
      </c>
      <c r="G42" s="95">
        <v>1.1219550568928482</v>
      </c>
      <c r="H42" s="122">
        <v>1.0693149451764119</v>
      </c>
      <c r="I42" s="95">
        <v>0.95760193348279388</v>
      </c>
      <c r="J42" s="95">
        <v>0.95760193348279388</v>
      </c>
    </row>
    <row r="43" spans="1:10" x14ac:dyDescent="0.2">
      <c r="A43" s="159" t="s">
        <v>251</v>
      </c>
      <c r="B43" s="18">
        <v>2009</v>
      </c>
      <c r="C43" s="19">
        <v>25929.402999999998</v>
      </c>
      <c r="D43" s="19">
        <v>508299.99999999988</v>
      </c>
      <c r="E43" s="19">
        <v>854437.79999999981</v>
      </c>
      <c r="F43" s="122">
        <v>30.346741448002422</v>
      </c>
      <c r="G43" s="19">
        <v>13695.769</v>
      </c>
      <c r="H43" s="122">
        <v>16.028983034224382</v>
      </c>
      <c r="I43" s="122">
        <v>0.52819453652673765</v>
      </c>
      <c r="J43" s="122">
        <v>0.52819453652673776</v>
      </c>
    </row>
    <row r="44" spans="1:10" x14ac:dyDescent="0.2">
      <c r="A44" s="159"/>
      <c r="B44" s="18">
        <v>2019</v>
      </c>
      <c r="C44" s="19">
        <v>29346.993999999999</v>
      </c>
      <c r="D44" s="19">
        <v>540200</v>
      </c>
      <c r="E44" s="19">
        <v>875988.8</v>
      </c>
      <c r="F44" s="122">
        <v>33.501563033682615</v>
      </c>
      <c r="G44" s="19">
        <v>14917.147000000001</v>
      </c>
      <c r="H44" s="122">
        <v>17.028924342411685</v>
      </c>
      <c r="I44" s="122">
        <v>0.50830238354224633</v>
      </c>
      <c r="J44" s="122">
        <v>0.50830238354224644</v>
      </c>
    </row>
    <row r="45" spans="1:10" x14ac:dyDescent="0.2">
      <c r="A45" s="159"/>
      <c r="B45" s="18" t="s">
        <v>730</v>
      </c>
      <c r="C45" s="95">
        <v>1.1318036901968009</v>
      </c>
      <c r="D45" s="95">
        <v>1.0627582136533547</v>
      </c>
      <c r="E45" s="95">
        <v>1.0252224328090356</v>
      </c>
      <c r="F45" s="122">
        <v>1.1039591545960814</v>
      </c>
      <c r="G45" s="95">
        <v>1.089179220239477</v>
      </c>
      <c r="H45" s="122">
        <v>1.0623833281283206</v>
      </c>
      <c r="I45" s="95">
        <v>0.96233934353941508</v>
      </c>
      <c r="J45" s="95">
        <v>0.96233934353941508</v>
      </c>
    </row>
    <row r="46" spans="1:10" x14ac:dyDescent="0.2">
      <c r="A46" s="159" t="s">
        <v>253</v>
      </c>
      <c r="B46" s="18">
        <v>2009</v>
      </c>
      <c r="C46" s="19">
        <v>16770.52</v>
      </c>
      <c r="D46" s="19">
        <v>259899.99999999997</v>
      </c>
      <c r="E46" s="19">
        <v>420867.6</v>
      </c>
      <c r="F46" s="122">
        <v>39.847495982109344</v>
      </c>
      <c r="G46" s="19">
        <v>8835.2369999999992</v>
      </c>
      <c r="H46" s="122">
        <v>20.992913210710448</v>
      </c>
      <c r="I46" s="122">
        <v>0.52683142800581018</v>
      </c>
      <c r="J46" s="122">
        <v>0.52683142800581018</v>
      </c>
    </row>
    <row r="47" spans="1:10" x14ac:dyDescent="0.2">
      <c r="A47" s="159"/>
      <c r="B47" s="18">
        <v>2019</v>
      </c>
      <c r="C47" s="19">
        <v>19022.862000000001</v>
      </c>
      <c r="D47" s="19">
        <v>270500</v>
      </c>
      <c r="E47" s="19">
        <v>426270.80000000005</v>
      </c>
      <c r="F47" s="122">
        <v>44.626237593567275</v>
      </c>
      <c r="G47" s="19">
        <v>9521.1020000000008</v>
      </c>
      <c r="H47" s="122">
        <v>22.335806252738866</v>
      </c>
      <c r="I47" s="122">
        <v>0.50050838827511868</v>
      </c>
      <c r="J47" s="122">
        <v>0.50050838827511868</v>
      </c>
    </row>
    <row r="48" spans="1:10" x14ac:dyDescent="0.2">
      <c r="A48" s="159"/>
      <c r="B48" s="18" t="s">
        <v>730</v>
      </c>
      <c r="C48" s="95">
        <v>1.1343036471141026</v>
      </c>
      <c r="D48" s="95">
        <v>1.0407849172758754</v>
      </c>
      <c r="E48" s="95">
        <v>1.0128382417653439</v>
      </c>
      <c r="F48" s="122">
        <v>1.1199257693282278</v>
      </c>
      <c r="G48" s="95">
        <v>1.077628364694688</v>
      </c>
      <c r="H48" s="122">
        <v>1.0639688750460456</v>
      </c>
      <c r="I48" s="95">
        <v>0.95003517571013019</v>
      </c>
      <c r="J48" s="95">
        <v>0.95003517571013019</v>
      </c>
    </row>
    <row r="49" spans="1:10" x14ac:dyDescent="0.2">
      <c r="A49" s="159" t="s">
        <v>257</v>
      </c>
      <c r="B49" s="18">
        <v>2009</v>
      </c>
      <c r="C49" s="19">
        <v>59904.110999999997</v>
      </c>
      <c r="D49" s="19">
        <v>918000.00000000012</v>
      </c>
      <c r="E49" s="19">
        <v>1452230.9</v>
      </c>
      <c r="F49" s="122">
        <v>41.249715179590247</v>
      </c>
      <c r="G49" s="19">
        <v>31930.335999999999</v>
      </c>
      <c r="H49" s="122">
        <v>21.987093099313615</v>
      </c>
      <c r="I49" s="122">
        <v>0.53302411916270653</v>
      </c>
      <c r="J49" s="122">
        <v>0.53302411916270653</v>
      </c>
    </row>
    <row r="50" spans="1:10" x14ac:dyDescent="0.2">
      <c r="A50" s="159"/>
      <c r="B50" s="18">
        <v>2019</v>
      </c>
      <c r="C50" s="19">
        <v>67567.903000000006</v>
      </c>
      <c r="D50" s="19">
        <v>922300</v>
      </c>
      <c r="E50" s="19">
        <v>1453271.6</v>
      </c>
      <c r="F50" s="122">
        <v>46.493651289958464</v>
      </c>
      <c r="G50" s="19">
        <v>34098.862000000001</v>
      </c>
      <c r="H50" s="122">
        <v>23.463516386063006</v>
      </c>
      <c r="I50" s="122">
        <v>0.50466065226265788</v>
      </c>
      <c r="J50" s="122">
        <v>0.50466065226265788</v>
      </c>
    </row>
    <row r="51" spans="1:10" x14ac:dyDescent="0.2">
      <c r="A51" s="159"/>
      <c r="B51" s="18" t="s">
        <v>730</v>
      </c>
      <c r="C51" s="95">
        <v>1.1279343249080185</v>
      </c>
      <c r="D51" s="95">
        <v>1.0046840958605663</v>
      </c>
      <c r="E51" s="95">
        <v>1.0007166215785659</v>
      </c>
      <c r="F51" s="122">
        <v>1.1271266016634907</v>
      </c>
      <c r="G51" s="95">
        <v>1.0679142869025871</v>
      </c>
      <c r="H51" s="122">
        <v>1.0671495445114334</v>
      </c>
      <c r="I51" s="95">
        <v>0.94678764828765538</v>
      </c>
      <c r="J51" s="95">
        <v>0.94678764828765538</v>
      </c>
    </row>
    <row r="52" spans="1:10" x14ac:dyDescent="0.2">
      <c r="A52" s="159" t="s">
        <v>262</v>
      </c>
      <c r="B52" s="18">
        <v>2009</v>
      </c>
      <c r="C52" s="19">
        <v>7396.473</v>
      </c>
      <c r="D52" s="19">
        <v>115199.99999999999</v>
      </c>
      <c r="E52" s="19">
        <v>192126.6</v>
      </c>
      <c r="F52" s="122">
        <v>38.497912314067911</v>
      </c>
      <c r="G52" s="19">
        <v>3449.2570000000001</v>
      </c>
      <c r="H52" s="122">
        <v>17.953042420986993</v>
      </c>
      <c r="I52" s="122">
        <v>0.46633807762159074</v>
      </c>
      <c r="J52" s="122">
        <v>0.46633807762159069</v>
      </c>
    </row>
    <row r="53" spans="1:10" x14ac:dyDescent="0.2">
      <c r="A53" s="159"/>
      <c r="B53" s="18">
        <v>2019</v>
      </c>
      <c r="C53" s="19">
        <v>8042.4440000000004</v>
      </c>
      <c r="D53" s="19">
        <v>118300.00000000001</v>
      </c>
      <c r="E53" s="19">
        <v>193166.8</v>
      </c>
      <c r="F53" s="122">
        <v>41.634711554987703</v>
      </c>
      <c r="G53" s="19">
        <v>3649.7190000000001</v>
      </c>
      <c r="H53" s="122">
        <v>18.894131910866669</v>
      </c>
      <c r="I53" s="122">
        <v>0.45380720089564813</v>
      </c>
      <c r="J53" s="122">
        <v>0.45380720089564819</v>
      </c>
    </row>
    <row r="54" spans="1:10" x14ac:dyDescent="0.2">
      <c r="A54" s="159"/>
      <c r="B54" s="18" t="s">
        <v>730</v>
      </c>
      <c r="C54" s="95">
        <v>1.087335004129671</v>
      </c>
      <c r="D54" s="95">
        <v>1.0269097222222225</v>
      </c>
      <c r="E54" s="95">
        <v>1.0054141383858353</v>
      </c>
      <c r="F54" s="122">
        <v>1.0814797232465394</v>
      </c>
      <c r="G54" s="95">
        <v>1.0581174438437031</v>
      </c>
      <c r="H54" s="122">
        <v>1.0524194990359712</v>
      </c>
      <c r="I54" s="95">
        <v>0.97312920105119372</v>
      </c>
      <c r="J54" s="95">
        <v>0.97312920105119394</v>
      </c>
    </row>
    <row r="55" spans="1:10" x14ac:dyDescent="0.2">
      <c r="A55" s="160" t="s">
        <v>233</v>
      </c>
      <c r="B55" s="67">
        <v>2009</v>
      </c>
      <c r="C55" s="123">
        <v>1002045</v>
      </c>
      <c r="D55" s="123">
        <v>17035200</v>
      </c>
      <c r="E55" s="123">
        <v>28208533.700000003</v>
      </c>
      <c r="F55" s="124">
        <v>35.522760972152192</v>
      </c>
      <c r="G55" s="123">
        <v>530045</v>
      </c>
      <c r="H55" s="124">
        <v>18.790235807258565</v>
      </c>
      <c r="I55" s="124">
        <v>0.52896327011261968</v>
      </c>
      <c r="J55" s="124">
        <v>0.52896327011261968</v>
      </c>
    </row>
    <row r="56" spans="1:10" x14ac:dyDescent="0.2">
      <c r="A56" s="160"/>
      <c r="B56" s="67">
        <v>2019</v>
      </c>
      <c r="C56" s="123">
        <v>1129010</v>
      </c>
      <c r="D56" s="123">
        <v>17479700</v>
      </c>
      <c r="E56" s="123">
        <v>28195964.200000003</v>
      </c>
      <c r="F56" s="124">
        <v>40.041546087648946</v>
      </c>
      <c r="G56" s="123">
        <v>571008</v>
      </c>
      <c r="H56" s="124">
        <v>20.251408887801041</v>
      </c>
      <c r="I56" s="124">
        <v>0.50575991355258143</v>
      </c>
      <c r="J56" s="124">
        <v>0.50575991355258154</v>
      </c>
    </row>
    <row r="57" spans="1:10" x14ac:dyDescent="0.2">
      <c r="A57" s="160"/>
      <c r="B57" s="67" t="s">
        <v>730</v>
      </c>
      <c r="C57" s="99">
        <v>1.1267058864621848</v>
      </c>
      <c r="D57" s="99">
        <v>1.0260930309007232</v>
      </c>
      <c r="E57" s="99">
        <v>0.99955440789182171</v>
      </c>
      <c r="F57" s="124">
        <v>1.1272081615232337</v>
      </c>
      <c r="G57" s="99">
        <v>1.0772821175560565</v>
      </c>
      <c r="H57" s="124">
        <v>1.0777623599581456</v>
      </c>
      <c r="I57" s="99">
        <v>0.95613427647802818</v>
      </c>
      <c r="J57" s="99">
        <v>0.9561342764780284</v>
      </c>
    </row>
    <row r="58" spans="1:10" ht="11.25" customHeight="1" x14ac:dyDescent="0.2">
      <c r="A58" s="145" t="s">
        <v>731</v>
      </c>
      <c r="B58" s="145"/>
      <c r="C58" s="145"/>
      <c r="D58" s="145"/>
      <c r="E58" s="145"/>
      <c r="F58" s="145"/>
      <c r="G58" s="145"/>
      <c r="H58" s="145"/>
      <c r="I58" s="145"/>
      <c r="J58" s="145"/>
    </row>
    <row r="61" spans="1:10" x14ac:dyDescent="0.2">
      <c r="C61" s="125"/>
    </row>
    <row r="62" spans="1:10" x14ac:dyDescent="0.2">
      <c r="C62" s="125"/>
    </row>
  </sheetData>
  <sheetProtection selectLockedCells="1" selectUnlockedCells="1"/>
  <mergeCells count="21">
    <mergeCell ref="A28:A30"/>
    <mergeCell ref="A31:A33"/>
    <mergeCell ref="A52:A54"/>
    <mergeCell ref="A55:A57"/>
    <mergeCell ref="A58:J58"/>
    <mergeCell ref="A34:A36"/>
    <mergeCell ref="A37:A39"/>
    <mergeCell ref="A40:A42"/>
    <mergeCell ref="A43:A45"/>
    <mergeCell ref="A46:A48"/>
    <mergeCell ref="A49:A51"/>
    <mergeCell ref="A13:A15"/>
    <mergeCell ref="A16:A18"/>
    <mergeCell ref="A19:A21"/>
    <mergeCell ref="A22:A24"/>
    <mergeCell ref="A25:A27"/>
    <mergeCell ref="A1:J1"/>
    <mergeCell ref="A2:B3"/>
    <mergeCell ref="A4:A6"/>
    <mergeCell ref="A7:A9"/>
    <mergeCell ref="A10:A12"/>
  </mergeCells>
  <pageMargins left="0" right="0" top="0.74791666666666667" bottom="0.74791666666666667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0"/>
  </sheetPr>
  <dimension ref="A1:AP52"/>
  <sheetViews>
    <sheetView topLeftCell="A28" zoomScale="120" zoomScaleNormal="120" workbookViewId="0">
      <selection activeCell="K52" sqref="K52:Z52"/>
    </sheetView>
  </sheetViews>
  <sheetFormatPr baseColWidth="10" defaultColWidth="9.140625" defaultRowHeight="11.25" x14ac:dyDescent="0.2"/>
  <cols>
    <col min="1" max="1" width="15.42578125" style="13" customWidth="1"/>
    <col min="2" max="2" width="9.85546875" style="13" customWidth="1"/>
    <col min="3" max="3" width="9.42578125" style="13" customWidth="1"/>
    <col min="4" max="4" width="9" style="13" customWidth="1"/>
    <col min="5" max="7" width="8" style="13" customWidth="1"/>
    <col min="8" max="8" width="8.42578125" style="13" customWidth="1"/>
    <col min="9" max="10" width="8" style="13" customWidth="1"/>
    <col min="11" max="11" width="10" style="13" customWidth="1"/>
    <col min="12" max="13" width="8" style="13" customWidth="1"/>
    <col min="14" max="14" width="8.42578125" style="13" customWidth="1"/>
    <col min="15" max="16" width="8" style="13" customWidth="1"/>
    <col min="17" max="42" width="8.42578125" style="13" customWidth="1"/>
    <col min="43" max="16384" width="9.140625" style="13"/>
  </cols>
  <sheetData>
    <row r="1" spans="1:42" x14ac:dyDescent="0.2">
      <c r="A1" s="142" t="s">
        <v>221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27"/>
      <c r="R1" s="27"/>
      <c r="S1" s="22"/>
      <c r="T1" s="27"/>
      <c r="U1" s="27"/>
      <c r="V1" s="22"/>
      <c r="W1" s="27"/>
      <c r="X1" s="27"/>
      <c r="Y1" s="22"/>
      <c r="Z1" s="27"/>
      <c r="AA1" s="27"/>
      <c r="AB1" s="22"/>
      <c r="AC1" s="27"/>
      <c r="AD1" s="27"/>
      <c r="AE1" s="22"/>
      <c r="AF1" s="27"/>
      <c r="AG1" s="27"/>
      <c r="AH1" s="22"/>
      <c r="AI1" s="27"/>
      <c r="AJ1" s="27"/>
      <c r="AK1" s="22"/>
      <c r="AL1" s="27"/>
      <c r="AM1" s="27"/>
      <c r="AN1" s="22"/>
      <c r="AO1" s="27"/>
      <c r="AP1" s="27"/>
    </row>
    <row r="2" spans="1:42" x14ac:dyDescent="0.2">
      <c r="A2" s="143"/>
      <c r="B2" s="144" t="s">
        <v>212</v>
      </c>
      <c r="C2" s="144"/>
      <c r="D2" s="144"/>
      <c r="E2" s="144" t="s">
        <v>213</v>
      </c>
      <c r="F2" s="144"/>
      <c r="G2" s="144"/>
      <c r="H2" s="144" t="s">
        <v>214</v>
      </c>
      <c r="I2" s="144"/>
      <c r="J2" s="144"/>
      <c r="K2" s="144" t="s">
        <v>215</v>
      </c>
      <c r="L2" s="144"/>
      <c r="M2" s="144"/>
      <c r="N2" s="144" t="s">
        <v>216</v>
      </c>
      <c r="O2" s="144"/>
      <c r="P2" s="144"/>
      <c r="Q2" s="27"/>
      <c r="R2" s="27"/>
      <c r="S2" s="22"/>
      <c r="T2" s="27"/>
      <c r="U2" s="27"/>
      <c r="V2" s="22"/>
      <c r="W2" s="27"/>
      <c r="X2" s="27"/>
      <c r="Y2" s="22"/>
      <c r="Z2" s="27"/>
      <c r="AA2" s="27"/>
      <c r="AB2" s="22"/>
      <c r="AC2" s="27"/>
      <c r="AD2" s="27"/>
      <c r="AE2" s="22"/>
      <c r="AF2" s="27"/>
      <c r="AG2" s="27"/>
      <c r="AH2" s="22"/>
      <c r="AI2" s="27"/>
      <c r="AJ2" s="27"/>
      <c r="AK2" s="22"/>
      <c r="AL2" s="27"/>
      <c r="AM2" s="27"/>
    </row>
    <row r="3" spans="1:42" ht="22.5" x14ac:dyDescent="0.2">
      <c r="A3" s="143"/>
      <c r="B3" s="17" t="s">
        <v>216</v>
      </c>
      <c r="C3" s="17" t="s">
        <v>217</v>
      </c>
      <c r="D3" s="17" t="s">
        <v>218</v>
      </c>
      <c r="E3" s="17" t="s">
        <v>216</v>
      </c>
      <c r="F3" s="17" t="s">
        <v>217</v>
      </c>
      <c r="G3" s="17" t="s">
        <v>218</v>
      </c>
      <c r="H3" s="17" t="s">
        <v>216</v>
      </c>
      <c r="I3" s="17" t="s">
        <v>217</v>
      </c>
      <c r="J3" s="17" t="s">
        <v>218</v>
      </c>
      <c r="K3" s="17" t="s">
        <v>216</v>
      </c>
      <c r="L3" s="17" t="s">
        <v>217</v>
      </c>
      <c r="M3" s="17" t="s">
        <v>218</v>
      </c>
      <c r="N3" s="17" t="s">
        <v>216</v>
      </c>
      <c r="O3" s="17" t="s">
        <v>217</v>
      </c>
      <c r="P3" s="17" t="s">
        <v>218</v>
      </c>
      <c r="Q3" s="27"/>
      <c r="R3" s="27"/>
      <c r="S3" s="22"/>
      <c r="T3" s="27"/>
      <c r="U3" s="27"/>
      <c r="V3" s="22"/>
      <c r="W3" s="27"/>
      <c r="X3" s="27"/>
      <c r="Y3" s="22"/>
      <c r="Z3" s="27"/>
      <c r="AA3" s="27"/>
      <c r="AB3" s="22"/>
      <c r="AC3" s="27"/>
      <c r="AD3" s="27"/>
      <c r="AE3" s="22"/>
      <c r="AF3" s="27"/>
      <c r="AG3" s="27"/>
      <c r="AH3" s="22"/>
      <c r="AI3" s="27"/>
      <c r="AJ3" s="27"/>
      <c r="AK3" s="22"/>
      <c r="AL3" s="27"/>
      <c r="AM3" s="27"/>
    </row>
    <row r="4" spans="1:42" x14ac:dyDescent="0.2">
      <c r="A4" s="18">
        <v>2014</v>
      </c>
      <c r="B4" s="19">
        <v>115562.13243137734</v>
      </c>
      <c r="C4" s="20">
        <v>4.7399879071589887E-3</v>
      </c>
      <c r="D4" s="21" t="s">
        <v>219</v>
      </c>
      <c r="E4" s="19">
        <v>1849969.1567687499</v>
      </c>
      <c r="F4" s="20">
        <v>7.5879799439561746E-2</v>
      </c>
      <c r="G4" s="21" t="s">
        <v>219</v>
      </c>
      <c r="H4" s="19">
        <v>1695646.1607151071</v>
      </c>
      <c r="I4" s="20">
        <v>6.9549965265506664E-2</v>
      </c>
      <c r="J4" s="21"/>
      <c r="K4" s="19">
        <v>20719081.465268776</v>
      </c>
      <c r="L4" s="20">
        <v>0.84983024738777257</v>
      </c>
      <c r="M4" s="21" t="s">
        <v>219</v>
      </c>
      <c r="N4" s="19">
        <v>24380258.91518401</v>
      </c>
      <c r="O4" s="20">
        <v>1</v>
      </c>
      <c r="P4" s="21" t="s">
        <v>219</v>
      </c>
      <c r="Q4" s="29"/>
      <c r="R4" s="27"/>
      <c r="S4" s="22"/>
      <c r="T4" s="27"/>
      <c r="U4" s="27"/>
      <c r="V4" s="22"/>
      <c r="W4" s="27"/>
      <c r="X4" s="27"/>
      <c r="Y4" s="22"/>
      <c r="Z4" s="27"/>
      <c r="AA4" s="27"/>
      <c r="AB4" s="22"/>
      <c r="AC4" s="27"/>
      <c r="AD4" s="27"/>
      <c r="AE4" s="22"/>
      <c r="AF4" s="27"/>
      <c r="AG4" s="27"/>
      <c r="AH4" s="22"/>
      <c r="AI4" s="27"/>
      <c r="AJ4" s="27"/>
      <c r="AK4" s="22"/>
      <c r="AL4" s="27"/>
      <c r="AM4" s="27"/>
    </row>
    <row r="5" spans="1:42" x14ac:dyDescent="0.2">
      <c r="A5" s="18">
        <v>2015</v>
      </c>
      <c r="B5" s="19">
        <v>115523.32710905549</v>
      </c>
      <c r="C5" s="20">
        <v>4.6015466602979498E-3</v>
      </c>
      <c r="D5" s="24">
        <v>-3.357961773929885E-2</v>
      </c>
      <c r="E5" s="19">
        <v>1885766.0599522253</v>
      </c>
      <c r="F5" s="20">
        <v>7.5114184575767726E-2</v>
      </c>
      <c r="G5" s="24">
        <v>1.9349999999999978</v>
      </c>
      <c r="H5" s="19">
        <v>1744735.1170678094</v>
      </c>
      <c r="I5" s="20">
        <v>6.9496613817821781E-2</v>
      </c>
      <c r="J5" s="24">
        <v>2.8950000000000031</v>
      </c>
      <c r="K5" s="19">
        <v>21359301.082545578</v>
      </c>
      <c r="L5" s="20">
        <v>0.85078765494611253</v>
      </c>
      <c r="M5" s="24">
        <v>3.0899999999999928</v>
      </c>
      <c r="N5" s="19">
        <v>25105325.586674668</v>
      </c>
      <c r="O5" s="20">
        <v>1</v>
      </c>
      <c r="P5" s="24">
        <v>2.9739908588053865</v>
      </c>
      <c r="Q5" s="29"/>
      <c r="R5" s="27"/>
      <c r="S5" s="22"/>
      <c r="T5" s="27"/>
      <c r="U5" s="27"/>
      <c r="V5" s="22"/>
      <c r="W5" s="27"/>
      <c r="X5" s="27"/>
      <c r="Y5" s="22"/>
      <c r="Z5" s="27"/>
      <c r="AA5" s="27"/>
      <c r="AB5" s="22"/>
      <c r="AC5" s="27"/>
      <c r="AD5" s="27"/>
      <c r="AE5" s="22"/>
      <c r="AF5" s="27"/>
      <c r="AG5" s="27"/>
      <c r="AH5" s="22"/>
      <c r="AI5" s="27"/>
      <c r="AJ5" s="27"/>
      <c r="AK5" s="22"/>
      <c r="AL5" s="27"/>
      <c r="AM5" s="27"/>
    </row>
    <row r="6" spans="1:42" x14ac:dyDescent="0.2">
      <c r="A6" s="18">
        <v>2016</v>
      </c>
      <c r="B6" s="19">
        <v>118166.07048421928</v>
      </c>
      <c r="C6" s="20">
        <v>4.5226448135292016E-3</v>
      </c>
      <c r="D6" s="24">
        <v>2.287627478620835</v>
      </c>
      <c r="E6" s="19">
        <v>1934318.8438081732</v>
      </c>
      <c r="F6" s="20">
        <v>7.403340951266664E-2</v>
      </c>
      <c r="G6" s="24">
        <v>2.5746981498425026</v>
      </c>
      <c r="H6" s="19">
        <v>1805969.6419573929</v>
      </c>
      <c r="I6" s="20">
        <v>6.9121019266529402E-2</v>
      </c>
      <c r="J6" s="24">
        <v>3.5096745798579354</v>
      </c>
      <c r="K6" s="19">
        <v>22269193.171189047</v>
      </c>
      <c r="L6" s="20">
        <v>0.85232292640727469</v>
      </c>
      <c r="M6" s="24">
        <v>4.2599338111630303</v>
      </c>
      <c r="N6" s="19">
        <v>26127647.727438834</v>
      </c>
      <c r="O6" s="20">
        <v>1</v>
      </c>
      <c r="P6" s="24">
        <v>4.0721325729660807</v>
      </c>
      <c r="Q6" s="29"/>
      <c r="R6" s="27"/>
      <c r="S6" s="22"/>
      <c r="T6" s="27"/>
      <c r="U6" s="27"/>
      <c r="V6" s="22"/>
      <c r="W6" s="27"/>
      <c r="X6" s="27"/>
      <c r="Y6" s="22"/>
      <c r="Z6" s="27"/>
      <c r="AA6" s="27"/>
      <c r="AB6" s="22"/>
      <c r="AC6" s="27"/>
      <c r="AD6" s="27"/>
      <c r="AE6" s="22"/>
      <c r="AF6" s="27"/>
      <c r="AG6" s="27"/>
      <c r="AH6" s="22"/>
      <c r="AI6" s="27"/>
      <c r="AJ6" s="27"/>
      <c r="AK6" s="22"/>
      <c r="AL6" s="27"/>
      <c r="AM6" s="27"/>
    </row>
    <row r="7" spans="1:42" x14ac:dyDescent="0.2">
      <c r="A7" s="18">
        <v>2017</v>
      </c>
      <c r="B7" s="19">
        <v>120172.78251712224</v>
      </c>
      <c r="C7" s="20">
        <v>4.4331732905381841E-3</v>
      </c>
      <c r="D7" s="24">
        <v>1.6982133912720299</v>
      </c>
      <c r="E7" s="19">
        <v>1974272.4695695136</v>
      </c>
      <c r="F7" s="20">
        <v>7.2830900616729921E-2</v>
      </c>
      <c r="G7" s="24">
        <v>2.065513960598242</v>
      </c>
      <c r="H7" s="19">
        <v>1871132.6769761476</v>
      </c>
      <c r="I7" s="20">
        <v>6.9026074231425816E-2</v>
      </c>
      <c r="J7" s="24">
        <v>3.6082021261513608</v>
      </c>
      <c r="K7" s="19">
        <v>23142043.325808879</v>
      </c>
      <c r="L7" s="20">
        <v>0.8537098518613061</v>
      </c>
      <c r="M7" s="24">
        <v>3.9195409905963263</v>
      </c>
      <c r="N7" s="19">
        <v>27107621.254871663</v>
      </c>
      <c r="O7" s="20">
        <v>1</v>
      </c>
      <c r="P7" s="24">
        <v>3.7507147128429619</v>
      </c>
      <c r="Q7" s="29"/>
      <c r="R7" s="27"/>
      <c r="S7" s="22"/>
      <c r="T7" s="27"/>
      <c r="U7" s="27"/>
      <c r="V7" s="22"/>
      <c r="W7" s="27"/>
      <c r="X7" s="27"/>
      <c r="Y7" s="22"/>
      <c r="Z7" s="27"/>
      <c r="AA7" s="27"/>
      <c r="AB7" s="22"/>
      <c r="AC7" s="27"/>
      <c r="AD7" s="27"/>
      <c r="AE7" s="22"/>
      <c r="AF7" s="27"/>
      <c r="AG7" s="27"/>
      <c r="AH7" s="22"/>
      <c r="AI7" s="27"/>
      <c r="AJ7" s="27"/>
      <c r="AK7" s="22"/>
      <c r="AL7" s="27"/>
      <c r="AM7" s="27"/>
    </row>
    <row r="8" spans="1:42" x14ac:dyDescent="0.2">
      <c r="A8" s="18">
        <v>2018</v>
      </c>
      <c r="B8" s="19">
        <v>121242.45136499887</v>
      </c>
      <c r="C8" s="20">
        <v>4.3562837586541715E-3</v>
      </c>
      <c r="D8" s="24">
        <v>0.89010907917042026</v>
      </c>
      <c r="E8" s="19">
        <v>2001233.8988917565</v>
      </c>
      <c r="F8" s="20">
        <v>7.1905035182479662E-2</v>
      </c>
      <c r="G8" s="24">
        <v>1.365638722000817</v>
      </c>
      <c r="H8" s="19">
        <v>1937266.0808571186</v>
      </c>
      <c r="I8" s="20">
        <v>6.9606649067356252E-2</v>
      </c>
      <c r="J8" s="24">
        <v>3.5344048390970384</v>
      </c>
      <c r="K8" s="19">
        <v>23771881.513065435</v>
      </c>
      <c r="L8" s="20">
        <v>0.85413203199151</v>
      </c>
      <c r="M8" s="24">
        <v>2.7216187368992451</v>
      </c>
      <c r="N8" s="19">
        <v>27831623.944179308</v>
      </c>
      <c r="O8" s="20">
        <v>1</v>
      </c>
      <c r="P8" s="24">
        <v>2.6708455253244612</v>
      </c>
      <c r="Q8" s="29"/>
      <c r="R8" s="27"/>
      <c r="S8" s="22"/>
      <c r="T8" s="27"/>
      <c r="U8" s="27"/>
      <c r="V8" s="22"/>
      <c r="W8" s="27"/>
      <c r="X8" s="27"/>
      <c r="Y8" s="22"/>
      <c r="Z8" s="27"/>
      <c r="AA8" s="27"/>
      <c r="AB8" s="22"/>
      <c r="AC8" s="27"/>
      <c r="AD8" s="27"/>
      <c r="AE8" s="22"/>
      <c r="AF8" s="27"/>
      <c r="AG8" s="27"/>
      <c r="AH8" s="22"/>
      <c r="AI8" s="27"/>
      <c r="AJ8" s="27"/>
      <c r="AK8" s="22"/>
      <c r="AL8" s="27"/>
      <c r="AM8" s="27"/>
    </row>
    <row r="9" spans="1:42" x14ac:dyDescent="0.2">
      <c r="A9" s="18">
        <v>2019</v>
      </c>
      <c r="B9" s="19">
        <v>120914.72959930818</v>
      </c>
      <c r="C9" s="20">
        <v>4.2607851936846634E-3</v>
      </c>
      <c r="D9" s="24">
        <v>-0.2703028205063962</v>
      </c>
      <c r="E9" s="19">
        <v>2009538.5785984606</v>
      </c>
      <c r="F9" s="20">
        <v>7.0811986680235139E-2</v>
      </c>
      <c r="G9" s="24">
        <v>0.41497796490970185</v>
      </c>
      <c r="H9" s="19">
        <v>1998329.5656891698</v>
      </c>
      <c r="I9" s="20">
        <v>7.0417004229395674E-2</v>
      </c>
      <c r="J9" s="24">
        <v>3.1520442873306465</v>
      </c>
      <c r="K9" s="19">
        <v>24249725.805341486</v>
      </c>
      <c r="L9" s="20">
        <v>0.85451022389668452</v>
      </c>
      <c r="M9" s="24">
        <v>2.0101239862457598</v>
      </c>
      <c r="N9" s="19">
        <v>28378508.679228425</v>
      </c>
      <c r="O9" s="20">
        <v>1</v>
      </c>
      <c r="P9" s="24">
        <v>1.9649760148598538</v>
      </c>
      <c r="Q9" s="29"/>
      <c r="R9" s="27"/>
      <c r="S9" s="22"/>
      <c r="T9" s="27"/>
      <c r="U9" s="27"/>
      <c r="V9" s="22"/>
      <c r="W9" s="27"/>
      <c r="X9" s="27"/>
      <c r="Y9" s="22"/>
      <c r="Z9" s="27"/>
      <c r="AA9" s="27"/>
      <c r="AB9" s="22"/>
      <c r="AC9" s="27"/>
      <c r="AD9" s="27"/>
      <c r="AE9" s="22"/>
      <c r="AF9" s="27"/>
      <c r="AG9" s="27"/>
      <c r="AH9" s="22"/>
      <c r="AI9" s="27"/>
      <c r="AJ9" s="27"/>
      <c r="AK9" s="22"/>
      <c r="AL9" s="27"/>
      <c r="AM9" s="27"/>
    </row>
    <row r="10" spans="1:42" x14ac:dyDescent="0.2">
      <c r="A10" s="18">
        <v>2020</v>
      </c>
      <c r="B10" s="19">
        <v>111048.943711535</v>
      </c>
      <c r="C10" s="20">
        <v>5.1268083887339739E-3</v>
      </c>
      <c r="D10" s="24">
        <v>-8.1592920237813829</v>
      </c>
      <c r="E10" s="19">
        <v>1620692.7870570756</v>
      </c>
      <c r="F10" s="20">
        <v>7.4822696178259818E-2</v>
      </c>
      <c r="G10" s="24">
        <v>-19.350003810953599</v>
      </c>
      <c r="H10" s="19">
        <v>1753534.1306211618</v>
      </c>
      <c r="I10" s="20">
        <v>8.0955596607499167E-2</v>
      </c>
      <c r="J10" s="24">
        <v>-12.250003166198697</v>
      </c>
      <c r="K10" s="19">
        <v>18175167.691671841</v>
      </c>
      <c r="L10" s="20">
        <v>0.83909489882550714</v>
      </c>
      <c r="M10" s="24">
        <v>-25.050007420420407</v>
      </c>
      <c r="N10" s="19">
        <v>21660443.553061612</v>
      </c>
      <c r="O10" s="20">
        <v>1</v>
      </c>
      <c r="P10" s="24">
        <v>-23.673073176971005</v>
      </c>
      <c r="Q10" s="29"/>
      <c r="R10" s="27"/>
      <c r="S10" s="22"/>
      <c r="T10" s="27"/>
      <c r="U10" s="27"/>
      <c r="V10" s="22"/>
      <c r="W10" s="27"/>
      <c r="X10" s="27"/>
      <c r="Y10" s="22"/>
      <c r="Z10" s="27"/>
      <c r="AA10" s="27"/>
      <c r="AB10" s="22"/>
      <c r="AC10" s="27"/>
      <c r="AD10" s="27"/>
      <c r="AE10" s="22"/>
      <c r="AF10" s="27"/>
      <c r="AG10" s="27"/>
      <c r="AH10" s="22"/>
      <c r="AI10" s="27"/>
      <c r="AJ10" s="27"/>
      <c r="AK10" s="22"/>
      <c r="AL10" s="27"/>
      <c r="AM10" s="27"/>
    </row>
    <row r="11" spans="1:42" ht="11.25" customHeight="1" x14ac:dyDescent="0.2">
      <c r="A11" s="146" t="s">
        <v>222</v>
      </c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27"/>
      <c r="R11" s="27"/>
      <c r="S11" s="22"/>
      <c r="T11" s="27"/>
      <c r="U11" s="27"/>
      <c r="V11" s="22"/>
      <c r="W11" s="27"/>
      <c r="X11" s="27"/>
      <c r="Y11" s="22"/>
      <c r="Z11" s="27"/>
      <c r="AA11" s="27"/>
      <c r="AB11" s="22"/>
      <c r="AC11" s="27"/>
      <c r="AD11" s="27"/>
      <c r="AE11" s="22"/>
      <c r="AF11" s="27"/>
      <c r="AG11" s="27"/>
      <c r="AH11" s="22"/>
      <c r="AI11" s="27"/>
      <c r="AJ11" s="27"/>
      <c r="AK11" s="22"/>
      <c r="AL11" s="27"/>
      <c r="AM11" s="27"/>
    </row>
    <row r="12" spans="1:42" ht="11.25" customHeight="1" x14ac:dyDescent="0.2">
      <c r="A12" s="30" t="s">
        <v>223</v>
      </c>
      <c r="B12" s="147">
        <f>(B10/B4-1)*100</f>
        <v>-3.9054218063363844</v>
      </c>
      <c r="C12" s="147"/>
      <c r="D12" s="147"/>
      <c r="E12" s="147">
        <f>(E10/E4-1)*100</f>
        <v>-12.393523906752046</v>
      </c>
      <c r="F12" s="147"/>
      <c r="G12" s="147"/>
      <c r="H12" s="147">
        <f>(H10/H4-1)*100</f>
        <v>3.4139180241260725</v>
      </c>
      <c r="I12" s="147"/>
      <c r="J12" s="147"/>
      <c r="K12" s="147">
        <f>(K10/K4-1)*100</f>
        <v>-12.278120426628359</v>
      </c>
      <c r="L12" s="147"/>
      <c r="M12" s="147"/>
      <c r="N12" s="147">
        <f>(N10/N4-1)*100</f>
        <v>-11.155810000149335</v>
      </c>
      <c r="O12" s="147"/>
      <c r="P12" s="147"/>
      <c r="Q12" s="27"/>
      <c r="R12" s="27"/>
      <c r="S12" s="22"/>
      <c r="T12" s="27"/>
      <c r="U12" s="27"/>
      <c r="V12" s="22"/>
      <c r="W12" s="27"/>
      <c r="X12" s="27"/>
      <c r="Y12" s="22"/>
      <c r="Z12" s="27"/>
      <c r="AA12" s="27"/>
      <c r="AB12" s="22"/>
      <c r="AC12" s="27"/>
      <c r="AD12" s="27"/>
      <c r="AE12" s="22"/>
      <c r="AF12" s="27"/>
      <c r="AG12" s="27"/>
      <c r="AH12" s="22"/>
      <c r="AI12" s="27"/>
      <c r="AJ12" s="27"/>
      <c r="AK12" s="22"/>
      <c r="AL12" s="27"/>
      <c r="AM12" s="27"/>
    </row>
    <row r="13" spans="1:42" ht="11.25" customHeight="1" x14ac:dyDescent="0.2">
      <c r="A13" s="145" t="s">
        <v>224</v>
      </c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27"/>
      <c r="R13" s="27"/>
      <c r="S13" s="22"/>
      <c r="T13" s="27"/>
      <c r="U13" s="27"/>
      <c r="V13" s="22"/>
      <c r="W13" s="27"/>
      <c r="X13" s="27"/>
      <c r="Y13" s="22"/>
      <c r="Z13" s="27"/>
      <c r="AA13" s="27"/>
      <c r="AB13" s="22"/>
      <c r="AC13" s="27"/>
      <c r="AD13" s="27"/>
      <c r="AE13" s="22"/>
      <c r="AF13" s="27"/>
      <c r="AG13" s="27"/>
      <c r="AH13" s="22"/>
      <c r="AI13" s="27"/>
      <c r="AJ13" s="27"/>
      <c r="AK13" s="22"/>
      <c r="AL13" s="27"/>
      <c r="AM13" s="27"/>
      <c r="AN13" s="22"/>
      <c r="AO13" s="27"/>
      <c r="AP13" s="27"/>
    </row>
    <row r="14" spans="1:42" x14ac:dyDescent="0.2">
      <c r="B14" s="22"/>
      <c r="C14" s="27"/>
      <c r="D14" s="22"/>
      <c r="E14" s="27"/>
      <c r="F14" s="27"/>
      <c r="G14" s="22"/>
      <c r="H14" s="27"/>
      <c r="I14" s="27"/>
      <c r="J14" s="22"/>
      <c r="K14" s="27"/>
      <c r="L14" s="27"/>
      <c r="M14" s="22"/>
      <c r="N14" s="27"/>
      <c r="O14" s="27"/>
      <c r="P14" s="22"/>
      <c r="Q14" s="27"/>
      <c r="R14" s="27"/>
      <c r="S14" s="22"/>
      <c r="T14" s="27"/>
      <c r="U14" s="27"/>
      <c r="V14" s="22"/>
      <c r="W14" s="27"/>
      <c r="X14" s="27"/>
      <c r="Y14" s="22"/>
      <c r="Z14" s="27"/>
      <c r="AA14" s="27"/>
      <c r="AB14" s="22"/>
      <c r="AC14" s="27"/>
      <c r="AD14" s="27"/>
      <c r="AE14" s="22"/>
      <c r="AF14" s="27"/>
      <c r="AG14" s="27"/>
      <c r="AH14" s="22"/>
      <c r="AI14" s="27"/>
      <c r="AJ14" s="27"/>
      <c r="AK14" s="22"/>
      <c r="AL14" s="27"/>
      <c r="AM14" s="27"/>
      <c r="AN14" s="22"/>
      <c r="AO14" s="27"/>
      <c r="AP14" s="27"/>
    </row>
    <row r="15" spans="1:42" x14ac:dyDescent="0.2">
      <c r="B15" s="22"/>
      <c r="C15" s="27"/>
      <c r="D15" s="22"/>
      <c r="E15" s="27"/>
      <c r="F15" s="27"/>
      <c r="G15" s="22"/>
      <c r="H15" s="27"/>
      <c r="I15" s="27"/>
      <c r="J15" s="22"/>
      <c r="K15" s="27"/>
      <c r="L15" s="27"/>
      <c r="M15" s="22"/>
      <c r="N15" s="27"/>
      <c r="O15" s="27"/>
      <c r="P15" s="22"/>
      <c r="Q15" s="27"/>
      <c r="R15" s="27"/>
      <c r="S15" s="22"/>
      <c r="T15" s="27"/>
      <c r="U15" s="27"/>
      <c r="V15" s="22"/>
      <c r="W15" s="27"/>
      <c r="X15" s="27"/>
      <c r="Y15" s="22"/>
      <c r="Z15" s="27"/>
      <c r="AA15" s="27"/>
      <c r="AB15" s="22"/>
      <c r="AC15" s="27"/>
      <c r="AD15" s="27"/>
      <c r="AE15" s="22"/>
      <c r="AF15" s="27"/>
      <c r="AG15" s="27"/>
      <c r="AH15" s="22"/>
      <c r="AI15" s="27"/>
      <c r="AJ15" s="27"/>
      <c r="AK15" s="22"/>
      <c r="AL15" s="27"/>
      <c r="AM15" s="27"/>
      <c r="AN15" s="22"/>
      <c r="AO15" s="27"/>
      <c r="AP15" s="27"/>
    </row>
    <row r="16" spans="1:42" x14ac:dyDescent="0.2">
      <c r="A16" s="31"/>
      <c r="B16" s="8" t="s">
        <v>216</v>
      </c>
      <c r="C16" s="8" t="s">
        <v>212</v>
      </c>
      <c r="D16" s="8" t="s">
        <v>213</v>
      </c>
      <c r="E16" s="8" t="s">
        <v>214</v>
      </c>
      <c r="F16" s="8" t="s">
        <v>215</v>
      </c>
      <c r="G16" s="22"/>
      <c r="H16" s="27"/>
      <c r="I16" s="27"/>
      <c r="J16" s="22"/>
      <c r="K16" s="27"/>
      <c r="L16" s="27"/>
      <c r="M16" s="22"/>
      <c r="N16" s="27"/>
      <c r="O16" s="27"/>
      <c r="P16" s="22"/>
      <c r="Q16" s="27"/>
      <c r="R16" s="27"/>
      <c r="S16" s="22"/>
      <c r="T16" s="27"/>
      <c r="U16" s="27"/>
      <c r="V16" s="22"/>
      <c r="W16" s="27"/>
      <c r="X16" s="27"/>
      <c r="Y16" s="22"/>
      <c r="Z16" s="27"/>
      <c r="AA16" s="27"/>
      <c r="AB16" s="22"/>
      <c r="AC16" s="27"/>
      <c r="AD16" s="27"/>
      <c r="AE16" s="22"/>
      <c r="AF16" s="27"/>
      <c r="AG16" s="27"/>
      <c r="AH16" s="22"/>
      <c r="AI16" s="27"/>
      <c r="AJ16" s="27"/>
      <c r="AK16" s="22"/>
      <c r="AL16" s="27"/>
      <c r="AM16" s="27"/>
      <c r="AN16" s="22"/>
      <c r="AO16" s="27"/>
      <c r="AP16" s="27"/>
    </row>
    <row r="17" spans="1:42" x14ac:dyDescent="0.2">
      <c r="A17" s="32">
        <v>2015</v>
      </c>
      <c r="B17" s="29">
        <f t="shared" ref="B17:B22" si="0">+P5</f>
        <v>2.9739908588053865</v>
      </c>
      <c r="C17" s="29">
        <f t="shared" ref="C17:C22" si="1">+D5</f>
        <v>-3.357961773929885E-2</v>
      </c>
      <c r="D17" s="29">
        <f t="shared" ref="D17:D22" si="2">+G5</f>
        <v>1.9349999999999978</v>
      </c>
      <c r="E17" s="29">
        <f t="shared" ref="E17:E22" si="3">+J5</f>
        <v>2.8950000000000031</v>
      </c>
      <c r="F17" s="29">
        <f t="shared" ref="F17:F22" si="4">+M5</f>
        <v>3.0899999999999928</v>
      </c>
      <c r="G17" s="22"/>
      <c r="H17" s="27"/>
      <c r="I17" s="27"/>
      <c r="J17" s="22"/>
      <c r="K17" s="27"/>
      <c r="L17" s="27"/>
      <c r="M17" s="22"/>
      <c r="N17" s="27"/>
      <c r="O17" s="27"/>
      <c r="P17" s="22"/>
      <c r="Q17" s="27"/>
      <c r="R17" s="27"/>
      <c r="S17" s="22"/>
      <c r="T17" s="27"/>
      <c r="U17" s="27"/>
      <c r="V17" s="22"/>
      <c r="W17" s="27"/>
      <c r="X17" s="27"/>
      <c r="Y17" s="22"/>
      <c r="Z17" s="27"/>
      <c r="AA17" s="27"/>
      <c r="AB17" s="22"/>
      <c r="AC17" s="27"/>
      <c r="AD17" s="27"/>
      <c r="AE17" s="22"/>
      <c r="AF17" s="27"/>
      <c r="AG17" s="27"/>
      <c r="AH17" s="22"/>
      <c r="AI17" s="27"/>
      <c r="AJ17" s="27"/>
      <c r="AK17" s="22"/>
      <c r="AL17" s="27"/>
      <c r="AM17" s="27"/>
      <c r="AN17" s="22"/>
      <c r="AO17" s="27"/>
      <c r="AP17" s="27"/>
    </row>
    <row r="18" spans="1:42" x14ac:dyDescent="0.2">
      <c r="A18" s="32">
        <v>2016</v>
      </c>
      <c r="B18" s="29">
        <f t="shared" si="0"/>
        <v>4.0721325729660807</v>
      </c>
      <c r="C18" s="29">
        <f t="shared" si="1"/>
        <v>2.287627478620835</v>
      </c>
      <c r="D18" s="29">
        <f t="shared" si="2"/>
        <v>2.5746981498425026</v>
      </c>
      <c r="E18" s="29">
        <f t="shared" si="3"/>
        <v>3.5096745798579354</v>
      </c>
      <c r="F18" s="29">
        <f t="shared" si="4"/>
        <v>4.2599338111630303</v>
      </c>
      <c r="G18" s="22"/>
      <c r="H18" s="27"/>
      <c r="I18" s="27"/>
      <c r="J18" s="22"/>
      <c r="K18" s="27"/>
      <c r="L18" s="27"/>
      <c r="M18" s="22"/>
      <c r="N18" s="27"/>
      <c r="O18" s="27"/>
      <c r="P18" s="22"/>
      <c r="Q18" s="27"/>
      <c r="R18" s="27"/>
      <c r="S18" s="22"/>
      <c r="T18" s="27"/>
      <c r="U18" s="27"/>
      <c r="V18" s="22"/>
      <c r="W18" s="27"/>
      <c r="X18" s="27"/>
      <c r="Y18" s="22"/>
      <c r="Z18" s="27"/>
      <c r="AA18" s="27"/>
      <c r="AB18" s="22"/>
      <c r="AC18" s="27"/>
      <c r="AD18" s="27"/>
      <c r="AE18" s="22"/>
      <c r="AF18" s="27"/>
      <c r="AG18" s="27"/>
      <c r="AH18" s="22"/>
      <c r="AI18" s="27"/>
      <c r="AJ18" s="27"/>
      <c r="AK18" s="22"/>
      <c r="AL18" s="27"/>
      <c r="AM18" s="27"/>
      <c r="AN18" s="22"/>
      <c r="AO18" s="27"/>
      <c r="AP18" s="27"/>
    </row>
    <row r="19" spans="1:42" x14ac:dyDescent="0.2">
      <c r="A19" s="32">
        <v>2017</v>
      </c>
      <c r="B19" s="29">
        <f t="shared" si="0"/>
        <v>3.7507147128429619</v>
      </c>
      <c r="C19" s="29">
        <f t="shared" si="1"/>
        <v>1.6982133912720299</v>
      </c>
      <c r="D19" s="29">
        <f t="shared" si="2"/>
        <v>2.065513960598242</v>
      </c>
      <c r="E19" s="29">
        <f t="shared" si="3"/>
        <v>3.6082021261513608</v>
      </c>
      <c r="F19" s="29">
        <f t="shared" si="4"/>
        <v>3.9195409905963263</v>
      </c>
      <c r="G19" s="22"/>
      <c r="H19" s="27"/>
      <c r="I19" s="27"/>
      <c r="J19" s="22"/>
      <c r="K19" s="27"/>
      <c r="L19" s="27"/>
      <c r="M19" s="22"/>
      <c r="N19" s="27"/>
      <c r="O19" s="27"/>
      <c r="P19" s="22"/>
      <c r="Q19" s="27"/>
      <c r="R19" s="27"/>
      <c r="S19" s="22"/>
      <c r="T19" s="27"/>
      <c r="U19" s="27"/>
      <c r="V19" s="22"/>
      <c r="W19" s="27"/>
      <c r="X19" s="27"/>
      <c r="Y19" s="22"/>
      <c r="Z19" s="27"/>
      <c r="AA19" s="27"/>
      <c r="AB19" s="22"/>
      <c r="AC19" s="27"/>
      <c r="AD19" s="27"/>
      <c r="AE19" s="22"/>
      <c r="AF19" s="27"/>
      <c r="AG19" s="27"/>
      <c r="AH19" s="22"/>
      <c r="AI19" s="27"/>
      <c r="AJ19" s="27"/>
      <c r="AK19" s="22"/>
      <c r="AL19" s="27"/>
      <c r="AM19" s="27"/>
      <c r="AN19" s="22"/>
      <c r="AO19" s="27"/>
      <c r="AP19" s="27"/>
    </row>
    <row r="20" spans="1:42" x14ac:dyDescent="0.2">
      <c r="A20" s="32">
        <v>2018</v>
      </c>
      <c r="B20" s="29">
        <f t="shared" si="0"/>
        <v>2.6708455253244612</v>
      </c>
      <c r="C20" s="29">
        <f t="shared" si="1"/>
        <v>0.89010907917042026</v>
      </c>
      <c r="D20" s="29">
        <f t="shared" si="2"/>
        <v>1.365638722000817</v>
      </c>
      <c r="E20" s="29">
        <f t="shared" si="3"/>
        <v>3.5344048390970384</v>
      </c>
      <c r="F20" s="29">
        <f t="shared" si="4"/>
        <v>2.7216187368992451</v>
      </c>
      <c r="G20" s="22"/>
      <c r="H20" s="27"/>
      <c r="I20" s="27"/>
      <c r="J20" s="22"/>
      <c r="K20" s="27"/>
      <c r="L20" s="27"/>
      <c r="M20" s="22"/>
      <c r="N20" s="27"/>
      <c r="O20" s="27"/>
      <c r="P20" s="22"/>
      <c r="Q20" s="27"/>
      <c r="R20" s="27"/>
      <c r="S20" s="22"/>
      <c r="T20" s="27"/>
      <c r="U20" s="27"/>
      <c r="V20" s="22"/>
      <c r="W20" s="27"/>
      <c r="X20" s="27"/>
      <c r="Y20" s="22"/>
      <c r="Z20" s="27"/>
      <c r="AA20" s="27"/>
      <c r="AB20" s="22"/>
      <c r="AC20" s="27"/>
      <c r="AD20" s="27"/>
      <c r="AE20" s="22"/>
      <c r="AF20" s="27"/>
      <c r="AG20" s="27"/>
      <c r="AH20" s="22"/>
      <c r="AI20" s="27"/>
      <c r="AJ20" s="27"/>
      <c r="AK20" s="22"/>
      <c r="AL20" s="27"/>
      <c r="AM20" s="27"/>
      <c r="AN20" s="22"/>
      <c r="AO20" s="27"/>
      <c r="AP20" s="27"/>
    </row>
    <row r="21" spans="1:42" x14ac:dyDescent="0.2">
      <c r="A21" s="32">
        <v>2019</v>
      </c>
      <c r="B21" s="29">
        <f t="shared" si="0"/>
        <v>1.9649760148598538</v>
      </c>
      <c r="C21" s="29">
        <f t="shared" si="1"/>
        <v>-0.2703028205063962</v>
      </c>
      <c r="D21" s="29">
        <f t="shared" si="2"/>
        <v>0.41497796490970185</v>
      </c>
      <c r="E21" s="29">
        <f t="shared" si="3"/>
        <v>3.1520442873306465</v>
      </c>
      <c r="F21" s="29">
        <f t="shared" si="4"/>
        <v>2.0101239862457598</v>
      </c>
      <c r="G21" s="22"/>
      <c r="H21" s="27"/>
      <c r="I21" s="27"/>
      <c r="J21" s="22"/>
      <c r="K21" s="27"/>
      <c r="L21" s="27"/>
      <c r="M21" s="22"/>
      <c r="N21" s="27"/>
      <c r="O21" s="27"/>
      <c r="P21" s="22"/>
      <c r="Q21" s="27"/>
      <c r="R21" s="27"/>
      <c r="S21" s="22"/>
      <c r="T21" s="27"/>
      <c r="U21" s="27"/>
      <c r="V21" s="22"/>
      <c r="W21" s="27"/>
      <c r="X21" s="27"/>
      <c r="Y21" s="22"/>
      <c r="Z21" s="27"/>
      <c r="AA21" s="27"/>
      <c r="AB21" s="22"/>
      <c r="AC21" s="27"/>
      <c r="AD21" s="27"/>
      <c r="AE21" s="22"/>
      <c r="AF21" s="27"/>
      <c r="AG21" s="27"/>
      <c r="AH21" s="22"/>
      <c r="AI21" s="27"/>
      <c r="AJ21" s="27"/>
      <c r="AK21" s="22"/>
      <c r="AL21" s="27"/>
      <c r="AM21" s="27"/>
      <c r="AN21" s="22"/>
      <c r="AO21" s="27"/>
      <c r="AP21" s="27"/>
    </row>
    <row r="22" spans="1:42" x14ac:dyDescent="0.2">
      <c r="A22" s="32">
        <v>2020</v>
      </c>
      <c r="B22" s="29">
        <f t="shared" si="0"/>
        <v>-23.673073176971005</v>
      </c>
      <c r="C22" s="29">
        <f t="shared" si="1"/>
        <v>-8.1592920237813829</v>
      </c>
      <c r="D22" s="29">
        <f t="shared" si="2"/>
        <v>-19.350003810953599</v>
      </c>
      <c r="E22" s="29">
        <f t="shared" si="3"/>
        <v>-12.250003166198697</v>
      </c>
      <c r="F22" s="29">
        <f t="shared" si="4"/>
        <v>-25.050007420420407</v>
      </c>
      <c r="G22" s="22"/>
      <c r="H22" s="27"/>
      <c r="I22" s="27"/>
      <c r="J22" s="22"/>
      <c r="K22" s="27"/>
      <c r="L22" s="27"/>
      <c r="M22" s="22"/>
      <c r="N22" s="27"/>
      <c r="O22" s="27"/>
      <c r="P22" s="22"/>
      <c r="Q22" s="27"/>
      <c r="R22" s="27"/>
      <c r="S22" s="22"/>
      <c r="T22" s="27"/>
      <c r="U22" s="27"/>
      <c r="V22" s="22"/>
      <c r="W22" s="27"/>
      <c r="X22" s="27"/>
      <c r="Y22" s="22"/>
      <c r="Z22" s="27"/>
      <c r="AA22" s="27"/>
      <c r="AB22" s="22"/>
      <c r="AC22" s="27"/>
      <c r="AD22" s="27"/>
      <c r="AE22" s="22"/>
      <c r="AF22" s="27"/>
      <c r="AG22" s="27"/>
      <c r="AH22" s="22"/>
      <c r="AI22" s="27"/>
      <c r="AJ22" s="27"/>
      <c r="AK22" s="22"/>
      <c r="AL22" s="27"/>
      <c r="AM22" s="27"/>
      <c r="AN22" s="22"/>
      <c r="AO22" s="27"/>
      <c r="AP22" s="27"/>
    </row>
    <row r="23" spans="1:42" x14ac:dyDescent="0.2">
      <c r="A23" s="32"/>
      <c r="B23" s="29"/>
      <c r="C23" s="29"/>
      <c r="D23" s="29"/>
      <c r="E23" s="29"/>
      <c r="F23" s="29"/>
      <c r="G23" s="22"/>
      <c r="H23" s="27"/>
      <c r="I23" s="27"/>
      <c r="J23" s="22"/>
      <c r="K23" s="27"/>
      <c r="L23" s="27"/>
      <c r="M23" s="22"/>
      <c r="N23" s="27"/>
      <c r="O23" s="27"/>
      <c r="P23" s="22"/>
      <c r="Q23" s="27"/>
      <c r="R23" s="27"/>
      <c r="S23" s="22"/>
      <c r="T23" s="27"/>
      <c r="U23" s="27"/>
      <c r="V23" s="22"/>
      <c r="W23" s="27"/>
      <c r="X23" s="27"/>
      <c r="Y23" s="22"/>
      <c r="Z23" s="27"/>
      <c r="AA23" s="27"/>
      <c r="AB23" s="22"/>
      <c r="AC23" s="27"/>
      <c r="AD23" s="27"/>
      <c r="AE23" s="22"/>
      <c r="AF23" s="27"/>
      <c r="AG23" s="27"/>
      <c r="AH23" s="22"/>
      <c r="AI23" s="27"/>
      <c r="AJ23" s="27"/>
      <c r="AK23" s="22"/>
      <c r="AL23" s="27"/>
      <c r="AM23" s="27"/>
      <c r="AN23" s="22"/>
      <c r="AO23" s="27"/>
      <c r="AP23" s="27"/>
    </row>
    <row r="24" spans="1:42" x14ac:dyDescent="0.2">
      <c r="A24" s="32"/>
      <c r="B24" s="29"/>
      <c r="C24" s="29"/>
      <c r="D24" s="29"/>
      <c r="E24" s="29"/>
      <c r="F24" s="29"/>
      <c r="G24" s="22"/>
      <c r="H24" s="27"/>
      <c r="I24" s="27"/>
      <c r="J24" s="22"/>
      <c r="K24" s="27"/>
      <c r="L24" s="27"/>
      <c r="M24" s="22"/>
      <c r="N24" s="27"/>
      <c r="O24" s="27"/>
      <c r="P24" s="22"/>
      <c r="Q24" s="27"/>
      <c r="R24" s="27"/>
      <c r="S24" s="22"/>
      <c r="T24" s="27"/>
      <c r="U24" s="27"/>
      <c r="V24" s="22"/>
      <c r="W24" s="27"/>
      <c r="X24" s="27"/>
      <c r="Y24" s="22"/>
      <c r="Z24" s="27"/>
      <c r="AA24" s="27"/>
      <c r="AB24" s="22"/>
      <c r="AC24" s="27"/>
      <c r="AD24" s="27"/>
      <c r="AE24" s="22"/>
      <c r="AF24" s="27"/>
      <c r="AG24" s="27"/>
      <c r="AH24" s="22"/>
      <c r="AI24" s="27"/>
      <c r="AJ24" s="27"/>
      <c r="AK24" s="22"/>
      <c r="AL24" s="27"/>
      <c r="AM24" s="27"/>
      <c r="AN24" s="22"/>
      <c r="AO24" s="27"/>
      <c r="AP24" s="27"/>
    </row>
    <row r="25" spans="1:42" x14ac:dyDescent="0.2">
      <c r="A25" s="32"/>
      <c r="B25" s="29"/>
      <c r="C25" s="29"/>
      <c r="D25" s="29"/>
      <c r="E25" s="29"/>
      <c r="F25" s="29"/>
      <c r="G25" s="22"/>
      <c r="H25" s="27"/>
      <c r="I25" s="27"/>
      <c r="J25" s="22"/>
      <c r="K25" s="27"/>
      <c r="L25" s="27"/>
      <c r="M25" s="22"/>
      <c r="N25" s="27"/>
      <c r="O25" s="27"/>
      <c r="P25" s="22"/>
      <c r="Q25" s="27"/>
      <c r="R25" s="27"/>
      <c r="S25" s="22"/>
      <c r="T25" s="27"/>
      <c r="U25" s="27"/>
      <c r="V25" s="22"/>
      <c r="W25" s="27"/>
      <c r="X25" s="27"/>
      <c r="Y25" s="22"/>
      <c r="Z25" s="27"/>
      <c r="AA25" s="27"/>
      <c r="AB25" s="22"/>
      <c r="AC25" s="27"/>
      <c r="AD25" s="27"/>
      <c r="AE25" s="22"/>
      <c r="AF25" s="27"/>
      <c r="AG25" s="27"/>
      <c r="AH25" s="22"/>
      <c r="AI25" s="27"/>
      <c r="AJ25" s="27"/>
      <c r="AK25" s="22"/>
      <c r="AL25" s="27"/>
      <c r="AM25" s="27"/>
      <c r="AN25" s="22"/>
      <c r="AO25" s="27"/>
      <c r="AP25" s="27"/>
    </row>
    <row r="26" spans="1:42" x14ac:dyDescent="0.2">
      <c r="A26" s="32"/>
      <c r="B26" s="29"/>
      <c r="C26" s="29"/>
      <c r="D26" s="29"/>
      <c r="E26" s="29"/>
      <c r="F26" s="29"/>
      <c r="G26" s="22"/>
      <c r="H26" s="27"/>
      <c r="I26" s="27"/>
      <c r="J26" s="22"/>
      <c r="K26" s="27"/>
      <c r="L26" s="27"/>
      <c r="M26" s="22"/>
      <c r="N26" s="27"/>
      <c r="O26" s="27"/>
      <c r="P26" s="22"/>
      <c r="Q26" s="27"/>
      <c r="R26" s="27"/>
      <c r="S26" s="22"/>
      <c r="T26" s="27"/>
      <c r="U26" s="27"/>
      <c r="V26" s="22"/>
      <c r="W26" s="27"/>
      <c r="X26" s="27"/>
      <c r="Y26" s="22"/>
      <c r="Z26" s="27"/>
      <c r="AA26" s="27"/>
      <c r="AB26" s="22"/>
      <c r="AC26" s="27"/>
      <c r="AD26" s="27"/>
      <c r="AE26" s="22"/>
      <c r="AF26" s="27"/>
      <c r="AG26" s="27"/>
      <c r="AH26" s="22"/>
      <c r="AI26" s="27"/>
      <c r="AJ26" s="27"/>
      <c r="AK26" s="22"/>
      <c r="AL26" s="27"/>
      <c r="AM26" s="27"/>
      <c r="AN26" s="22"/>
      <c r="AO26" s="27"/>
      <c r="AP26" s="27"/>
    </row>
    <row r="27" spans="1:42" x14ac:dyDescent="0.2">
      <c r="A27" s="32"/>
      <c r="B27" s="29"/>
      <c r="C27" s="29"/>
      <c r="D27" s="29"/>
      <c r="E27" s="29"/>
      <c r="F27" s="29"/>
      <c r="G27" s="22"/>
      <c r="H27" s="27"/>
      <c r="I27" s="27"/>
      <c r="J27" s="22"/>
      <c r="K27" s="27"/>
      <c r="L27" s="27"/>
      <c r="M27" s="22"/>
      <c r="N27" s="27"/>
      <c r="O27" s="27"/>
      <c r="P27" s="22"/>
      <c r="Q27" s="27"/>
      <c r="R27" s="27"/>
      <c r="S27" s="22"/>
      <c r="T27" s="27"/>
      <c r="U27" s="27"/>
      <c r="V27" s="22"/>
      <c r="W27" s="27"/>
      <c r="X27" s="27"/>
      <c r="Y27" s="22"/>
      <c r="Z27" s="27"/>
      <c r="AA27" s="27"/>
      <c r="AB27" s="22"/>
      <c r="AC27" s="27"/>
      <c r="AD27" s="27"/>
      <c r="AE27" s="22"/>
      <c r="AF27" s="27"/>
      <c r="AG27" s="27"/>
      <c r="AH27" s="22"/>
      <c r="AI27" s="27"/>
      <c r="AJ27" s="27"/>
      <c r="AK27" s="22"/>
      <c r="AL27" s="27"/>
      <c r="AM27" s="27"/>
      <c r="AN27" s="22"/>
      <c r="AO27" s="27"/>
      <c r="AP27" s="27"/>
    </row>
    <row r="28" spans="1:42" x14ac:dyDescent="0.2">
      <c r="A28" s="32"/>
      <c r="B28" s="29"/>
      <c r="C28" s="29"/>
      <c r="D28" s="29"/>
      <c r="E28" s="29"/>
      <c r="F28" s="29"/>
      <c r="G28" s="22"/>
      <c r="H28" s="27"/>
      <c r="I28" s="27"/>
      <c r="J28" s="22"/>
      <c r="K28" s="27"/>
      <c r="L28" s="27"/>
      <c r="M28" s="22"/>
      <c r="N28" s="27"/>
      <c r="O28" s="27"/>
      <c r="P28" s="22"/>
      <c r="Q28" s="27"/>
      <c r="R28" s="27"/>
      <c r="S28" s="22"/>
      <c r="T28" s="27"/>
      <c r="U28" s="27"/>
      <c r="V28" s="22"/>
      <c r="W28" s="27"/>
      <c r="X28" s="27"/>
      <c r="Y28" s="22"/>
      <c r="Z28" s="27"/>
      <c r="AA28" s="27"/>
      <c r="AB28" s="22"/>
      <c r="AC28" s="27"/>
      <c r="AD28" s="27"/>
      <c r="AE28" s="22"/>
      <c r="AF28" s="27"/>
      <c r="AG28" s="27"/>
      <c r="AH28" s="22"/>
      <c r="AI28" s="27"/>
      <c r="AJ28" s="27"/>
      <c r="AK28" s="22"/>
      <c r="AL28" s="27"/>
      <c r="AM28" s="27"/>
      <c r="AN28" s="22"/>
      <c r="AO28" s="27"/>
      <c r="AP28" s="27"/>
    </row>
    <row r="29" spans="1:42" x14ac:dyDescent="0.2">
      <c r="A29" s="32"/>
      <c r="B29" s="29"/>
      <c r="C29" s="29"/>
      <c r="D29" s="29"/>
      <c r="E29" s="29"/>
      <c r="F29" s="29"/>
      <c r="G29" s="22"/>
      <c r="H29" s="27"/>
      <c r="I29" s="27"/>
      <c r="J29" s="22"/>
      <c r="K29" s="27"/>
      <c r="L29" s="27"/>
      <c r="M29" s="22"/>
      <c r="N29" s="27"/>
      <c r="O29" s="27"/>
      <c r="P29" s="22"/>
      <c r="Q29" s="27"/>
      <c r="R29" s="27"/>
      <c r="S29" s="22"/>
      <c r="T29" s="27"/>
      <c r="U29" s="27"/>
      <c r="V29" s="22"/>
      <c r="W29" s="27"/>
      <c r="X29" s="27"/>
      <c r="Y29" s="22"/>
      <c r="Z29" s="27"/>
      <c r="AA29" s="27"/>
      <c r="AB29" s="22"/>
      <c r="AC29" s="27"/>
      <c r="AD29" s="27"/>
      <c r="AE29" s="22"/>
      <c r="AF29" s="27"/>
      <c r="AG29" s="27"/>
      <c r="AH29" s="22"/>
      <c r="AI29" s="27"/>
      <c r="AJ29" s="27"/>
      <c r="AK29" s="22"/>
      <c r="AL29" s="27"/>
      <c r="AM29" s="27"/>
      <c r="AN29" s="22"/>
      <c r="AO29" s="27"/>
      <c r="AP29" s="27"/>
    </row>
    <row r="30" spans="1:42" x14ac:dyDescent="0.2">
      <c r="A30" s="32"/>
      <c r="B30" s="29"/>
      <c r="C30" s="29"/>
      <c r="D30" s="29"/>
      <c r="E30" s="29"/>
      <c r="F30" s="29"/>
      <c r="G30" s="22"/>
      <c r="H30" s="27"/>
      <c r="I30" s="27"/>
      <c r="J30" s="22"/>
      <c r="K30" s="27"/>
      <c r="L30" s="27"/>
      <c r="M30" s="22"/>
      <c r="N30" s="27"/>
      <c r="O30" s="27"/>
      <c r="P30" s="22"/>
      <c r="Q30" s="27"/>
      <c r="R30" s="27"/>
      <c r="S30" s="22"/>
      <c r="T30" s="27"/>
      <c r="U30" s="27"/>
      <c r="V30" s="22"/>
      <c r="W30" s="27"/>
      <c r="X30" s="27"/>
      <c r="Y30" s="22"/>
      <c r="Z30" s="27"/>
      <c r="AA30" s="27"/>
      <c r="AB30" s="22"/>
      <c r="AC30" s="27"/>
      <c r="AD30" s="27"/>
      <c r="AE30" s="22"/>
      <c r="AF30" s="27"/>
      <c r="AG30" s="27"/>
      <c r="AH30" s="22"/>
      <c r="AI30" s="27"/>
      <c r="AJ30" s="27"/>
      <c r="AK30" s="22"/>
      <c r="AL30" s="27"/>
      <c r="AM30" s="27"/>
      <c r="AN30" s="22"/>
      <c r="AO30" s="27"/>
      <c r="AP30" s="27"/>
    </row>
    <row r="31" spans="1:42" x14ac:dyDescent="0.2">
      <c r="A31" s="32"/>
      <c r="B31" s="29"/>
      <c r="C31" s="29"/>
      <c r="D31" s="29"/>
      <c r="E31" s="29"/>
      <c r="F31" s="29"/>
      <c r="G31" s="22"/>
      <c r="H31" s="27"/>
      <c r="I31" s="27"/>
      <c r="J31" s="22"/>
      <c r="K31" s="27"/>
      <c r="L31" s="27"/>
      <c r="M31" s="22"/>
      <c r="N31" s="27"/>
      <c r="O31" s="27"/>
      <c r="P31" s="22"/>
      <c r="Q31" s="27"/>
      <c r="R31" s="27"/>
      <c r="S31" s="22"/>
      <c r="T31" s="27"/>
      <c r="U31" s="27"/>
      <c r="V31" s="22"/>
      <c r="W31" s="27"/>
      <c r="X31" s="27"/>
      <c r="Y31" s="22"/>
      <c r="Z31" s="27"/>
      <c r="AA31" s="27"/>
      <c r="AB31" s="22"/>
      <c r="AC31" s="27"/>
      <c r="AD31" s="27"/>
      <c r="AE31" s="22"/>
      <c r="AF31" s="27"/>
      <c r="AG31" s="27"/>
      <c r="AH31" s="22"/>
      <c r="AI31" s="27"/>
      <c r="AJ31" s="27"/>
      <c r="AK31" s="22"/>
      <c r="AL31" s="27"/>
      <c r="AM31" s="27"/>
      <c r="AN31" s="22"/>
      <c r="AO31" s="27"/>
      <c r="AP31" s="27"/>
    </row>
    <row r="32" spans="1:42" x14ac:dyDescent="0.2">
      <c r="B32" s="22"/>
      <c r="C32" s="27"/>
      <c r="D32" s="22"/>
      <c r="E32" s="27"/>
      <c r="F32" s="27"/>
      <c r="G32" s="22"/>
      <c r="H32" s="27"/>
      <c r="I32" s="27"/>
      <c r="J32" s="22"/>
      <c r="K32" s="27"/>
      <c r="L32" s="27"/>
      <c r="M32" s="22"/>
      <c r="N32" s="27"/>
      <c r="O32" s="27"/>
      <c r="P32" s="22"/>
      <c r="Q32" s="27"/>
      <c r="R32" s="27"/>
      <c r="S32" s="22"/>
      <c r="T32" s="27"/>
      <c r="U32" s="27"/>
      <c r="V32" s="22"/>
      <c r="W32" s="27"/>
      <c r="X32" s="27"/>
      <c r="Y32" s="22"/>
      <c r="Z32" s="27"/>
      <c r="AA32" s="27"/>
      <c r="AB32" s="22"/>
      <c r="AC32" s="27"/>
      <c r="AD32" s="27"/>
      <c r="AE32" s="22"/>
      <c r="AF32" s="27"/>
      <c r="AG32" s="27"/>
      <c r="AH32" s="22"/>
      <c r="AI32" s="27"/>
      <c r="AJ32" s="27"/>
      <c r="AK32" s="22"/>
      <c r="AL32" s="27"/>
      <c r="AM32" s="27"/>
      <c r="AN32" s="22"/>
      <c r="AO32" s="27"/>
      <c r="AP32" s="27"/>
    </row>
    <row r="33" spans="1:42" x14ac:dyDescent="0.2">
      <c r="B33" s="22"/>
      <c r="C33" s="27"/>
      <c r="D33" s="22"/>
      <c r="E33" s="27"/>
      <c r="F33" s="27"/>
      <c r="G33" s="22"/>
      <c r="H33" s="33"/>
      <c r="I33" s="27"/>
      <c r="J33" s="22"/>
      <c r="K33" s="27"/>
      <c r="L33" s="27"/>
      <c r="M33" s="22"/>
      <c r="N33" s="27"/>
      <c r="O33" s="27"/>
      <c r="P33" s="22"/>
      <c r="Q33" s="27"/>
      <c r="R33" s="27"/>
      <c r="S33" s="22"/>
      <c r="T33" s="27"/>
      <c r="U33" s="27"/>
      <c r="V33" s="22"/>
      <c r="W33" s="27"/>
      <c r="X33" s="27"/>
      <c r="Y33" s="22"/>
      <c r="Z33" s="27"/>
      <c r="AA33" s="27"/>
      <c r="AB33" s="22"/>
      <c r="AC33" s="27"/>
      <c r="AD33" s="27"/>
      <c r="AE33" s="22"/>
      <c r="AF33" s="27"/>
      <c r="AG33" s="27"/>
      <c r="AH33" s="22"/>
      <c r="AI33" s="27"/>
      <c r="AJ33" s="27"/>
      <c r="AK33" s="22"/>
      <c r="AL33" s="27"/>
      <c r="AM33" s="27"/>
      <c r="AN33" s="22"/>
      <c r="AO33" s="27"/>
      <c r="AP33" s="27"/>
    </row>
    <row r="34" spans="1:42" x14ac:dyDescent="0.2">
      <c r="A34" s="145" t="s">
        <v>224</v>
      </c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27"/>
      <c r="R34" s="27"/>
      <c r="S34" s="22"/>
      <c r="T34" s="27"/>
      <c r="U34" s="27"/>
      <c r="V34" s="22"/>
      <c r="W34" s="27"/>
      <c r="X34" s="27"/>
      <c r="Y34" s="22"/>
      <c r="Z34" s="27"/>
      <c r="AA34" s="27"/>
      <c r="AB34" s="22"/>
      <c r="AC34" s="27"/>
      <c r="AD34" s="27"/>
      <c r="AE34" s="22"/>
      <c r="AF34" s="27"/>
      <c r="AG34" s="27"/>
      <c r="AH34" s="22"/>
      <c r="AI34" s="27"/>
      <c r="AJ34" s="27"/>
      <c r="AK34" s="22"/>
      <c r="AL34" s="27"/>
      <c r="AM34" s="27"/>
      <c r="AN34" s="22"/>
      <c r="AO34" s="27"/>
      <c r="AP34" s="27"/>
    </row>
    <row r="35" spans="1:42" x14ac:dyDescent="0.2">
      <c r="G35" s="27"/>
      <c r="H35" s="27"/>
      <c r="I35" s="27"/>
      <c r="J35" s="22"/>
      <c r="K35" s="27"/>
      <c r="L35" s="27"/>
      <c r="M35" s="22"/>
      <c r="N35" s="27"/>
      <c r="O35" s="27"/>
      <c r="P35" s="22"/>
      <c r="Q35" s="27"/>
      <c r="R35" s="27"/>
      <c r="S35" s="22"/>
      <c r="T35" s="27"/>
      <c r="U35" s="27"/>
      <c r="V35" s="22"/>
      <c r="W35" s="27"/>
      <c r="X35" s="27"/>
      <c r="Y35" s="22"/>
      <c r="Z35" s="27"/>
      <c r="AA35" s="27"/>
      <c r="AB35" s="22"/>
      <c r="AC35" s="27"/>
      <c r="AD35" s="27"/>
      <c r="AE35" s="22"/>
      <c r="AF35" s="27"/>
      <c r="AG35" s="27"/>
      <c r="AH35" s="22"/>
      <c r="AI35" s="27"/>
      <c r="AJ35" s="27"/>
      <c r="AK35" s="22"/>
      <c r="AL35" s="27"/>
      <c r="AM35" s="27"/>
      <c r="AN35" s="22"/>
      <c r="AO35" s="27"/>
      <c r="AP35" s="27"/>
    </row>
    <row r="36" spans="1:42" x14ac:dyDescent="0.2">
      <c r="G36" s="27"/>
      <c r="H36" s="27"/>
      <c r="I36" s="27"/>
      <c r="J36" s="22"/>
      <c r="K36" s="27"/>
      <c r="L36" s="27"/>
      <c r="M36" s="22"/>
      <c r="N36" s="27"/>
      <c r="O36" s="27"/>
      <c r="P36" s="22"/>
      <c r="Q36" s="27"/>
      <c r="R36" s="27"/>
      <c r="S36" s="22"/>
      <c r="T36" s="27"/>
      <c r="U36" s="27"/>
      <c r="V36" s="22"/>
      <c r="W36" s="27"/>
      <c r="X36" s="27"/>
      <c r="Y36" s="22"/>
      <c r="Z36" s="27"/>
      <c r="AA36" s="27"/>
      <c r="AB36" s="22"/>
      <c r="AC36" s="27"/>
      <c r="AD36" s="27"/>
      <c r="AE36" s="22"/>
      <c r="AF36" s="27"/>
      <c r="AG36" s="27"/>
      <c r="AH36" s="22"/>
      <c r="AI36" s="27"/>
      <c r="AJ36" s="27"/>
      <c r="AK36" s="22"/>
      <c r="AL36" s="27"/>
      <c r="AM36" s="27"/>
      <c r="AN36" s="22"/>
      <c r="AO36" s="27"/>
      <c r="AP36" s="27"/>
    </row>
    <row r="37" spans="1:42" x14ac:dyDescent="0.2">
      <c r="G37" s="27"/>
      <c r="H37" s="27"/>
      <c r="I37" s="27"/>
      <c r="J37" s="22"/>
      <c r="K37" s="27"/>
      <c r="L37" s="27"/>
      <c r="M37" s="22"/>
      <c r="N37" s="27"/>
      <c r="O37" s="27"/>
      <c r="P37" s="22"/>
      <c r="Q37" s="27"/>
      <c r="R37" s="27"/>
      <c r="S37" s="22"/>
      <c r="T37" s="27"/>
      <c r="U37" s="27"/>
      <c r="V37" s="22"/>
      <c r="W37" s="27"/>
      <c r="X37" s="27"/>
      <c r="Y37" s="22"/>
      <c r="Z37" s="27"/>
      <c r="AA37" s="27"/>
      <c r="AB37" s="22"/>
      <c r="AC37" s="27"/>
      <c r="AD37" s="27"/>
      <c r="AE37" s="22"/>
      <c r="AF37" s="27"/>
      <c r="AG37" s="27"/>
      <c r="AH37" s="22"/>
      <c r="AI37" s="27"/>
      <c r="AJ37" s="27"/>
      <c r="AK37" s="22"/>
      <c r="AL37" s="27"/>
      <c r="AM37" s="27"/>
      <c r="AN37" s="22"/>
      <c r="AO37" s="27"/>
      <c r="AP37" s="27"/>
    </row>
    <row r="38" spans="1:42" x14ac:dyDescent="0.2">
      <c r="G38" s="27"/>
      <c r="H38" s="22"/>
      <c r="I38" s="27"/>
      <c r="J38" s="27"/>
      <c r="K38" s="22"/>
      <c r="L38" s="27"/>
      <c r="M38" s="27"/>
      <c r="N38" s="22"/>
      <c r="O38" s="27"/>
      <c r="P38" s="27"/>
      <c r="Q38" s="22"/>
      <c r="R38" s="27"/>
      <c r="S38" s="27"/>
      <c r="T38" s="22"/>
      <c r="U38" s="27"/>
      <c r="V38" s="27"/>
      <c r="W38" s="22"/>
      <c r="X38" s="27"/>
      <c r="Y38" s="27"/>
      <c r="Z38" s="22"/>
      <c r="AA38" s="27"/>
      <c r="AB38" s="27"/>
    </row>
    <row r="39" spans="1:42" x14ac:dyDescent="0.2">
      <c r="G39" s="27"/>
      <c r="H39" s="22"/>
      <c r="I39" s="27"/>
      <c r="J39" s="27"/>
      <c r="K39" s="22"/>
      <c r="L39" s="27"/>
      <c r="M39" s="27"/>
      <c r="N39" s="22"/>
      <c r="O39" s="27"/>
      <c r="P39" s="27"/>
      <c r="Q39" s="22"/>
      <c r="R39" s="27"/>
      <c r="S39" s="27"/>
      <c r="T39" s="22"/>
      <c r="U39" s="27"/>
      <c r="V39" s="27"/>
      <c r="W39" s="22"/>
      <c r="X39" s="27"/>
      <c r="Y39" s="27"/>
      <c r="Z39" s="22"/>
      <c r="AA39" s="27"/>
      <c r="AB39" s="27"/>
    </row>
    <row r="40" spans="1:42" x14ac:dyDescent="0.2">
      <c r="G40" s="27"/>
      <c r="H40" s="22"/>
      <c r="I40" s="27"/>
      <c r="J40" s="27"/>
      <c r="K40" s="22"/>
      <c r="L40" s="27"/>
      <c r="M40" s="27"/>
      <c r="N40" s="22"/>
      <c r="O40" s="27"/>
      <c r="P40" s="27"/>
      <c r="Q40" s="22"/>
      <c r="R40" s="27"/>
      <c r="S40" s="27"/>
      <c r="T40" s="22"/>
      <c r="U40" s="27"/>
      <c r="V40" s="27"/>
      <c r="W40" s="22"/>
      <c r="X40" s="27"/>
      <c r="Y40" s="27"/>
      <c r="Z40" s="22"/>
      <c r="AA40" s="27"/>
      <c r="AB40" s="27"/>
    </row>
    <row r="43" spans="1:42" ht="22.5" x14ac:dyDescent="0.2">
      <c r="A43" s="25" t="s">
        <v>225</v>
      </c>
      <c r="B43" s="34">
        <v>2004</v>
      </c>
      <c r="C43" s="34">
        <v>2009</v>
      </c>
      <c r="D43" s="34">
        <v>2018</v>
      </c>
      <c r="E43" s="34">
        <v>2020</v>
      </c>
      <c r="F43" s="35" t="s">
        <v>226</v>
      </c>
      <c r="G43" s="35" t="s">
        <v>227</v>
      </c>
      <c r="H43" s="35" t="s">
        <v>228</v>
      </c>
    </row>
    <row r="44" spans="1:42" x14ac:dyDescent="0.2">
      <c r="A44" s="36" t="s">
        <v>216</v>
      </c>
      <c r="B44" s="37">
        <v>100</v>
      </c>
      <c r="C44" s="37">
        <v>106.74159381893718</v>
      </c>
      <c r="D44" s="37">
        <v>122.98735882538067</v>
      </c>
      <c r="E44" s="37">
        <v>95.671074294818808</v>
      </c>
      <c r="F44" s="38">
        <v>1.3133641801452489</v>
      </c>
      <c r="G44" s="38">
        <v>1.5865731075875855</v>
      </c>
      <c r="H44" s="38">
        <v>-11.801725685108311</v>
      </c>
    </row>
    <row r="45" spans="1:42" x14ac:dyDescent="0.2">
      <c r="A45" s="36" t="s">
        <v>212</v>
      </c>
      <c r="B45" s="37">
        <v>100</v>
      </c>
      <c r="C45" s="37">
        <v>108.24083574397736</v>
      </c>
      <c r="D45" s="37">
        <v>114.21613066317921</v>
      </c>
      <c r="E45" s="37">
        <v>104.61336373660869</v>
      </c>
      <c r="F45" s="38">
        <v>1.5963784974951434</v>
      </c>
      <c r="G45" s="38">
        <v>0.59882842307126261</v>
      </c>
      <c r="H45" s="38">
        <v>-4.2960502632279791</v>
      </c>
    </row>
    <row r="46" spans="1:42" x14ac:dyDescent="0.2">
      <c r="A46" s="36" t="s">
        <v>213</v>
      </c>
      <c r="B46" s="37">
        <v>100</v>
      </c>
      <c r="C46" s="37">
        <v>101.2144250723709</v>
      </c>
      <c r="D46" s="37">
        <v>101.89192817675624</v>
      </c>
      <c r="E46" s="37">
        <v>82.516847804174816</v>
      </c>
      <c r="F46" s="38">
        <v>0.24171367658150089</v>
      </c>
      <c r="G46" s="38">
        <v>7.4154558384353919E-2</v>
      </c>
      <c r="H46" s="38">
        <v>-10.008513790508244</v>
      </c>
    </row>
    <row r="47" spans="1:42" x14ac:dyDescent="0.2">
      <c r="A47" s="36" t="s">
        <v>214</v>
      </c>
      <c r="B47" s="37">
        <v>100</v>
      </c>
      <c r="C47" s="37">
        <v>99.456929165212799</v>
      </c>
      <c r="D47" s="37">
        <v>88.689501452722283</v>
      </c>
      <c r="E47" s="37">
        <v>80.278114277578112</v>
      </c>
      <c r="F47" s="38">
        <v>-0.1088508794326315</v>
      </c>
      <c r="G47" s="38">
        <v>-1.2650759522989108</v>
      </c>
      <c r="H47" s="38">
        <v>-4.8601473639285242</v>
      </c>
    </row>
    <row r="48" spans="1:42" x14ac:dyDescent="0.2">
      <c r="A48" s="36" t="s">
        <v>215</v>
      </c>
      <c r="B48" s="37">
        <v>100</v>
      </c>
      <c r="C48" s="37">
        <v>108.06255463595949</v>
      </c>
      <c r="D48" s="37">
        <v>129.23178639072447</v>
      </c>
      <c r="E48" s="37">
        <v>98.806204610046791</v>
      </c>
      <c r="F48" s="38">
        <v>1.5628889926637468</v>
      </c>
      <c r="G48" s="38">
        <v>2.0076352246657159</v>
      </c>
      <c r="H48" s="38">
        <v>-12.560546457499445</v>
      </c>
    </row>
    <row r="52" spans="11:26" x14ac:dyDescent="0.2">
      <c r="K52" s="145" t="s">
        <v>224</v>
      </c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145"/>
    </row>
  </sheetData>
  <sheetProtection selectLockedCells="1" selectUnlockedCells="1"/>
  <mergeCells count="16">
    <mergeCell ref="A34:P34"/>
    <mergeCell ref="K52:Z52"/>
    <mergeCell ref="A13:P13"/>
    <mergeCell ref="A11:P11"/>
    <mergeCell ref="B12:D12"/>
    <mergeCell ref="E12:G12"/>
    <mergeCell ref="H12:J12"/>
    <mergeCell ref="K12:M12"/>
    <mergeCell ref="N12:P12"/>
    <mergeCell ref="A1:P1"/>
    <mergeCell ref="A2:A3"/>
    <mergeCell ref="B2:D2"/>
    <mergeCell ref="E2:G2"/>
    <mergeCell ref="H2:J2"/>
    <mergeCell ref="K2:M2"/>
    <mergeCell ref="N2:P2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50"/>
  </sheetPr>
  <dimension ref="A1:H33"/>
  <sheetViews>
    <sheetView topLeftCell="A13" zoomScale="120" zoomScaleNormal="120" workbookViewId="0">
      <selection activeCell="A32" sqref="A32:H33"/>
    </sheetView>
  </sheetViews>
  <sheetFormatPr baseColWidth="10" defaultColWidth="9.140625" defaultRowHeight="11.25" x14ac:dyDescent="0.2"/>
  <cols>
    <col min="1" max="16384" width="9.140625" style="13"/>
  </cols>
  <sheetData>
    <row r="1" spans="1:8" ht="24" customHeight="1" x14ac:dyDescent="0.2">
      <c r="A1" s="148" t="s">
        <v>229</v>
      </c>
      <c r="B1" s="148"/>
      <c r="C1" s="148"/>
      <c r="D1" s="148"/>
      <c r="E1" s="148"/>
      <c r="F1" s="148"/>
      <c r="G1" s="148"/>
      <c r="H1" s="148"/>
    </row>
    <row r="2" spans="1:8" x14ac:dyDescent="0.2">
      <c r="A2" s="15"/>
      <c r="B2" s="16">
        <v>2014</v>
      </c>
      <c r="C2" s="16">
        <v>2015</v>
      </c>
      <c r="D2" s="16">
        <v>2016</v>
      </c>
      <c r="E2" s="16">
        <v>2017</v>
      </c>
      <c r="F2" s="16">
        <v>2018</v>
      </c>
      <c r="G2" s="16" t="s">
        <v>230</v>
      </c>
      <c r="H2" s="16" t="s">
        <v>231</v>
      </c>
    </row>
    <row r="3" spans="1:8" x14ac:dyDescent="0.2">
      <c r="A3" s="15" t="s">
        <v>232</v>
      </c>
      <c r="B3" s="39">
        <v>1.4</v>
      </c>
      <c r="C3" s="39">
        <v>2</v>
      </c>
      <c r="D3" s="39">
        <v>1.9</v>
      </c>
      <c r="E3" s="39">
        <v>2.6</v>
      </c>
      <c r="F3" s="39">
        <v>1.9</v>
      </c>
      <c r="G3" s="39">
        <v>1.3</v>
      </c>
      <c r="H3" s="39">
        <v>-6.6</v>
      </c>
    </row>
    <row r="4" spans="1:8" x14ac:dyDescent="0.2">
      <c r="A4" s="15" t="s">
        <v>233</v>
      </c>
      <c r="B4" s="39">
        <v>1.4</v>
      </c>
      <c r="C4" s="39">
        <v>3.8</v>
      </c>
      <c r="D4" s="39">
        <v>3</v>
      </c>
      <c r="E4" s="39">
        <v>3</v>
      </c>
      <c r="F4" s="39">
        <v>2.4</v>
      </c>
      <c r="G4" s="39">
        <v>2</v>
      </c>
      <c r="H4" s="39">
        <v>-10.8</v>
      </c>
    </row>
    <row r="5" spans="1:8" x14ac:dyDescent="0.2">
      <c r="A5" s="40" t="s">
        <v>234</v>
      </c>
      <c r="B5" s="41">
        <v>1</v>
      </c>
      <c r="C5" s="41">
        <v>2.9545725989044138</v>
      </c>
      <c r="D5" s="41">
        <v>4.0758870722025202</v>
      </c>
      <c r="E5" s="41">
        <v>3.7558375089981499</v>
      </c>
      <c r="F5" s="41">
        <v>2.6780710526125961</v>
      </c>
      <c r="G5" s="41">
        <v>1.9727708506412478</v>
      </c>
      <c r="H5" s="41">
        <v>-23.715561249986706</v>
      </c>
    </row>
    <row r="6" spans="1:8" x14ac:dyDescent="0.2">
      <c r="A6" s="15" t="s">
        <v>235</v>
      </c>
      <c r="B6" s="39">
        <v>0.7</v>
      </c>
      <c r="C6" s="39">
        <v>2.8674999999999997</v>
      </c>
      <c r="D6" s="39">
        <v>4.0822500000000002</v>
      </c>
      <c r="E6" s="39">
        <v>3.7978536727152568</v>
      </c>
      <c r="F6" s="39">
        <v>2.59686620580728</v>
      </c>
      <c r="G6" s="39">
        <v>1.9414394363729492</v>
      </c>
      <c r="H6" s="39">
        <v>-22.585314044755002</v>
      </c>
    </row>
    <row r="7" spans="1:8" x14ac:dyDescent="0.2">
      <c r="A7" s="15" t="s">
        <v>236</v>
      </c>
      <c r="B7" s="39">
        <v>0.8</v>
      </c>
      <c r="C7" s="39">
        <v>2.8845000000000001</v>
      </c>
      <c r="D7" s="39">
        <v>3.6675</v>
      </c>
      <c r="E7" s="39">
        <v>3.0273711296122219</v>
      </c>
      <c r="F7" s="39">
        <v>2.0475443492006917</v>
      </c>
      <c r="G7" s="39">
        <v>1.5378504870434906</v>
      </c>
      <c r="H7" s="39">
        <v>-23.272178303325099</v>
      </c>
    </row>
    <row r="8" spans="1:8" x14ac:dyDescent="0.2">
      <c r="A8" s="15" t="s">
        <v>237</v>
      </c>
      <c r="B8" s="39">
        <v>2.4</v>
      </c>
      <c r="C8" s="39">
        <v>3.5954999999999999</v>
      </c>
      <c r="D8" s="39">
        <v>4.2600000000000007</v>
      </c>
      <c r="E8" s="39">
        <v>3.9812608393851923</v>
      </c>
      <c r="F8" s="39">
        <v>3.4796108895306599</v>
      </c>
      <c r="G8" s="39">
        <v>2.3204466266231627</v>
      </c>
      <c r="H8" s="39">
        <v>-29.870595759768293</v>
      </c>
    </row>
    <row r="9" spans="1:8" ht="11.25" customHeight="1" x14ac:dyDescent="0.2">
      <c r="A9" s="145" t="s">
        <v>238</v>
      </c>
      <c r="B9" s="145"/>
      <c r="C9" s="145"/>
      <c r="D9" s="145"/>
      <c r="E9" s="145"/>
      <c r="F9" s="145"/>
      <c r="G9" s="145"/>
      <c r="H9" s="145"/>
    </row>
    <row r="10" spans="1:8" ht="11.25" customHeight="1" x14ac:dyDescent="0.2">
      <c r="A10" s="141" t="s">
        <v>239</v>
      </c>
      <c r="B10" s="141"/>
      <c r="C10" s="141"/>
      <c r="D10" s="141"/>
      <c r="E10" s="141"/>
      <c r="F10" s="141"/>
      <c r="G10" s="141"/>
      <c r="H10" s="141"/>
    </row>
    <row r="26" spans="1:8" x14ac:dyDescent="0.2">
      <c r="A26" s="33"/>
    </row>
    <row r="28" spans="1:8" x14ac:dyDescent="0.2">
      <c r="A28" s="33"/>
    </row>
    <row r="32" spans="1:8" x14ac:dyDescent="0.2">
      <c r="A32" s="145" t="s">
        <v>238</v>
      </c>
      <c r="B32" s="145"/>
      <c r="C32" s="145"/>
      <c r="D32" s="145"/>
      <c r="E32" s="145"/>
      <c r="F32" s="145"/>
      <c r="G32" s="145"/>
      <c r="H32" s="145"/>
    </row>
    <row r="33" spans="1:8" x14ac:dyDescent="0.2">
      <c r="A33" s="141" t="s">
        <v>239</v>
      </c>
      <c r="B33" s="141"/>
      <c r="C33" s="141"/>
      <c r="D33" s="141"/>
      <c r="E33" s="141"/>
      <c r="F33" s="141"/>
      <c r="G33" s="141"/>
      <c r="H33" s="141"/>
    </row>
  </sheetData>
  <sheetProtection selectLockedCells="1" selectUnlockedCells="1"/>
  <mergeCells count="5">
    <mergeCell ref="A1:H1"/>
    <mergeCell ref="A9:H9"/>
    <mergeCell ref="A10:H10"/>
    <mergeCell ref="A32:H32"/>
    <mergeCell ref="A33:H33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50"/>
  </sheetPr>
  <dimension ref="A1:M20"/>
  <sheetViews>
    <sheetView zoomScale="120" zoomScaleNormal="120" workbookViewId="0">
      <selection activeCell="A11" sqref="A11:M11"/>
    </sheetView>
  </sheetViews>
  <sheetFormatPr baseColWidth="10" defaultColWidth="9.140625" defaultRowHeight="11.25" x14ac:dyDescent="0.2"/>
  <cols>
    <col min="1" max="1" width="9.85546875" style="13" customWidth="1"/>
    <col min="2" max="2" width="8.7109375" style="13" customWidth="1"/>
    <col min="3" max="4" width="8.140625" style="13" customWidth="1"/>
    <col min="5" max="6" width="8.7109375" style="13" customWidth="1"/>
    <col min="7" max="7" width="7.7109375" style="13" customWidth="1"/>
    <col min="8" max="9" width="8.7109375" style="13" customWidth="1"/>
    <col min="10" max="10" width="7.85546875" style="13" customWidth="1"/>
    <col min="11" max="12" width="8.7109375" style="13" customWidth="1"/>
    <col min="13" max="13" width="7.7109375" style="13" customWidth="1"/>
    <col min="14" max="14" width="8.7109375" style="13" customWidth="1"/>
    <col min="15" max="15" width="6.42578125" style="13" customWidth="1"/>
    <col min="16" max="16" width="8.42578125" style="13" customWidth="1"/>
    <col min="17" max="17" width="8.7109375" style="13" customWidth="1"/>
    <col min="18" max="18" width="6.42578125" style="13" customWidth="1"/>
    <col min="19" max="19" width="8.42578125" style="13" customWidth="1"/>
    <col min="20" max="20" width="8.7109375" style="13" customWidth="1"/>
    <col min="21" max="21" width="6.42578125" style="13" customWidth="1"/>
    <col min="22" max="22" width="8.42578125" style="13" customWidth="1"/>
    <col min="23" max="23" width="8.7109375" style="13" customWidth="1"/>
    <col min="24" max="24" width="6.42578125" style="13" customWidth="1"/>
    <col min="25" max="25" width="8.42578125" style="13" customWidth="1"/>
    <col min="26" max="26" width="8.7109375" style="13" customWidth="1"/>
    <col min="27" max="27" width="6.42578125" style="13" customWidth="1"/>
    <col min="28" max="28" width="8.42578125" style="13" customWidth="1"/>
    <col min="29" max="29" width="8.7109375" style="13" customWidth="1"/>
    <col min="30" max="30" width="6.42578125" style="13" customWidth="1"/>
    <col min="31" max="31" width="8.42578125" style="13" customWidth="1"/>
    <col min="32" max="32" width="8.7109375" style="13" customWidth="1"/>
    <col min="33" max="33" width="6.42578125" style="13" customWidth="1"/>
    <col min="34" max="34" width="8.42578125" style="13" customWidth="1"/>
    <col min="35" max="35" width="8.7109375" style="13" customWidth="1"/>
    <col min="36" max="36" width="6.42578125" style="13" customWidth="1"/>
    <col min="37" max="37" width="8.42578125" style="13" customWidth="1"/>
    <col min="38" max="38" width="8.7109375" style="13" customWidth="1"/>
    <col min="39" max="39" width="6.42578125" style="13" customWidth="1"/>
    <col min="40" max="40" width="8.42578125" style="13" customWidth="1"/>
    <col min="41" max="41" width="8.7109375" style="13" customWidth="1"/>
    <col min="42" max="42" width="6.42578125" style="13" customWidth="1"/>
    <col min="43" max="43" width="8.42578125" style="13" customWidth="1"/>
    <col min="44" max="16384" width="9.140625" style="13"/>
  </cols>
  <sheetData>
    <row r="1" spans="1:13" x14ac:dyDescent="0.2">
      <c r="A1" s="142" t="s">
        <v>240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</row>
    <row r="2" spans="1:13" x14ac:dyDescent="0.2">
      <c r="A2" s="143"/>
      <c r="B2" s="144" t="s">
        <v>235</v>
      </c>
      <c r="C2" s="144"/>
      <c r="D2" s="144"/>
      <c r="E2" s="144" t="s">
        <v>236</v>
      </c>
      <c r="F2" s="144"/>
      <c r="G2" s="144"/>
      <c r="H2" s="144" t="s">
        <v>237</v>
      </c>
      <c r="I2" s="144"/>
      <c r="J2" s="144"/>
      <c r="K2" s="144" t="s">
        <v>234</v>
      </c>
      <c r="L2" s="144"/>
      <c r="M2" s="144"/>
    </row>
    <row r="3" spans="1:13" ht="22.5" x14ac:dyDescent="0.2">
      <c r="A3" s="143"/>
      <c r="B3" s="17" t="s">
        <v>216</v>
      </c>
      <c r="C3" s="17" t="s">
        <v>217</v>
      </c>
      <c r="D3" s="17" t="s">
        <v>218</v>
      </c>
      <c r="E3" s="17" t="s">
        <v>216</v>
      </c>
      <c r="F3" s="17" t="s">
        <v>217</v>
      </c>
      <c r="G3" s="17" t="s">
        <v>218</v>
      </c>
      <c r="H3" s="17" t="s">
        <v>216</v>
      </c>
      <c r="I3" s="17" t="s">
        <v>217</v>
      </c>
      <c r="J3" s="17" t="s">
        <v>218</v>
      </c>
      <c r="K3" s="17" t="s">
        <v>216</v>
      </c>
      <c r="L3" s="17" t="s">
        <v>217</v>
      </c>
      <c r="M3" s="17" t="s">
        <v>218</v>
      </c>
    </row>
    <row r="4" spans="1:13" x14ac:dyDescent="0.2">
      <c r="A4" s="18">
        <v>2014</v>
      </c>
      <c r="B4" s="19">
        <v>19220460.948589761</v>
      </c>
      <c r="C4" s="20">
        <v>0.788361641911</v>
      </c>
      <c r="D4" s="24" t="s">
        <v>219</v>
      </c>
      <c r="E4" s="19">
        <v>1983743.0549051426</v>
      </c>
      <c r="F4" s="20">
        <v>8.1366775545999998E-2</v>
      </c>
      <c r="G4" s="24" t="s">
        <v>219</v>
      </c>
      <c r="H4" s="19">
        <v>3176054.9117134861</v>
      </c>
      <c r="I4" s="20">
        <v>0.13027158254400001</v>
      </c>
      <c r="J4" s="24" t="s">
        <v>219</v>
      </c>
      <c r="K4" s="19">
        <v>24380258.91518401</v>
      </c>
      <c r="L4" s="20">
        <v>1</v>
      </c>
      <c r="M4" s="24" t="s">
        <v>219</v>
      </c>
    </row>
    <row r="5" spans="1:13" x14ac:dyDescent="0.2">
      <c r="A5" s="18">
        <v>2015</v>
      </c>
      <c r="B5" s="19">
        <v>20108126.661394633</v>
      </c>
      <c r="C5" s="20">
        <v>0.78762490761892012</v>
      </c>
      <c r="D5" s="24">
        <v>4.6183372770256081</v>
      </c>
      <c r="E5" s="19">
        <v>2075701.9760780297</v>
      </c>
      <c r="F5" s="20">
        <v>8.1304171426950747E-2</v>
      </c>
      <c r="G5" s="24">
        <v>4.6356266223845477</v>
      </c>
      <c r="H5" s="19">
        <v>3346251.0576753663</v>
      </c>
      <c r="I5" s="20">
        <v>0.1310709209541292</v>
      </c>
      <c r="J5" s="24">
        <v>5.3587280665137849</v>
      </c>
      <c r="K5" s="19">
        <v>25530079.695148028</v>
      </c>
      <c r="L5" s="20">
        <v>1</v>
      </c>
      <c r="M5" s="24">
        <v>4.7161959352610028</v>
      </c>
    </row>
    <row r="6" spans="1:13" x14ac:dyDescent="0.2">
      <c r="A6" s="18">
        <v>2016</v>
      </c>
      <c r="B6" s="19">
        <v>21172018.023153812</v>
      </c>
      <c r="C6" s="20">
        <v>0.78770379018653969</v>
      </c>
      <c r="D6" s="24">
        <v>5.2908526968935998</v>
      </c>
      <c r="E6" s="19">
        <v>2176815.3687398527</v>
      </c>
      <c r="F6" s="20">
        <v>8.0988298546577089E-2</v>
      </c>
      <c r="G6" s="24">
        <v>4.8712866214481121</v>
      </c>
      <c r="H6" s="19">
        <v>3529313.3009640314</v>
      </c>
      <c r="I6" s="20">
        <v>0.13130791126688332</v>
      </c>
      <c r="J6" s="24">
        <v>5.4706667292273581</v>
      </c>
      <c r="K6" s="19">
        <v>26878146.692857694</v>
      </c>
      <c r="L6" s="20">
        <v>1</v>
      </c>
      <c r="M6" s="24">
        <v>5.2803086155891021</v>
      </c>
    </row>
    <row r="7" spans="1:13" x14ac:dyDescent="0.2">
      <c r="A7" s="18">
        <v>2017</v>
      </c>
      <c r="B7" s="19">
        <v>22429043.515739728</v>
      </c>
      <c r="C7" s="20">
        <v>0.78799468055285993</v>
      </c>
      <c r="D7" s="24">
        <v>5.9372020712018525</v>
      </c>
      <c r="E7" s="19">
        <v>2288939.6308701076</v>
      </c>
      <c r="F7" s="20">
        <v>8.0416815454771071E-2</v>
      </c>
      <c r="G7" s="24">
        <v>5.1508393288845156</v>
      </c>
      <c r="H7" s="19">
        <v>3745462.1903604977</v>
      </c>
      <c r="I7" s="20">
        <v>0.13158850399236902</v>
      </c>
      <c r="J7" s="24">
        <v>6.1243893914837644</v>
      </c>
      <c r="K7" s="19">
        <v>28463445.336970333</v>
      </c>
      <c r="L7" s="20">
        <v>1</v>
      </c>
      <c r="M7" s="24">
        <v>5.8980950667030241</v>
      </c>
    </row>
    <row r="8" spans="1:13" x14ac:dyDescent="0.2">
      <c r="A8" s="18">
        <v>2018</v>
      </c>
      <c r="B8" s="19">
        <v>23207778.991789605</v>
      </c>
      <c r="C8" s="20">
        <v>0.78744219286939943</v>
      </c>
      <c r="D8" s="24">
        <v>3.4719959215254503</v>
      </c>
      <c r="E8" s="19">
        <v>2355730.6252614548</v>
      </c>
      <c r="F8" s="20">
        <v>7.9930168674121713E-2</v>
      </c>
      <c r="G8" s="24">
        <v>2.9179884648807164</v>
      </c>
      <c r="H8" s="19">
        <v>3908849.3725296678</v>
      </c>
      <c r="I8" s="20">
        <v>0.13262763845647887</v>
      </c>
      <c r="J8" s="24">
        <v>4.3622702319585871</v>
      </c>
      <c r="K8" s="19">
        <v>29472358.989580728</v>
      </c>
      <c r="L8" s="20">
        <v>1</v>
      </c>
      <c r="M8" s="24">
        <v>3.5445942707766021</v>
      </c>
    </row>
    <row r="9" spans="1:13" x14ac:dyDescent="0.2">
      <c r="A9" s="18">
        <v>2019</v>
      </c>
      <c r="B9" s="19">
        <v>24100951.049723729</v>
      </c>
      <c r="C9" s="20">
        <v>0.78730311623321247</v>
      </c>
      <c r="D9" s="24">
        <v>3.8485891228544844</v>
      </c>
      <c r="E9" s="19">
        <v>2436707.6809423724</v>
      </c>
      <c r="F9" s="20">
        <v>7.9599661714483474E-2</v>
      </c>
      <c r="G9" s="24">
        <v>3.4374497157089179</v>
      </c>
      <c r="H9" s="19">
        <v>4074376.9043924301</v>
      </c>
      <c r="I9" s="20">
        <v>0.13309722205230406</v>
      </c>
      <c r="J9" s="24">
        <v>4.2346868883217814</v>
      </c>
      <c r="K9" s="19">
        <v>30612035.63505853</v>
      </c>
      <c r="L9" s="20">
        <v>1</v>
      </c>
      <c r="M9" s="24">
        <v>3.8669339155400051</v>
      </c>
    </row>
    <row r="10" spans="1:13" x14ac:dyDescent="0.2">
      <c r="A10" s="18">
        <v>2020</v>
      </c>
      <c r="B10" s="19">
        <v>18931983.904118456</v>
      </c>
      <c r="C10" s="20">
        <v>0.79786013142767842</v>
      </c>
      <c r="D10" s="24">
        <v>-21.447150093541744</v>
      </c>
      <c r="E10" s="19">
        <v>1897120.3847377889</v>
      </c>
      <c r="F10" s="20">
        <v>7.9951299724681485E-2</v>
      </c>
      <c r="G10" s="24">
        <v>-22.144112747898571</v>
      </c>
      <c r="H10" s="19">
        <v>2899345.2957117381</v>
      </c>
      <c r="I10" s="20">
        <v>0.12218856884763991</v>
      </c>
      <c r="J10" s="24">
        <v>-28.839541266148828</v>
      </c>
      <c r="K10" s="19">
        <v>23728449.584567986</v>
      </c>
      <c r="L10" s="20">
        <v>1</v>
      </c>
      <c r="M10" s="24">
        <v>-22.486534814454139</v>
      </c>
    </row>
    <row r="11" spans="1:13" ht="21.75" customHeight="1" x14ac:dyDescent="0.2">
      <c r="A11" s="140" t="s">
        <v>220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</row>
    <row r="14" spans="1:13" x14ac:dyDescent="0.2">
      <c r="B14" s="23"/>
      <c r="C14" s="23"/>
      <c r="D14" s="23"/>
      <c r="E14" s="23"/>
    </row>
    <row r="15" spans="1:13" x14ac:dyDescent="0.2">
      <c r="A15" s="31"/>
      <c r="B15" s="8"/>
      <c r="C15" s="8"/>
      <c r="D15" s="8"/>
      <c r="E15" s="8"/>
    </row>
    <row r="16" spans="1:13" x14ac:dyDescent="0.2">
      <c r="A16" s="32"/>
      <c r="B16" s="29"/>
      <c r="C16" s="29"/>
      <c r="D16" s="29"/>
      <c r="E16" s="29"/>
    </row>
    <row r="17" spans="1:5" x14ac:dyDescent="0.2">
      <c r="A17" s="32"/>
      <c r="B17" s="29"/>
      <c r="C17" s="29"/>
      <c r="D17" s="29"/>
      <c r="E17" s="29"/>
    </row>
    <row r="18" spans="1:5" x14ac:dyDescent="0.2">
      <c r="A18" s="32"/>
      <c r="B18" s="29"/>
      <c r="C18" s="29"/>
      <c r="D18" s="29"/>
      <c r="E18" s="29"/>
    </row>
    <row r="19" spans="1:5" x14ac:dyDescent="0.2">
      <c r="A19" s="32"/>
      <c r="B19" s="29"/>
      <c r="C19" s="29"/>
      <c r="D19" s="29"/>
      <c r="E19" s="29"/>
    </row>
    <row r="20" spans="1:5" x14ac:dyDescent="0.2">
      <c r="A20" s="32"/>
      <c r="B20" s="29"/>
      <c r="C20" s="29"/>
      <c r="D20" s="29"/>
      <c r="E20" s="29"/>
    </row>
  </sheetData>
  <sheetProtection selectLockedCells="1" selectUnlockedCells="1"/>
  <mergeCells count="7">
    <mergeCell ref="A11:M11"/>
    <mergeCell ref="A1:M1"/>
    <mergeCell ref="A2:A3"/>
    <mergeCell ref="B2:D2"/>
    <mergeCell ref="E2:G2"/>
    <mergeCell ref="H2:J2"/>
    <mergeCell ref="K2:M2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50"/>
  </sheetPr>
  <dimension ref="A1:AP52"/>
  <sheetViews>
    <sheetView topLeftCell="A31" zoomScale="120" zoomScaleNormal="120" workbookViewId="0">
      <selection activeCell="A49" sqref="A49:M49"/>
    </sheetView>
  </sheetViews>
  <sheetFormatPr baseColWidth="10" defaultColWidth="9.140625" defaultRowHeight="11.25" x14ac:dyDescent="0.2"/>
  <cols>
    <col min="1" max="1" width="9.140625" style="13" customWidth="1"/>
    <col min="2" max="13" width="8.85546875" style="13" customWidth="1"/>
    <col min="14" max="14" width="6.42578125" style="13" customWidth="1"/>
    <col min="15" max="15" width="8.42578125" style="13" customWidth="1"/>
    <col min="16" max="16" width="8.7109375" style="13" customWidth="1"/>
    <col min="17" max="17" width="6.42578125" style="13" customWidth="1"/>
    <col min="18" max="18" width="8.42578125" style="13" customWidth="1"/>
    <col min="19" max="19" width="8.7109375" style="13" customWidth="1"/>
    <col min="20" max="20" width="6.42578125" style="13" customWidth="1"/>
    <col min="21" max="21" width="8.42578125" style="13" customWidth="1"/>
    <col min="22" max="22" width="8.7109375" style="13" customWidth="1"/>
    <col min="23" max="23" width="6.42578125" style="13" customWidth="1"/>
    <col min="24" max="24" width="8.42578125" style="13" customWidth="1"/>
    <col min="25" max="25" width="8.7109375" style="13" customWidth="1"/>
    <col min="26" max="26" width="6.42578125" style="13" customWidth="1"/>
    <col min="27" max="27" width="8.42578125" style="13" customWidth="1"/>
    <col min="28" max="28" width="8.7109375" style="13" customWidth="1"/>
    <col min="29" max="29" width="6.42578125" style="13" customWidth="1"/>
    <col min="30" max="30" width="8.42578125" style="13" customWidth="1"/>
    <col min="31" max="31" width="8.7109375" style="13" customWidth="1"/>
    <col min="32" max="32" width="6.42578125" style="13" customWidth="1"/>
    <col min="33" max="33" width="8.42578125" style="13" customWidth="1"/>
    <col min="34" max="34" width="8.7109375" style="13" customWidth="1"/>
    <col min="35" max="35" width="6.42578125" style="13" customWidth="1"/>
    <col min="36" max="36" width="8.42578125" style="13" customWidth="1"/>
    <col min="37" max="37" width="8.7109375" style="13" customWidth="1"/>
    <col min="38" max="38" width="6.42578125" style="13" customWidth="1"/>
    <col min="39" max="39" width="8.42578125" style="13" customWidth="1"/>
    <col min="40" max="40" width="8.7109375" style="13" customWidth="1"/>
    <col min="41" max="41" width="6.42578125" style="13" customWidth="1"/>
    <col min="42" max="42" width="8.42578125" style="13" customWidth="1"/>
    <col min="43" max="16384" width="9.140625" style="13"/>
  </cols>
  <sheetData>
    <row r="1" spans="1:42" x14ac:dyDescent="0.2">
      <c r="A1" s="142" t="s">
        <v>241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</row>
    <row r="2" spans="1:42" x14ac:dyDescent="0.2">
      <c r="A2" s="143"/>
      <c r="B2" s="144" t="s">
        <v>235</v>
      </c>
      <c r="C2" s="144"/>
      <c r="D2" s="144"/>
      <c r="E2" s="144" t="s">
        <v>236</v>
      </c>
      <c r="F2" s="144"/>
      <c r="G2" s="144"/>
      <c r="H2" s="144" t="s">
        <v>237</v>
      </c>
      <c r="I2" s="144"/>
      <c r="J2" s="144"/>
      <c r="K2" s="144" t="s">
        <v>234</v>
      </c>
      <c r="L2" s="144"/>
      <c r="M2" s="144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</row>
    <row r="3" spans="1:42" x14ac:dyDescent="0.2">
      <c r="A3" s="143"/>
      <c r="B3" s="17" t="s">
        <v>216</v>
      </c>
      <c r="C3" s="17" t="s">
        <v>217</v>
      </c>
      <c r="D3" s="17" t="s">
        <v>218</v>
      </c>
      <c r="E3" s="17" t="s">
        <v>216</v>
      </c>
      <c r="F3" s="17" t="s">
        <v>217</v>
      </c>
      <c r="G3" s="17" t="s">
        <v>218</v>
      </c>
      <c r="H3" s="17" t="s">
        <v>216</v>
      </c>
      <c r="I3" s="17" t="s">
        <v>217</v>
      </c>
      <c r="J3" s="17" t="s">
        <v>218</v>
      </c>
      <c r="K3" s="17" t="s">
        <v>216</v>
      </c>
      <c r="L3" s="17" t="s">
        <v>217</v>
      </c>
      <c r="M3" s="17" t="s">
        <v>218</v>
      </c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</row>
    <row r="4" spans="1:42" x14ac:dyDescent="0.2">
      <c r="A4" s="18">
        <v>2014</v>
      </c>
      <c r="B4" s="19">
        <v>19220460.948589761</v>
      </c>
      <c r="C4" s="20">
        <v>0.788361641911</v>
      </c>
      <c r="D4" s="24" t="s">
        <v>219</v>
      </c>
      <c r="E4" s="19">
        <v>1983743.0549051426</v>
      </c>
      <c r="F4" s="20">
        <v>8.1366775545999998E-2</v>
      </c>
      <c r="G4" s="24" t="s">
        <v>219</v>
      </c>
      <c r="H4" s="19">
        <v>3176054.9117134861</v>
      </c>
      <c r="I4" s="20">
        <v>0.13027158254400001</v>
      </c>
      <c r="J4" s="24" t="s">
        <v>219</v>
      </c>
      <c r="K4" s="19">
        <v>24380258.91518401</v>
      </c>
      <c r="L4" s="20">
        <v>1</v>
      </c>
      <c r="M4" s="24" t="s">
        <v>219</v>
      </c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</row>
    <row r="5" spans="1:42" x14ac:dyDescent="0.2">
      <c r="A5" s="18">
        <v>2015</v>
      </c>
      <c r="B5" s="19">
        <v>19773579.745947547</v>
      </c>
      <c r="C5" s="20">
        <v>0.78762490761892012</v>
      </c>
      <c r="D5" s="24">
        <v>2.87776031405933</v>
      </c>
      <c r="E5" s="19">
        <v>2041167.69522841</v>
      </c>
      <c r="F5" s="20">
        <v>8.1304171426950747E-2</v>
      </c>
      <c r="G5" s="24">
        <v>2.8947620096904769</v>
      </c>
      <c r="H5" s="19">
        <v>3290578.1454987125</v>
      </c>
      <c r="I5" s="20">
        <v>0.1310709209541292</v>
      </c>
      <c r="J5" s="24">
        <v>3.6058329269704315</v>
      </c>
      <c r="K5" s="19">
        <v>25105325.586674668</v>
      </c>
      <c r="L5" s="20">
        <v>1</v>
      </c>
      <c r="M5" s="24">
        <v>2.9739908588053865</v>
      </c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</row>
    <row r="6" spans="1:42" x14ac:dyDescent="0.2">
      <c r="A6" s="18">
        <v>2016</v>
      </c>
      <c r="B6" s="19">
        <v>20580847.143562298</v>
      </c>
      <c r="C6" s="20">
        <v>0.78770379018653969</v>
      </c>
      <c r="D6" s="24">
        <v>4.0825556524745732</v>
      </c>
      <c r="E6" s="19">
        <v>2116033.7344696126</v>
      </c>
      <c r="F6" s="20">
        <v>8.0988298546577089E-2</v>
      </c>
      <c r="G6" s="24">
        <v>3.6678044345016536</v>
      </c>
      <c r="H6" s="19">
        <v>3430766.8494069241</v>
      </c>
      <c r="I6" s="20">
        <v>0.13130791126688332</v>
      </c>
      <c r="J6" s="24">
        <v>4.2603061744630022</v>
      </c>
      <c r="K6" s="19">
        <v>26127647.727438834</v>
      </c>
      <c r="L6" s="20">
        <v>1</v>
      </c>
      <c r="M6" s="24">
        <v>4.0721325729660807</v>
      </c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</row>
    <row r="7" spans="1:42" x14ac:dyDescent="0.2">
      <c r="A7" s="18">
        <v>2017</v>
      </c>
      <c r="B7" s="19">
        <v>21360661.351281375</v>
      </c>
      <c r="C7" s="20">
        <v>0.78799468055289179</v>
      </c>
      <c r="D7" s="24">
        <v>3.7890287133443001</v>
      </c>
      <c r="E7" s="19">
        <v>2179908.5758708706</v>
      </c>
      <c r="F7" s="20">
        <v>8.0416815454772042E-2</v>
      </c>
      <c r="G7" s="24">
        <v>3.0186116771559135</v>
      </c>
      <c r="H7" s="19">
        <v>3567051.3277194179</v>
      </c>
      <c r="I7" s="20">
        <v>0.13158850399233621</v>
      </c>
      <c r="J7" s="24">
        <v>3.9724202866205705</v>
      </c>
      <c r="K7" s="19">
        <v>27107621.254871663</v>
      </c>
      <c r="L7" s="20">
        <v>1</v>
      </c>
      <c r="M7" s="24">
        <v>3.7507147128429619</v>
      </c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</row>
    <row r="8" spans="1:42" x14ac:dyDescent="0.2">
      <c r="A8" s="18">
        <v>2018</v>
      </c>
      <c r="B8" s="19">
        <v>21915794.989721037</v>
      </c>
      <c r="C8" s="20">
        <v>0.78744219286939943</v>
      </c>
      <c r="D8" s="24">
        <v>2.5988597886102527</v>
      </c>
      <c r="E8" s="19">
        <v>2224586.3963329769</v>
      </c>
      <c r="F8" s="20">
        <v>7.9930168674121713E-2</v>
      </c>
      <c r="G8" s="24">
        <v>2.0495272580070223</v>
      </c>
      <c r="H8" s="19">
        <v>3691242.5581252938</v>
      </c>
      <c r="I8" s="20">
        <v>0.13262763845647887</v>
      </c>
      <c r="J8" s="24">
        <v>3.4816216251442933</v>
      </c>
      <c r="K8" s="19">
        <v>27831623.944179308</v>
      </c>
      <c r="L8" s="20">
        <v>1</v>
      </c>
      <c r="M8" s="24">
        <v>2.6708455253244612</v>
      </c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</row>
    <row r="9" spans="1:42" x14ac:dyDescent="0.2">
      <c r="A9" s="18">
        <v>2019</v>
      </c>
      <c r="B9" s="19">
        <v>22342488.317207806</v>
      </c>
      <c r="C9" s="20">
        <v>0.78730311623321247</v>
      </c>
      <c r="D9" s="24">
        <v>1.9469671425877744</v>
      </c>
      <c r="E9" s="19">
        <v>2258919.6908281157</v>
      </c>
      <c r="F9" s="20">
        <v>7.9599661714483474E-2</v>
      </c>
      <c r="G9" s="24">
        <v>1.543356308918109</v>
      </c>
      <c r="H9" s="19">
        <v>3777100.671192504</v>
      </c>
      <c r="I9" s="20">
        <v>0.13309722205230406</v>
      </c>
      <c r="J9" s="24">
        <v>2.3259948842488276</v>
      </c>
      <c r="K9" s="19">
        <v>28378508.679228425</v>
      </c>
      <c r="L9" s="20">
        <v>1</v>
      </c>
      <c r="M9" s="24">
        <v>1.9649760148598538</v>
      </c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</row>
    <row r="10" spans="1:42" x14ac:dyDescent="0.2">
      <c r="A10" s="18">
        <v>2020</v>
      </c>
      <c r="B10" s="19">
        <v>17282004.340027548</v>
      </c>
      <c r="C10" s="20">
        <v>0.79786013142767842</v>
      </c>
      <c r="D10" s="24">
        <v>-22.649598851005148</v>
      </c>
      <c r="E10" s="19">
        <v>1731780.6146803738</v>
      </c>
      <c r="F10" s="20">
        <v>7.9951299724681485E-2</v>
      </c>
      <c r="G10" s="24">
        <v>-23.335892740591134</v>
      </c>
      <c r="H10" s="19">
        <v>2646658.5983536867</v>
      </c>
      <c r="I10" s="20">
        <v>0.12218856884763991</v>
      </c>
      <c r="J10" s="24">
        <v>-29.928830900922609</v>
      </c>
      <c r="K10" s="19">
        <v>21660443.553061612</v>
      </c>
      <c r="L10" s="20">
        <v>1</v>
      </c>
      <c r="M10" s="24">
        <v>-23.673073176971005</v>
      </c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</row>
    <row r="11" spans="1:42" x14ac:dyDescent="0.2">
      <c r="A11" s="42" t="s">
        <v>222</v>
      </c>
      <c r="B11" s="43"/>
      <c r="C11" s="44"/>
      <c r="D11" s="44"/>
      <c r="E11" s="43"/>
      <c r="F11" s="44"/>
      <c r="G11" s="44"/>
      <c r="H11" s="43"/>
      <c r="I11" s="44"/>
      <c r="J11" s="44"/>
      <c r="K11" s="43"/>
      <c r="L11" s="44"/>
      <c r="M11" s="45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</row>
    <row r="12" spans="1:42" ht="11.25" customHeight="1" x14ac:dyDescent="0.2">
      <c r="A12" s="30" t="s">
        <v>242</v>
      </c>
      <c r="B12" s="147">
        <f>(B10/B4-1)*100</f>
        <v>-10.085380437790391</v>
      </c>
      <c r="C12" s="147"/>
      <c r="D12" s="147"/>
      <c r="E12" s="147">
        <f>(E10/E4-1)*100</f>
        <v>-12.70136470556249</v>
      </c>
      <c r="F12" s="147"/>
      <c r="G12" s="147"/>
      <c r="H12" s="147">
        <f>(H10/H4-1)*100</f>
        <v>-16.668361475973015</v>
      </c>
      <c r="I12" s="147"/>
      <c r="J12" s="147"/>
      <c r="K12" s="147">
        <f>(K10/K4-1)*100</f>
        <v>-11.155810000149335</v>
      </c>
      <c r="L12" s="147"/>
      <c r="M12" s="147"/>
      <c r="N12" s="23"/>
      <c r="O12" s="23"/>
      <c r="P12" s="23"/>
      <c r="Q12" s="27"/>
      <c r="R12" s="27"/>
      <c r="S12" s="22"/>
      <c r="T12" s="27"/>
      <c r="U12" s="27"/>
      <c r="V12" s="22"/>
      <c r="W12" s="27"/>
      <c r="X12" s="27"/>
      <c r="Y12" s="22"/>
      <c r="Z12" s="27"/>
      <c r="AA12" s="27"/>
      <c r="AB12" s="22"/>
      <c r="AC12" s="27"/>
      <c r="AD12" s="27"/>
      <c r="AE12" s="22"/>
      <c r="AF12" s="27"/>
      <c r="AG12" s="27"/>
      <c r="AH12" s="22"/>
      <c r="AI12" s="27"/>
      <c r="AJ12" s="27"/>
      <c r="AK12" s="22"/>
      <c r="AL12" s="27"/>
      <c r="AM12" s="27"/>
    </row>
    <row r="13" spans="1:42" ht="11.25" customHeight="1" x14ac:dyDescent="0.2">
      <c r="A13" s="145" t="s">
        <v>224</v>
      </c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</row>
    <row r="14" spans="1:42" x14ac:dyDescent="0.2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</row>
    <row r="15" spans="1:42" x14ac:dyDescent="0.2">
      <c r="A15" s="13" t="s">
        <v>218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</row>
    <row r="16" spans="1:42" x14ac:dyDescent="0.2">
      <c r="A16" s="31"/>
      <c r="B16" s="8" t="s">
        <v>234</v>
      </c>
      <c r="C16" s="8" t="s">
        <v>235</v>
      </c>
      <c r="D16" s="8" t="s">
        <v>236</v>
      </c>
      <c r="E16" s="8" t="s">
        <v>237</v>
      </c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</row>
    <row r="17" spans="1:42" x14ac:dyDescent="0.2">
      <c r="A17" s="32">
        <v>2015</v>
      </c>
      <c r="B17" s="29">
        <f t="shared" ref="B17:B22" si="0">+M5</f>
        <v>2.9739908588053865</v>
      </c>
      <c r="C17" s="29">
        <f t="shared" ref="C17:C22" si="1">+D5</f>
        <v>2.87776031405933</v>
      </c>
      <c r="D17" s="29">
        <f t="shared" ref="D17:D22" si="2">+G5</f>
        <v>2.8947620096904769</v>
      </c>
      <c r="E17" s="29">
        <f t="shared" ref="E17:E22" si="3">+J5</f>
        <v>3.6058329269704315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</row>
    <row r="18" spans="1:42" x14ac:dyDescent="0.2">
      <c r="A18" s="32">
        <v>2016</v>
      </c>
      <c r="B18" s="29">
        <f t="shared" si="0"/>
        <v>4.0721325729660807</v>
      </c>
      <c r="C18" s="29">
        <f t="shared" si="1"/>
        <v>4.0825556524745732</v>
      </c>
      <c r="D18" s="29">
        <f t="shared" si="2"/>
        <v>3.6678044345016536</v>
      </c>
      <c r="E18" s="29">
        <f t="shared" si="3"/>
        <v>4.2603061744630022</v>
      </c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</row>
    <row r="19" spans="1:42" x14ac:dyDescent="0.2">
      <c r="A19" s="32">
        <v>2017</v>
      </c>
      <c r="B19" s="29">
        <f t="shared" si="0"/>
        <v>3.7507147128429619</v>
      </c>
      <c r="C19" s="29">
        <f t="shared" si="1"/>
        <v>3.7890287133443001</v>
      </c>
      <c r="D19" s="29">
        <f t="shared" si="2"/>
        <v>3.0186116771559135</v>
      </c>
      <c r="E19" s="29">
        <f t="shared" si="3"/>
        <v>3.9724202866205705</v>
      </c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</row>
    <row r="20" spans="1:42" x14ac:dyDescent="0.2">
      <c r="A20" s="32">
        <v>2018</v>
      </c>
      <c r="B20" s="29">
        <f t="shared" si="0"/>
        <v>2.6708455253244612</v>
      </c>
      <c r="C20" s="29">
        <f t="shared" si="1"/>
        <v>2.5988597886102527</v>
      </c>
      <c r="D20" s="29">
        <f t="shared" si="2"/>
        <v>2.0495272580070223</v>
      </c>
      <c r="E20" s="29">
        <f t="shared" si="3"/>
        <v>3.4816216251442933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</row>
    <row r="21" spans="1:42" x14ac:dyDescent="0.2">
      <c r="A21" s="32">
        <v>2019</v>
      </c>
      <c r="B21" s="29">
        <f t="shared" si="0"/>
        <v>1.9649760148598538</v>
      </c>
      <c r="C21" s="29">
        <f t="shared" si="1"/>
        <v>1.9469671425877744</v>
      </c>
      <c r="D21" s="29">
        <f t="shared" si="2"/>
        <v>1.543356308918109</v>
      </c>
      <c r="E21" s="29">
        <f t="shared" si="3"/>
        <v>2.3259948842488276</v>
      </c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</row>
    <row r="22" spans="1:42" x14ac:dyDescent="0.2">
      <c r="A22" s="32">
        <v>2020</v>
      </c>
      <c r="B22" s="29">
        <f t="shared" si="0"/>
        <v>-23.673073176971005</v>
      </c>
      <c r="C22" s="29">
        <f t="shared" si="1"/>
        <v>-22.649598851005148</v>
      </c>
      <c r="D22" s="29">
        <f t="shared" si="2"/>
        <v>-23.335892740591134</v>
      </c>
      <c r="E22" s="29">
        <f t="shared" si="3"/>
        <v>-29.928830900922609</v>
      </c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</row>
    <row r="23" spans="1:42" x14ac:dyDescent="0.2">
      <c r="A23" s="32"/>
      <c r="B23" s="29"/>
      <c r="C23" s="29"/>
      <c r="D23" s="29"/>
      <c r="E23" s="29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</row>
    <row r="24" spans="1:42" x14ac:dyDescent="0.2">
      <c r="A24" s="32"/>
      <c r="B24" s="29"/>
      <c r="C24" s="29"/>
      <c r="D24" s="29"/>
      <c r="E24" s="29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</row>
    <row r="25" spans="1:42" x14ac:dyDescent="0.2">
      <c r="A25" s="32"/>
      <c r="B25" s="29"/>
      <c r="C25" s="29"/>
      <c r="D25" s="29"/>
      <c r="E25" s="29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</row>
    <row r="26" spans="1:42" x14ac:dyDescent="0.2">
      <c r="A26" s="32"/>
      <c r="B26" s="29"/>
      <c r="C26" s="29"/>
      <c r="D26" s="29"/>
      <c r="E26" s="29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</row>
    <row r="27" spans="1:42" x14ac:dyDescent="0.2">
      <c r="A27" s="32"/>
      <c r="B27" s="29"/>
      <c r="C27" s="29"/>
      <c r="D27" s="29"/>
      <c r="E27" s="29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</row>
    <row r="28" spans="1:42" x14ac:dyDescent="0.2">
      <c r="A28" s="32"/>
      <c r="B28" s="29"/>
      <c r="C28" s="29"/>
      <c r="D28" s="29"/>
      <c r="E28" s="29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</row>
    <row r="29" spans="1:42" x14ac:dyDescent="0.2">
      <c r="A29" s="32"/>
      <c r="B29" s="29"/>
      <c r="C29" s="29"/>
      <c r="D29" s="29"/>
      <c r="E29" s="29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</row>
    <row r="30" spans="1:42" x14ac:dyDescent="0.2">
      <c r="A30" s="32"/>
      <c r="B30" s="29"/>
      <c r="C30" s="29"/>
      <c r="D30" s="29"/>
      <c r="E30" s="29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</row>
    <row r="31" spans="1:42" x14ac:dyDescent="0.2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</row>
    <row r="32" spans="1:42" x14ac:dyDescent="0.2">
      <c r="A32" s="23"/>
      <c r="B32" s="23"/>
      <c r="C32" s="23"/>
      <c r="D32" s="23"/>
      <c r="E32" s="23"/>
      <c r="F32" s="23"/>
      <c r="G32" s="22"/>
      <c r="H32" s="27"/>
      <c r="I32" s="27"/>
      <c r="J32" s="22"/>
      <c r="K32" s="27"/>
      <c r="L32" s="27"/>
      <c r="M32" s="22"/>
      <c r="N32" s="27"/>
      <c r="O32" s="27"/>
      <c r="P32" s="22"/>
      <c r="Q32" s="27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</row>
    <row r="33" spans="1:42" x14ac:dyDescent="0.2">
      <c r="A33" s="23"/>
      <c r="B33" s="23"/>
      <c r="C33" s="23"/>
      <c r="D33" s="23"/>
      <c r="E33" s="23"/>
      <c r="F33" s="23"/>
      <c r="G33" s="27"/>
      <c r="H33" s="27"/>
      <c r="I33" s="27"/>
      <c r="J33" s="22"/>
      <c r="K33" s="27"/>
      <c r="L33" s="27"/>
      <c r="M33" s="22"/>
      <c r="N33" s="27"/>
      <c r="O33" s="27"/>
      <c r="P33" s="22"/>
      <c r="Q33" s="27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</row>
    <row r="34" spans="1:42" x14ac:dyDescent="0.2">
      <c r="A34" s="23"/>
      <c r="B34" s="23"/>
      <c r="C34" s="23"/>
      <c r="D34" s="23"/>
      <c r="E34" s="23"/>
      <c r="F34" s="23"/>
      <c r="G34" s="27"/>
      <c r="H34" s="27"/>
      <c r="I34" s="27"/>
      <c r="J34" s="22"/>
      <c r="K34" s="27"/>
      <c r="L34" s="27"/>
      <c r="M34" s="22"/>
      <c r="N34" s="27"/>
      <c r="O34" s="27"/>
      <c r="P34" s="22"/>
      <c r="Q34" s="27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</row>
    <row r="35" spans="1:42" x14ac:dyDescent="0.2">
      <c r="A35" s="23"/>
      <c r="B35" s="23"/>
      <c r="C35" s="23"/>
      <c r="D35" s="23"/>
      <c r="E35" s="23"/>
      <c r="F35" s="23"/>
      <c r="G35" s="27"/>
      <c r="H35" s="27"/>
      <c r="I35" s="27"/>
      <c r="J35" s="22"/>
      <c r="K35" s="27"/>
      <c r="L35" s="27"/>
      <c r="M35" s="22"/>
      <c r="N35" s="27"/>
      <c r="O35" s="27"/>
      <c r="P35" s="22"/>
      <c r="Q35" s="27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</row>
    <row r="36" spans="1:42" x14ac:dyDescent="0.2">
      <c r="A36" s="23"/>
      <c r="B36" s="23"/>
      <c r="C36" s="23"/>
      <c r="D36" s="23"/>
      <c r="E36" s="23"/>
      <c r="F36" s="23"/>
      <c r="G36" s="27"/>
      <c r="H36" s="27"/>
      <c r="I36" s="27"/>
      <c r="J36" s="22"/>
      <c r="K36" s="27"/>
      <c r="L36" s="27"/>
      <c r="M36" s="22"/>
      <c r="N36" s="27"/>
      <c r="O36" s="27"/>
      <c r="P36" s="22"/>
      <c r="Q36" s="27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</row>
    <row r="37" spans="1:42" x14ac:dyDescent="0.2">
      <c r="A37" s="23"/>
      <c r="B37" s="23"/>
      <c r="C37" s="23"/>
      <c r="D37" s="23"/>
      <c r="E37" s="23"/>
      <c r="F37" s="23"/>
      <c r="G37" s="27"/>
      <c r="H37" s="22"/>
      <c r="I37" s="27"/>
      <c r="J37" s="27"/>
      <c r="K37" s="22"/>
      <c r="L37" s="27"/>
      <c r="M37" s="27"/>
      <c r="N37" s="22"/>
      <c r="O37" s="27"/>
      <c r="P37" s="27"/>
      <c r="Q37" s="22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</row>
    <row r="38" spans="1:42" x14ac:dyDescent="0.2">
      <c r="A38" s="23"/>
      <c r="B38" s="23"/>
      <c r="C38" s="23"/>
      <c r="D38" s="23"/>
      <c r="E38" s="23"/>
      <c r="F38" s="23"/>
      <c r="G38" s="27"/>
      <c r="H38" s="22"/>
      <c r="I38" s="27"/>
      <c r="J38" s="27"/>
      <c r="K38" s="22"/>
      <c r="L38" s="27"/>
      <c r="M38" s="27"/>
      <c r="N38" s="22"/>
      <c r="O38" s="27"/>
      <c r="P38" s="27"/>
      <c r="Q38" s="22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</row>
    <row r="39" spans="1:42" x14ac:dyDescent="0.2">
      <c r="A39" s="23"/>
      <c r="B39" s="23"/>
      <c r="C39" s="23"/>
      <c r="D39" s="23"/>
      <c r="E39" s="23"/>
      <c r="F39" s="23"/>
      <c r="G39" s="27"/>
      <c r="H39" s="22"/>
      <c r="I39" s="27"/>
      <c r="J39" s="27"/>
      <c r="K39" s="22"/>
      <c r="L39" s="27"/>
      <c r="M39" s="27"/>
      <c r="N39" s="22"/>
      <c r="O39" s="27"/>
      <c r="P39" s="27"/>
      <c r="Q39" s="22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</row>
    <row r="40" spans="1:42" x14ac:dyDescent="0.2"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</row>
    <row r="41" spans="1:42" x14ac:dyDescent="0.2">
      <c r="A41" s="3" t="s">
        <v>225</v>
      </c>
      <c r="B41" s="46">
        <v>2004</v>
      </c>
      <c r="C41" s="46">
        <v>2009</v>
      </c>
      <c r="D41" s="46">
        <v>2018</v>
      </c>
      <c r="E41" s="47">
        <v>2020</v>
      </c>
      <c r="F41" s="47" t="s">
        <v>226</v>
      </c>
      <c r="G41" s="13" t="s">
        <v>227</v>
      </c>
      <c r="H41" s="13" t="s">
        <v>228</v>
      </c>
    </row>
    <row r="42" spans="1:42" x14ac:dyDescent="0.2">
      <c r="A42" s="3" t="s">
        <v>234</v>
      </c>
      <c r="B42" s="48">
        <v>100</v>
      </c>
      <c r="C42" s="48">
        <v>106.72617453759277</v>
      </c>
      <c r="D42" s="48">
        <v>122.95882871442761</v>
      </c>
      <c r="E42" s="49">
        <v>95.656864957933138</v>
      </c>
      <c r="F42" s="49">
        <v>1.3104369809465499</v>
      </c>
      <c r="G42" s="50">
        <v>1.5855850345757316</v>
      </c>
      <c r="H42" s="50">
        <v>-11.798044696023934</v>
      </c>
    </row>
    <row r="43" spans="1:42" x14ac:dyDescent="0.2">
      <c r="A43" s="3" t="s">
        <v>235</v>
      </c>
      <c r="B43" s="48">
        <v>100</v>
      </c>
      <c r="C43" s="48">
        <v>107.46193518639706</v>
      </c>
      <c r="D43" s="48">
        <v>122.63098242073647</v>
      </c>
      <c r="E43" s="49">
        <v>96.777483609525845</v>
      </c>
      <c r="F43" s="49">
        <v>1.4497383844558343</v>
      </c>
      <c r="G43" s="50">
        <v>1.4779599425949641</v>
      </c>
      <c r="H43" s="50">
        <v>-11.1643961027312</v>
      </c>
    </row>
    <row r="44" spans="1:42" x14ac:dyDescent="0.2">
      <c r="A44" s="3" t="s">
        <v>236</v>
      </c>
      <c r="B44" s="48">
        <v>100</v>
      </c>
      <c r="C44" s="48">
        <v>101.78670798406213</v>
      </c>
      <c r="D44" s="48">
        <v>113.58745667819811</v>
      </c>
      <c r="E44" s="49">
        <v>88.493466851852617</v>
      </c>
      <c r="F44" s="49">
        <v>0.35481477666061689</v>
      </c>
      <c r="G44" s="50">
        <v>1.2262751569480201</v>
      </c>
      <c r="H44" s="50">
        <v>-11.734615575337193</v>
      </c>
    </row>
    <row r="45" spans="1:42" x14ac:dyDescent="0.2">
      <c r="A45" s="3" t="s">
        <v>237</v>
      </c>
      <c r="B45" s="48">
        <v>100</v>
      </c>
      <c r="C45" s="48">
        <v>105.17184143113656</v>
      </c>
      <c r="D45" s="48">
        <v>131.20570090962366</v>
      </c>
      <c r="E45" s="49">
        <v>94.148906947111243</v>
      </c>
      <c r="F45" s="49">
        <v>1.0136108127822618</v>
      </c>
      <c r="G45" s="50">
        <v>2.4878967952812303</v>
      </c>
      <c r="H45" s="50">
        <v>-15.290661887136025</v>
      </c>
    </row>
    <row r="46" spans="1:42" x14ac:dyDescent="0.2">
      <c r="A46" s="31"/>
      <c r="B46" s="31"/>
      <c r="C46" s="31"/>
      <c r="D46" s="31"/>
      <c r="E46" s="31"/>
      <c r="F46" s="31"/>
    </row>
    <row r="47" spans="1:42" x14ac:dyDescent="0.2">
      <c r="A47" s="31"/>
      <c r="B47" s="31"/>
      <c r="C47" s="31"/>
      <c r="D47" s="31"/>
      <c r="E47" s="31"/>
      <c r="F47" s="31"/>
    </row>
    <row r="48" spans="1:42" x14ac:dyDescent="0.2">
      <c r="A48" s="31"/>
      <c r="B48" s="31"/>
      <c r="C48" s="31"/>
      <c r="D48" s="31"/>
      <c r="E48" s="31"/>
      <c r="F48" s="31"/>
    </row>
    <row r="49" spans="1:22" x14ac:dyDescent="0.2">
      <c r="A49" s="149" t="s">
        <v>224</v>
      </c>
      <c r="B49" s="149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</row>
    <row r="52" spans="1:22" x14ac:dyDescent="0.2">
      <c r="J52" s="145" t="s">
        <v>224</v>
      </c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</row>
  </sheetData>
  <sheetProtection selectLockedCells="1" selectUnlockedCells="1"/>
  <mergeCells count="13">
    <mergeCell ref="H12:J12"/>
    <mergeCell ref="K12:M12"/>
    <mergeCell ref="A13:M13"/>
    <mergeCell ref="J52:V52"/>
    <mergeCell ref="A1:M1"/>
    <mergeCell ref="A2:A3"/>
    <mergeCell ref="B2:D2"/>
    <mergeCell ref="E2:G2"/>
    <mergeCell ref="H2:J2"/>
    <mergeCell ref="A49:M49"/>
    <mergeCell ref="K2:M2"/>
    <mergeCell ref="B12:D12"/>
    <mergeCell ref="E12:G12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50"/>
  </sheetPr>
  <dimension ref="A1:O86"/>
  <sheetViews>
    <sheetView topLeftCell="A70" zoomScale="120" zoomScaleNormal="120" workbookViewId="0">
      <selection activeCell="A86" sqref="A86:F86"/>
    </sheetView>
  </sheetViews>
  <sheetFormatPr baseColWidth="10" defaultColWidth="9.140625" defaultRowHeight="11.25" x14ac:dyDescent="0.2"/>
  <cols>
    <col min="1" max="10" width="9" style="13" customWidth="1"/>
    <col min="11" max="16" width="7.85546875" style="13" customWidth="1"/>
    <col min="17" max="16384" width="9.140625" style="13"/>
  </cols>
  <sheetData>
    <row r="1" spans="1:15" ht="24" customHeight="1" x14ac:dyDescent="0.2">
      <c r="A1" s="148" t="s">
        <v>23</v>
      </c>
      <c r="B1" s="148"/>
      <c r="C1" s="148"/>
      <c r="D1" s="148"/>
      <c r="E1" s="148"/>
      <c r="F1" s="148"/>
    </row>
    <row r="2" spans="1:15" ht="11.25" customHeight="1" x14ac:dyDescent="0.2">
      <c r="A2" s="143"/>
      <c r="B2" s="150" t="s">
        <v>243</v>
      </c>
      <c r="C2" s="144" t="s">
        <v>244</v>
      </c>
      <c r="D2" s="144"/>
      <c r="E2" s="144"/>
      <c r="F2" s="151">
        <v>2019</v>
      </c>
      <c r="G2" s="33"/>
    </row>
    <row r="3" spans="1:15" x14ac:dyDescent="0.2">
      <c r="A3" s="143"/>
      <c r="B3" s="150"/>
      <c r="C3" s="16" t="s">
        <v>245</v>
      </c>
      <c r="D3" s="16" t="s">
        <v>246</v>
      </c>
      <c r="E3" s="16" t="s">
        <v>242</v>
      </c>
      <c r="F3" s="151"/>
      <c r="I3" s="13" t="s">
        <v>245</v>
      </c>
      <c r="K3" s="13" t="s">
        <v>246</v>
      </c>
      <c r="M3" s="13" t="s">
        <v>242</v>
      </c>
      <c r="O3" s="13">
        <v>2019</v>
      </c>
    </row>
    <row r="4" spans="1:15" x14ac:dyDescent="0.2">
      <c r="A4" s="15" t="s">
        <v>247</v>
      </c>
      <c r="B4" s="52">
        <v>13.4</v>
      </c>
      <c r="C4" s="52">
        <v>3.6</v>
      </c>
      <c r="D4" s="52">
        <v>-1.6</v>
      </c>
      <c r="E4" s="52">
        <v>2.4</v>
      </c>
      <c r="F4" s="52">
        <v>2.2999999999999998</v>
      </c>
      <c r="G4" s="50"/>
      <c r="H4" s="53" t="s">
        <v>248</v>
      </c>
      <c r="I4" s="50">
        <v>4.5999999999999996</v>
      </c>
      <c r="J4" s="53" t="s">
        <v>249</v>
      </c>
      <c r="K4" s="54">
        <v>-0.3</v>
      </c>
      <c r="L4" s="53" t="s">
        <v>234</v>
      </c>
      <c r="M4" s="50">
        <v>3.1</v>
      </c>
      <c r="N4" s="53" t="s">
        <v>249</v>
      </c>
      <c r="O4" s="50">
        <v>2.8</v>
      </c>
    </row>
    <row r="5" spans="1:15" x14ac:dyDescent="0.2">
      <c r="A5" s="15" t="s">
        <v>250</v>
      </c>
      <c r="B5" s="52">
        <v>3.1</v>
      </c>
      <c r="C5" s="52">
        <v>3.3</v>
      </c>
      <c r="D5" s="52">
        <v>-1.2</v>
      </c>
      <c r="E5" s="52">
        <v>1.9</v>
      </c>
      <c r="F5" s="52">
        <v>1.6</v>
      </c>
      <c r="G5" s="50"/>
      <c r="H5" s="53" t="s">
        <v>251</v>
      </c>
      <c r="I5" s="50">
        <v>3.9</v>
      </c>
      <c r="J5" s="53" t="s">
        <v>252</v>
      </c>
      <c r="K5" s="54">
        <v>-0.6</v>
      </c>
      <c r="L5" s="53" t="s">
        <v>249</v>
      </c>
      <c r="M5" s="50">
        <v>3</v>
      </c>
      <c r="N5" s="53" t="s">
        <v>253</v>
      </c>
      <c r="O5" s="50">
        <v>2.7</v>
      </c>
    </row>
    <row r="6" spans="1:15" x14ac:dyDescent="0.2">
      <c r="A6" s="15" t="s">
        <v>254</v>
      </c>
      <c r="B6" s="52">
        <v>1.9</v>
      </c>
      <c r="C6" s="52">
        <v>3</v>
      </c>
      <c r="D6" s="52">
        <v>-1.8</v>
      </c>
      <c r="E6" s="52">
        <v>1.3</v>
      </c>
      <c r="F6" s="52">
        <v>1.4</v>
      </c>
      <c r="G6" s="50"/>
      <c r="H6" s="53" t="s">
        <v>249</v>
      </c>
      <c r="I6" s="50">
        <v>3.8</v>
      </c>
      <c r="J6" s="53" t="s">
        <v>234</v>
      </c>
      <c r="K6" s="54">
        <v>-0.7</v>
      </c>
      <c r="L6" s="53" t="s">
        <v>251</v>
      </c>
      <c r="M6" s="50">
        <v>3</v>
      </c>
      <c r="N6" s="53" t="s">
        <v>251</v>
      </c>
      <c r="O6" s="50">
        <v>2.5</v>
      </c>
    </row>
    <row r="7" spans="1:15" x14ac:dyDescent="0.2">
      <c r="A7" s="40" t="s">
        <v>234</v>
      </c>
      <c r="B7" s="55">
        <v>2.7</v>
      </c>
      <c r="C7" s="55">
        <v>2.4</v>
      </c>
      <c r="D7" s="55">
        <v>-0.7</v>
      </c>
      <c r="E7" s="55">
        <v>3.1</v>
      </c>
      <c r="F7" s="55">
        <v>1.8</v>
      </c>
      <c r="G7" s="50"/>
      <c r="H7" s="53" t="s">
        <v>247</v>
      </c>
      <c r="I7" s="50">
        <v>3.6</v>
      </c>
      <c r="J7" s="53" t="s">
        <v>253</v>
      </c>
      <c r="K7" s="54">
        <v>-0.7</v>
      </c>
      <c r="L7" s="53" t="s">
        <v>255</v>
      </c>
      <c r="M7" s="50">
        <v>2.6</v>
      </c>
      <c r="N7" s="53" t="s">
        <v>247</v>
      </c>
      <c r="O7" s="50">
        <v>2.2999999999999998</v>
      </c>
    </row>
    <row r="8" spans="1:15" x14ac:dyDescent="0.2">
      <c r="A8" s="15" t="s">
        <v>256</v>
      </c>
      <c r="B8" s="52">
        <v>3.8</v>
      </c>
      <c r="C8" s="52">
        <v>2.8</v>
      </c>
      <c r="D8" s="52">
        <v>-1.3</v>
      </c>
      <c r="E8" s="52">
        <v>2.2000000000000002</v>
      </c>
      <c r="F8" s="52">
        <v>1.8</v>
      </c>
      <c r="G8" s="50"/>
      <c r="H8" s="53" t="s">
        <v>255</v>
      </c>
      <c r="I8" s="50">
        <v>3.5</v>
      </c>
      <c r="J8" s="53" t="s">
        <v>257</v>
      </c>
      <c r="K8" s="54">
        <v>-0.9</v>
      </c>
      <c r="L8" s="53" t="s">
        <v>258</v>
      </c>
      <c r="M8" s="50">
        <v>2.6</v>
      </c>
      <c r="N8" s="53" t="s">
        <v>258</v>
      </c>
      <c r="O8" s="50">
        <v>2.2999999999999998</v>
      </c>
    </row>
    <row r="9" spans="1:15" x14ac:dyDescent="0.2">
      <c r="A9" s="15" t="s">
        <v>259</v>
      </c>
      <c r="B9" s="52">
        <v>1.2</v>
      </c>
      <c r="C9" s="52">
        <v>2.8</v>
      </c>
      <c r="D9" s="52">
        <v>-1.6</v>
      </c>
      <c r="E9" s="52">
        <v>2</v>
      </c>
      <c r="F9" s="52">
        <v>1.6</v>
      </c>
      <c r="G9" s="50"/>
      <c r="H9" s="53" t="s">
        <v>258</v>
      </c>
      <c r="I9" s="50">
        <v>3.5</v>
      </c>
      <c r="J9" s="53" t="s">
        <v>248</v>
      </c>
      <c r="K9" s="54">
        <v>-1</v>
      </c>
      <c r="L9" s="53" t="s">
        <v>253</v>
      </c>
      <c r="M9" s="50">
        <v>2.5</v>
      </c>
      <c r="N9" s="53" t="s">
        <v>233</v>
      </c>
      <c r="O9" s="50">
        <v>2.1</v>
      </c>
    </row>
    <row r="10" spans="1:15" x14ac:dyDescent="0.2">
      <c r="A10" s="15" t="s">
        <v>260</v>
      </c>
      <c r="B10" s="52">
        <v>4.8</v>
      </c>
      <c r="C10" s="52">
        <v>2.6</v>
      </c>
      <c r="D10" s="52">
        <v>-1.3</v>
      </c>
      <c r="E10" s="52">
        <v>1.6</v>
      </c>
      <c r="F10" s="52">
        <v>1.1000000000000001</v>
      </c>
      <c r="G10" s="50"/>
      <c r="H10" s="53" t="s">
        <v>261</v>
      </c>
      <c r="I10" s="50">
        <v>3.5</v>
      </c>
      <c r="J10" s="53" t="s">
        <v>261</v>
      </c>
      <c r="K10" s="54">
        <v>-1</v>
      </c>
      <c r="L10" s="53" t="s">
        <v>233</v>
      </c>
      <c r="M10" s="50">
        <v>2.5</v>
      </c>
      <c r="N10" s="53" t="s">
        <v>255</v>
      </c>
      <c r="O10" s="50">
        <v>2</v>
      </c>
    </row>
    <row r="11" spans="1:15" x14ac:dyDescent="0.2">
      <c r="A11" s="15" t="s">
        <v>248</v>
      </c>
      <c r="B11" s="52">
        <v>3.4</v>
      </c>
      <c r="C11" s="52">
        <v>4.5999999999999996</v>
      </c>
      <c r="D11" s="52">
        <v>-1</v>
      </c>
      <c r="E11" s="52">
        <v>1.9</v>
      </c>
      <c r="F11" s="52">
        <v>1.7</v>
      </c>
      <c r="G11" s="50"/>
      <c r="H11" s="53" t="s">
        <v>262</v>
      </c>
      <c r="I11" s="50">
        <v>3.5</v>
      </c>
      <c r="J11" s="53" t="s">
        <v>233</v>
      </c>
      <c r="K11" s="54">
        <v>-1.1000000000000001</v>
      </c>
      <c r="L11" s="53" t="s">
        <v>247</v>
      </c>
      <c r="M11" s="50">
        <v>2.4</v>
      </c>
      <c r="N11" s="53" t="s">
        <v>261</v>
      </c>
      <c r="O11" s="50">
        <v>2</v>
      </c>
    </row>
    <row r="12" spans="1:15" x14ac:dyDescent="0.2">
      <c r="A12" s="15" t="s">
        <v>255</v>
      </c>
      <c r="B12" s="52">
        <v>19.100000000000001</v>
      </c>
      <c r="C12" s="52">
        <v>3.5</v>
      </c>
      <c r="D12" s="52">
        <v>-1.2</v>
      </c>
      <c r="E12" s="52">
        <v>2.6</v>
      </c>
      <c r="F12" s="52">
        <v>2</v>
      </c>
      <c r="G12" s="50"/>
      <c r="H12" s="53" t="s">
        <v>233</v>
      </c>
      <c r="I12" s="50">
        <v>3.4</v>
      </c>
      <c r="J12" s="53" t="s">
        <v>250</v>
      </c>
      <c r="K12" s="54">
        <v>-1.2</v>
      </c>
      <c r="L12" s="53" t="s">
        <v>261</v>
      </c>
      <c r="M12" s="50">
        <v>2.2999999999999998</v>
      </c>
      <c r="N12" s="53" t="s">
        <v>257</v>
      </c>
      <c r="O12" s="50">
        <v>2</v>
      </c>
    </row>
    <row r="13" spans="1:15" x14ac:dyDescent="0.2">
      <c r="A13" s="15" t="s">
        <v>258</v>
      </c>
      <c r="B13" s="52">
        <v>9.3000000000000007</v>
      </c>
      <c r="C13" s="52">
        <v>3.5</v>
      </c>
      <c r="D13" s="52">
        <v>-1.9</v>
      </c>
      <c r="E13" s="52">
        <v>2.6</v>
      </c>
      <c r="F13" s="52">
        <v>2.2999999999999998</v>
      </c>
      <c r="G13" s="50"/>
      <c r="H13" s="53" t="s">
        <v>250</v>
      </c>
      <c r="I13" s="50">
        <v>3.3</v>
      </c>
      <c r="J13" s="53" t="s">
        <v>255</v>
      </c>
      <c r="K13" s="54">
        <v>-1.2</v>
      </c>
      <c r="L13" s="53" t="s">
        <v>257</v>
      </c>
      <c r="M13" s="50">
        <v>2.2999999999999998</v>
      </c>
      <c r="N13" s="53" t="s">
        <v>234</v>
      </c>
      <c r="O13" s="50">
        <v>1.8</v>
      </c>
    </row>
    <row r="14" spans="1:15" x14ac:dyDescent="0.2">
      <c r="A14" s="15" t="s">
        <v>252</v>
      </c>
      <c r="B14" s="52">
        <v>1.7</v>
      </c>
      <c r="C14" s="52">
        <v>3.3</v>
      </c>
      <c r="D14" s="52">
        <v>-0.6</v>
      </c>
      <c r="E14" s="52">
        <v>1.8</v>
      </c>
      <c r="F14" s="52">
        <v>1.5</v>
      </c>
      <c r="G14" s="50"/>
      <c r="H14" s="53" t="s">
        <v>252</v>
      </c>
      <c r="I14" s="50">
        <v>3.3</v>
      </c>
      <c r="J14" s="53" t="s">
        <v>251</v>
      </c>
      <c r="K14" s="54">
        <v>-1.2</v>
      </c>
      <c r="L14" s="53" t="s">
        <v>256</v>
      </c>
      <c r="M14" s="50">
        <v>2.2000000000000002</v>
      </c>
      <c r="N14" s="53" t="s">
        <v>256</v>
      </c>
      <c r="O14" s="50">
        <v>1.8</v>
      </c>
    </row>
    <row r="15" spans="1:15" x14ac:dyDescent="0.2">
      <c r="A15" s="15" t="s">
        <v>261</v>
      </c>
      <c r="B15" s="52">
        <v>5.2</v>
      </c>
      <c r="C15" s="52">
        <v>3.5</v>
      </c>
      <c r="D15" s="52">
        <v>-1</v>
      </c>
      <c r="E15" s="52">
        <v>2.2999999999999998</v>
      </c>
      <c r="F15" s="52">
        <v>2</v>
      </c>
      <c r="G15" s="56"/>
      <c r="H15" s="53" t="s">
        <v>253</v>
      </c>
      <c r="I15" s="50">
        <v>3.2</v>
      </c>
      <c r="J15" s="53" t="s">
        <v>256</v>
      </c>
      <c r="K15" s="54">
        <v>-1.3</v>
      </c>
      <c r="L15" s="53" t="s">
        <v>259</v>
      </c>
      <c r="M15" s="50">
        <v>2</v>
      </c>
      <c r="N15" s="53" t="s">
        <v>248</v>
      </c>
      <c r="O15" s="50">
        <v>1.7</v>
      </c>
    </row>
    <row r="16" spans="1:15" x14ac:dyDescent="0.2">
      <c r="A16" s="15" t="s">
        <v>249</v>
      </c>
      <c r="B16" s="52">
        <v>19.3</v>
      </c>
      <c r="C16" s="52">
        <v>3.8</v>
      </c>
      <c r="D16" s="52">
        <v>-0.3</v>
      </c>
      <c r="E16" s="52">
        <v>3</v>
      </c>
      <c r="F16" s="52">
        <v>2.8</v>
      </c>
      <c r="G16" s="50"/>
      <c r="H16" s="53" t="s">
        <v>254</v>
      </c>
      <c r="I16" s="50">
        <v>3</v>
      </c>
      <c r="J16" s="53" t="s">
        <v>260</v>
      </c>
      <c r="K16" s="54">
        <v>-1.3</v>
      </c>
      <c r="L16" s="53" t="s">
        <v>250</v>
      </c>
      <c r="M16" s="50">
        <v>1.9</v>
      </c>
      <c r="N16" s="53" t="s">
        <v>250</v>
      </c>
      <c r="O16" s="50">
        <v>1.6</v>
      </c>
    </row>
    <row r="17" spans="1:15" x14ac:dyDescent="0.2">
      <c r="A17" s="15" t="s">
        <v>251</v>
      </c>
      <c r="B17" s="52">
        <v>2.6</v>
      </c>
      <c r="C17" s="52">
        <v>3.9</v>
      </c>
      <c r="D17" s="52">
        <v>-1.2</v>
      </c>
      <c r="E17" s="52">
        <v>3</v>
      </c>
      <c r="F17" s="52">
        <v>2.5</v>
      </c>
      <c r="G17" s="50"/>
      <c r="H17" s="53" t="s">
        <v>256</v>
      </c>
      <c r="I17" s="50">
        <v>2.8</v>
      </c>
      <c r="J17" s="53" t="s">
        <v>262</v>
      </c>
      <c r="K17" s="54">
        <v>-1.4</v>
      </c>
      <c r="L17" s="53" t="s">
        <v>248</v>
      </c>
      <c r="M17" s="50">
        <v>1.9</v>
      </c>
      <c r="N17" s="53" t="s">
        <v>259</v>
      </c>
      <c r="O17" s="50">
        <v>1.6</v>
      </c>
    </row>
    <row r="18" spans="1:15" x14ac:dyDescent="0.2">
      <c r="A18" s="15" t="s">
        <v>253</v>
      </c>
      <c r="B18" s="52">
        <v>1.7</v>
      </c>
      <c r="C18" s="52">
        <v>3.2</v>
      </c>
      <c r="D18" s="52">
        <v>-0.7</v>
      </c>
      <c r="E18" s="52">
        <v>2.5</v>
      </c>
      <c r="F18" s="52">
        <v>2.7</v>
      </c>
      <c r="G18" s="50"/>
      <c r="H18" s="53" t="s">
        <v>259</v>
      </c>
      <c r="I18" s="50">
        <v>2.8</v>
      </c>
      <c r="J18" s="53" t="s">
        <v>247</v>
      </c>
      <c r="K18" s="54">
        <v>-1.6</v>
      </c>
      <c r="L18" s="53" t="s">
        <v>252</v>
      </c>
      <c r="M18" s="50">
        <v>1.8</v>
      </c>
      <c r="N18" s="53" t="s">
        <v>262</v>
      </c>
      <c r="O18" s="50">
        <v>1.6</v>
      </c>
    </row>
    <row r="19" spans="1:15" x14ac:dyDescent="0.2">
      <c r="A19" s="15" t="s">
        <v>257</v>
      </c>
      <c r="B19" s="52">
        <v>6</v>
      </c>
      <c r="C19" s="52">
        <v>2.8</v>
      </c>
      <c r="D19" s="52">
        <v>-0.9</v>
      </c>
      <c r="E19" s="52">
        <v>2.2999999999999998</v>
      </c>
      <c r="F19" s="52">
        <v>2</v>
      </c>
      <c r="G19" s="50"/>
      <c r="H19" s="53" t="s">
        <v>257</v>
      </c>
      <c r="I19" s="50">
        <v>2.8</v>
      </c>
      <c r="J19" s="53" t="s">
        <v>259</v>
      </c>
      <c r="K19" s="54">
        <v>-1.6</v>
      </c>
      <c r="L19" s="53" t="s">
        <v>260</v>
      </c>
      <c r="M19" s="50">
        <v>1.6</v>
      </c>
      <c r="N19" s="53" t="s">
        <v>252</v>
      </c>
      <c r="O19" s="50">
        <v>1.5</v>
      </c>
    </row>
    <row r="20" spans="1:15" x14ac:dyDescent="0.2">
      <c r="A20" s="15" t="s">
        <v>262</v>
      </c>
      <c r="B20" s="52">
        <v>0.7</v>
      </c>
      <c r="C20" s="52">
        <v>3.5</v>
      </c>
      <c r="D20" s="52">
        <v>-1.4</v>
      </c>
      <c r="E20" s="52">
        <v>1.6</v>
      </c>
      <c r="F20" s="52">
        <v>1.6</v>
      </c>
      <c r="G20" s="50"/>
      <c r="H20" s="53" t="s">
        <v>260</v>
      </c>
      <c r="I20" s="50">
        <v>2.6</v>
      </c>
      <c r="J20" s="53" t="s">
        <v>254</v>
      </c>
      <c r="K20" s="54">
        <v>-1.8</v>
      </c>
      <c r="L20" s="53" t="s">
        <v>262</v>
      </c>
      <c r="M20" s="50">
        <v>1.6</v>
      </c>
      <c r="N20" s="53" t="s">
        <v>254</v>
      </c>
      <c r="O20" s="50">
        <v>1.4</v>
      </c>
    </row>
    <row r="21" spans="1:15" x14ac:dyDescent="0.2">
      <c r="A21" s="40" t="s">
        <v>233</v>
      </c>
      <c r="B21" s="55">
        <v>100</v>
      </c>
      <c r="C21" s="55">
        <v>3.4</v>
      </c>
      <c r="D21" s="55">
        <v>-1.1000000000000001</v>
      </c>
      <c r="E21" s="55">
        <v>2.5</v>
      </c>
      <c r="F21" s="55">
        <v>2.1</v>
      </c>
      <c r="G21" s="57"/>
      <c r="H21" s="53" t="s">
        <v>234</v>
      </c>
      <c r="I21" s="50">
        <v>2.4</v>
      </c>
      <c r="J21" s="53" t="s">
        <v>258</v>
      </c>
      <c r="K21" s="54">
        <v>-1.9</v>
      </c>
      <c r="L21" s="53" t="s">
        <v>254</v>
      </c>
      <c r="M21" s="50">
        <v>1.3</v>
      </c>
      <c r="N21" s="53" t="s">
        <v>260</v>
      </c>
      <c r="O21" s="50">
        <v>1.1000000000000001</v>
      </c>
    </row>
    <row r="22" spans="1:15" ht="11.25" customHeight="1" x14ac:dyDescent="0.2">
      <c r="A22" s="145" t="s">
        <v>263</v>
      </c>
      <c r="B22" s="145"/>
      <c r="C22" s="145"/>
      <c r="D22" s="145"/>
      <c r="E22" s="145"/>
      <c r="F22" s="145"/>
    </row>
    <row r="86" spans="1:6" x14ac:dyDescent="0.2">
      <c r="A86" s="145" t="s">
        <v>263</v>
      </c>
      <c r="B86" s="145"/>
      <c r="C86" s="145"/>
      <c r="D86" s="145"/>
      <c r="E86" s="145"/>
      <c r="F86" s="145"/>
    </row>
  </sheetData>
  <sheetProtection selectLockedCells="1" selectUnlockedCells="1"/>
  <mergeCells count="7">
    <mergeCell ref="A86:F86"/>
    <mergeCell ref="A1:F1"/>
    <mergeCell ref="A2:A3"/>
    <mergeCell ref="B2:B3"/>
    <mergeCell ref="C2:E2"/>
    <mergeCell ref="F2:F3"/>
    <mergeCell ref="A22:F22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50"/>
  </sheetPr>
  <dimension ref="A1:Q86"/>
  <sheetViews>
    <sheetView topLeftCell="A67" zoomScale="120" zoomScaleNormal="120" workbookViewId="0">
      <selection activeCell="A86" sqref="A86:G86"/>
    </sheetView>
  </sheetViews>
  <sheetFormatPr baseColWidth="10" defaultColWidth="9.140625" defaultRowHeight="11.25" x14ac:dyDescent="0.2"/>
  <cols>
    <col min="1" max="10" width="9" style="13" customWidth="1"/>
    <col min="11" max="16" width="7.85546875" style="13" customWidth="1"/>
    <col min="17" max="16384" width="9.140625" style="13"/>
  </cols>
  <sheetData>
    <row r="1" spans="1:17" ht="23.25" customHeight="1" x14ac:dyDescent="0.2">
      <c r="A1" s="148" t="s">
        <v>25</v>
      </c>
      <c r="B1" s="148"/>
      <c r="C1" s="148"/>
      <c r="D1" s="148"/>
      <c r="E1" s="148"/>
      <c r="F1" s="148"/>
      <c r="G1" s="148"/>
    </row>
    <row r="2" spans="1:17" ht="11.25" customHeight="1" x14ac:dyDescent="0.2">
      <c r="A2" s="143"/>
      <c r="B2" s="152" t="s">
        <v>264</v>
      </c>
      <c r="C2" s="152" t="s">
        <v>265</v>
      </c>
      <c r="D2" s="144" t="s">
        <v>244</v>
      </c>
      <c r="E2" s="144"/>
      <c r="F2" s="144"/>
      <c r="G2" s="151">
        <v>2019</v>
      </c>
      <c r="J2" s="33"/>
    </row>
    <row r="3" spans="1:17" ht="33.75" customHeight="1" x14ac:dyDescent="0.2">
      <c r="A3" s="143"/>
      <c r="B3" s="152"/>
      <c r="C3" s="152"/>
      <c r="D3" s="51" t="s">
        <v>245</v>
      </c>
      <c r="E3" s="51" t="s">
        <v>246</v>
      </c>
      <c r="F3" s="51" t="s">
        <v>242</v>
      </c>
      <c r="G3" s="151"/>
      <c r="K3" s="13" t="s">
        <v>245</v>
      </c>
      <c r="M3" s="13" t="s">
        <v>246</v>
      </c>
      <c r="O3" s="13" t="s">
        <v>242</v>
      </c>
      <c r="Q3" s="13">
        <v>2019</v>
      </c>
    </row>
    <row r="4" spans="1:17" x14ac:dyDescent="0.2">
      <c r="A4" s="15" t="s">
        <v>247</v>
      </c>
      <c r="B4" s="52">
        <v>31.5</v>
      </c>
      <c r="C4" s="52">
        <v>6.6</v>
      </c>
      <c r="D4" s="52">
        <v>2.8</v>
      </c>
      <c r="E4" s="52">
        <v>1.2</v>
      </c>
      <c r="F4" s="52">
        <v>3.2</v>
      </c>
      <c r="G4" s="52">
        <v>-2.4</v>
      </c>
      <c r="J4" s="58" t="s">
        <v>253</v>
      </c>
      <c r="K4" s="54">
        <v>3.5</v>
      </c>
      <c r="L4" s="58" t="s">
        <v>250</v>
      </c>
      <c r="M4" s="54">
        <v>3</v>
      </c>
      <c r="N4" s="58" t="s">
        <v>252</v>
      </c>
      <c r="O4" s="54">
        <v>3.8</v>
      </c>
      <c r="P4" s="58" t="s">
        <v>254</v>
      </c>
      <c r="Q4" s="54">
        <v>1.7</v>
      </c>
    </row>
    <row r="5" spans="1:17" x14ac:dyDescent="0.2">
      <c r="A5" s="15" t="s">
        <v>250</v>
      </c>
      <c r="B5" s="52">
        <v>5.9</v>
      </c>
      <c r="C5" s="52">
        <v>5.9</v>
      </c>
      <c r="D5" s="52">
        <v>2.6</v>
      </c>
      <c r="E5" s="52">
        <v>3</v>
      </c>
      <c r="F5" s="52">
        <v>1.4</v>
      </c>
      <c r="G5" s="52">
        <v>-1.8</v>
      </c>
      <c r="J5" s="58" t="s">
        <v>247</v>
      </c>
      <c r="K5" s="54">
        <v>2.8</v>
      </c>
      <c r="L5" s="58" t="s">
        <v>251</v>
      </c>
      <c r="M5" s="54">
        <v>2.4</v>
      </c>
      <c r="N5" s="58" t="s">
        <v>247</v>
      </c>
      <c r="O5" s="54">
        <v>3.2</v>
      </c>
      <c r="P5" s="58" t="s">
        <v>251</v>
      </c>
      <c r="Q5" s="54">
        <v>1.1000000000000001</v>
      </c>
    </row>
    <row r="6" spans="1:17" x14ac:dyDescent="0.2">
      <c r="A6" s="15" t="s">
        <v>254</v>
      </c>
      <c r="B6" s="52">
        <v>0.9</v>
      </c>
      <c r="C6" s="52">
        <v>1.4</v>
      </c>
      <c r="D6" s="52">
        <v>-2.7</v>
      </c>
      <c r="E6" s="52">
        <v>-5.2</v>
      </c>
      <c r="F6" s="52">
        <v>-0.3</v>
      </c>
      <c r="G6" s="52">
        <v>1.7</v>
      </c>
      <c r="J6" s="58" t="s">
        <v>256</v>
      </c>
      <c r="K6" s="54">
        <v>2.7</v>
      </c>
      <c r="L6" s="58" t="s">
        <v>248</v>
      </c>
      <c r="M6" s="54">
        <v>1.4</v>
      </c>
      <c r="N6" s="58" t="s">
        <v>251</v>
      </c>
      <c r="O6" s="54">
        <v>2.2999999999999998</v>
      </c>
      <c r="P6" s="58" t="s">
        <v>253</v>
      </c>
      <c r="Q6" s="54">
        <v>0.6</v>
      </c>
    </row>
    <row r="7" spans="1:17" x14ac:dyDescent="0.2">
      <c r="A7" s="40" t="s">
        <v>234</v>
      </c>
      <c r="B7" s="55">
        <v>0.5</v>
      </c>
      <c r="C7" s="55">
        <v>0.5</v>
      </c>
      <c r="D7" s="55">
        <v>-10.5</v>
      </c>
      <c r="E7" s="55">
        <v>-1.2</v>
      </c>
      <c r="F7" s="55">
        <v>2.1</v>
      </c>
      <c r="G7" s="55">
        <v>-3.5</v>
      </c>
      <c r="J7" s="58" t="s">
        <v>250</v>
      </c>
      <c r="K7" s="54">
        <v>2.6</v>
      </c>
      <c r="L7" s="58" t="s">
        <v>247</v>
      </c>
      <c r="M7" s="54">
        <v>1.2</v>
      </c>
      <c r="N7" s="58" t="s">
        <v>234</v>
      </c>
      <c r="O7" s="54">
        <v>2.1</v>
      </c>
      <c r="P7" s="58" t="s">
        <v>249</v>
      </c>
      <c r="Q7" s="54">
        <v>0.1</v>
      </c>
    </row>
    <row r="8" spans="1:17" x14ac:dyDescent="0.2">
      <c r="A8" s="15" t="s">
        <v>256</v>
      </c>
      <c r="B8" s="52">
        <v>2.1</v>
      </c>
      <c r="C8" s="52">
        <v>1.6</v>
      </c>
      <c r="D8" s="52">
        <v>2.7</v>
      </c>
      <c r="E8" s="52">
        <v>-2.6</v>
      </c>
      <c r="F8" s="52">
        <v>-0.9</v>
      </c>
      <c r="G8" s="52">
        <v>-1.8</v>
      </c>
      <c r="J8" s="58" t="s">
        <v>261</v>
      </c>
      <c r="K8" s="54">
        <v>1.7</v>
      </c>
      <c r="L8" s="58" t="s">
        <v>253</v>
      </c>
      <c r="M8" s="54">
        <v>1.2</v>
      </c>
      <c r="N8" s="58" t="s">
        <v>233</v>
      </c>
      <c r="O8" s="54">
        <v>1.5</v>
      </c>
      <c r="P8" s="58" t="s">
        <v>258</v>
      </c>
      <c r="Q8" s="54">
        <v>-1.2</v>
      </c>
    </row>
    <row r="9" spans="1:17" x14ac:dyDescent="0.2">
      <c r="A9" s="15" t="s">
        <v>259</v>
      </c>
      <c r="B9" s="52">
        <v>0.6</v>
      </c>
      <c r="C9" s="52">
        <v>1.6</v>
      </c>
      <c r="D9" s="52">
        <v>-7.7</v>
      </c>
      <c r="E9" s="52">
        <v>-6.6</v>
      </c>
      <c r="F9" s="52">
        <v>0</v>
      </c>
      <c r="G9" s="52">
        <v>-1.6</v>
      </c>
      <c r="J9" s="58" t="s">
        <v>258</v>
      </c>
      <c r="K9" s="54">
        <v>1.1000000000000001</v>
      </c>
      <c r="L9" s="58" t="s">
        <v>233</v>
      </c>
      <c r="M9" s="54">
        <v>0.9</v>
      </c>
      <c r="N9" s="58" t="s">
        <v>250</v>
      </c>
      <c r="O9" s="54">
        <v>1.4</v>
      </c>
      <c r="P9" s="58" t="s">
        <v>255</v>
      </c>
      <c r="Q9" s="54">
        <v>-1.4</v>
      </c>
    </row>
    <row r="10" spans="1:17" x14ac:dyDescent="0.2">
      <c r="A10" s="15" t="s">
        <v>260</v>
      </c>
      <c r="B10" s="52">
        <v>8.6</v>
      </c>
      <c r="C10" s="52">
        <v>5.2</v>
      </c>
      <c r="D10" s="52">
        <v>-0.3</v>
      </c>
      <c r="E10" s="52">
        <v>0</v>
      </c>
      <c r="F10" s="52">
        <v>0</v>
      </c>
      <c r="G10" s="52">
        <v>-2.9</v>
      </c>
      <c r="J10" s="58" t="s">
        <v>233</v>
      </c>
      <c r="K10" s="54">
        <v>0.5</v>
      </c>
      <c r="L10" s="58" t="s">
        <v>255</v>
      </c>
      <c r="M10" s="54">
        <v>0.4</v>
      </c>
      <c r="N10" s="58" t="s">
        <v>262</v>
      </c>
      <c r="O10" s="54">
        <v>1.4</v>
      </c>
      <c r="P10" s="58" t="s">
        <v>262</v>
      </c>
      <c r="Q10" s="54">
        <v>-1.4</v>
      </c>
    </row>
    <row r="11" spans="1:17" x14ac:dyDescent="0.2">
      <c r="A11" s="15" t="s">
        <v>248</v>
      </c>
      <c r="B11" s="52">
        <v>11.7</v>
      </c>
      <c r="C11" s="52">
        <v>9.6999999999999993</v>
      </c>
      <c r="D11" s="52">
        <v>-0.2</v>
      </c>
      <c r="E11" s="52">
        <v>1.4</v>
      </c>
      <c r="F11" s="52">
        <v>1.2</v>
      </c>
      <c r="G11" s="52">
        <v>-5</v>
      </c>
      <c r="J11" s="58" t="s">
        <v>255</v>
      </c>
      <c r="K11" s="54">
        <v>-0.1</v>
      </c>
      <c r="L11" s="58" t="s">
        <v>252</v>
      </c>
      <c r="M11" s="54">
        <v>0.3</v>
      </c>
      <c r="N11" s="58" t="s">
        <v>248</v>
      </c>
      <c r="O11" s="54">
        <v>1.2</v>
      </c>
      <c r="P11" s="58" t="s">
        <v>259</v>
      </c>
      <c r="Q11" s="54">
        <v>-1.6</v>
      </c>
    </row>
    <row r="12" spans="1:17" x14ac:dyDescent="0.2">
      <c r="A12" s="15" t="s">
        <v>255</v>
      </c>
      <c r="B12" s="52">
        <v>6.9</v>
      </c>
      <c r="C12" s="52">
        <v>1.1000000000000001</v>
      </c>
      <c r="D12" s="52">
        <v>-0.1</v>
      </c>
      <c r="E12" s="52">
        <v>0.4</v>
      </c>
      <c r="F12" s="52">
        <v>-0.5</v>
      </c>
      <c r="G12" s="52">
        <v>-1.4</v>
      </c>
      <c r="J12" s="58" t="s">
        <v>248</v>
      </c>
      <c r="K12" s="54">
        <v>-0.2</v>
      </c>
      <c r="L12" s="58" t="s">
        <v>260</v>
      </c>
      <c r="M12" s="54">
        <v>0</v>
      </c>
      <c r="N12" s="58" t="s">
        <v>253</v>
      </c>
      <c r="O12" s="54">
        <v>1</v>
      </c>
      <c r="P12" s="58" t="s">
        <v>250</v>
      </c>
      <c r="Q12" s="54">
        <v>-1.8</v>
      </c>
    </row>
    <row r="13" spans="1:17" x14ac:dyDescent="0.2">
      <c r="A13" s="15" t="s">
        <v>258</v>
      </c>
      <c r="B13" s="52">
        <v>6.7</v>
      </c>
      <c r="C13" s="52">
        <v>2.1</v>
      </c>
      <c r="D13" s="52">
        <v>1.1000000000000001</v>
      </c>
      <c r="E13" s="52">
        <v>-0.4</v>
      </c>
      <c r="F13" s="52">
        <v>0.8</v>
      </c>
      <c r="G13" s="52">
        <v>-1.2</v>
      </c>
      <c r="J13" s="58" t="s">
        <v>260</v>
      </c>
      <c r="K13" s="54">
        <v>-0.3</v>
      </c>
      <c r="L13" s="58" t="s">
        <v>261</v>
      </c>
      <c r="M13" s="54">
        <v>-0.1</v>
      </c>
      <c r="N13" s="58" t="s">
        <v>258</v>
      </c>
      <c r="O13" s="54">
        <v>0.8</v>
      </c>
      <c r="P13" s="58" t="s">
        <v>256</v>
      </c>
      <c r="Q13" s="54">
        <v>-1.8</v>
      </c>
    </row>
    <row r="14" spans="1:17" x14ac:dyDescent="0.2">
      <c r="A14" s="15" t="s">
        <v>252</v>
      </c>
      <c r="B14" s="52">
        <v>5.3</v>
      </c>
      <c r="C14" s="52">
        <v>9.4</v>
      </c>
      <c r="D14" s="52">
        <v>-1.5</v>
      </c>
      <c r="E14" s="52">
        <v>0.3</v>
      </c>
      <c r="F14" s="52">
        <v>3.8</v>
      </c>
      <c r="G14" s="52">
        <v>-1.9</v>
      </c>
      <c r="J14" s="58" t="s">
        <v>262</v>
      </c>
      <c r="K14" s="54">
        <v>-0.9</v>
      </c>
      <c r="L14" s="58" t="s">
        <v>258</v>
      </c>
      <c r="M14" s="54">
        <v>-0.4</v>
      </c>
      <c r="N14" s="58" t="s">
        <v>259</v>
      </c>
      <c r="O14" s="54">
        <v>0</v>
      </c>
      <c r="P14" s="58" t="s">
        <v>252</v>
      </c>
      <c r="Q14" s="54">
        <v>-1.9</v>
      </c>
    </row>
    <row r="15" spans="1:17" x14ac:dyDescent="0.2">
      <c r="A15" s="15" t="s">
        <v>261</v>
      </c>
      <c r="B15" s="52">
        <v>8.9</v>
      </c>
      <c r="C15" s="52">
        <v>5</v>
      </c>
      <c r="D15" s="52">
        <v>1.7</v>
      </c>
      <c r="E15" s="52">
        <v>-0.1</v>
      </c>
      <c r="F15" s="52">
        <v>-0.7</v>
      </c>
      <c r="G15" s="52">
        <v>-3</v>
      </c>
      <c r="J15" s="58" t="s">
        <v>252</v>
      </c>
      <c r="K15" s="54">
        <v>-1.5</v>
      </c>
      <c r="L15" s="58" t="s">
        <v>249</v>
      </c>
      <c r="M15" s="54">
        <v>-0.6</v>
      </c>
      <c r="N15" s="58" t="s">
        <v>260</v>
      </c>
      <c r="O15" s="54">
        <v>0</v>
      </c>
      <c r="P15" s="58" t="s">
        <v>233</v>
      </c>
      <c r="Q15" s="54">
        <v>-2.2999999999999998</v>
      </c>
    </row>
    <row r="16" spans="1:17" x14ac:dyDescent="0.2">
      <c r="A16" s="15" t="s">
        <v>249</v>
      </c>
      <c r="B16" s="52">
        <v>0.6</v>
      </c>
      <c r="C16" s="52">
        <v>0.1</v>
      </c>
      <c r="D16" s="52">
        <v>-9.5</v>
      </c>
      <c r="E16" s="52">
        <v>-0.6</v>
      </c>
      <c r="F16" s="52">
        <v>0</v>
      </c>
      <c r="G16" s="52">
        <v>0.1</v>
      </c>
      <c r="J16" s="58" t="s">
        <v>251</v>
      </c>
      <c r="K16" s="54">
        <v>-2.4</v>
      </c>
      <c r="L16" s="58" t="s">
        <v>234</v>
      </c>
      <c r="M16" s="54">
        <v>-1.2</v>
      </c>
      <c r="N16" s="58" t="s">
        <v>249</v>
      </c>
      <c r="O16" s="54">
        <v>0</v>
      </c>
      <c r="P16" s="58" t="s">
        <v>247</v>
      </c>
      <c r="Q16" s="54">
        <v>-2.4</v>
      </c>
    </row>
    <row r="17" spans="1:17" x14ac:dyDescent="0.2">
      <c r="A17" s="15" t="s">
        <v>251</v>
      </c>
      <c r="B17" s="52">
        <v>4.5999999999999996</v>
      </c>
      <c r="C17" s="52">
        <v>5.2</v>
      </c>
      <c r="D17" s="52">
        <v>-2.4</v>
      </c>
      <c r="E17" s="52">
        <v>2.4</v>
      </c>
      <c r="F17" s="52">
        <v>2.2999999999999998</v>
      </c>
      <c r="G17" s="52">
        <v>1.1000000000000001</v>
      </c>
      <c r="J17" s="58" t="s">
        <v>254</v>
      </c>
      <c r="K17" s="54">
        <v>-2.7</v>
      </c>
      <c r="L17" s="58" t="s">
        <v>262</v>
      </c>
      <c r="M17" s="54">
        <v>-1.9</v>
      </c>
      <c r="N17" s="58" t="s">
        <v>257</v>
      </c>
      <c r="O17" s="54">
        <v>-0.1</v>
      </c>
      <c r="P17" s="58" t="s">
        <v>257</v>
      </c>
      <c r="Q17" s="54">
        <v>-2.8</v>
      </c>
    </row>
    <row r="18" spans="1:17" x14ac:dyDescent="0.2">
      <c r="A18" s="15" t="s">
        <v>253</v>
      </c>
      <c r="B18" s="52">
        <v>2</v>
      </c>
      <c r="C18" s="52">
        <v>3.5</v>
      </c>
      <c r="D18" s="52">
        <v>3.5</v>
      </c>
      <c r="E18" s="52">
        <v>1.2</v>
      </c>
      <c r="F18" s="52">
        <v>1</v>
      </c>
      <c r="G18" s="52">
        <v>0.6</v>
      </c>
      <c r="J18" s="58" t="s">
        <v>257</v>
      </c>
      <c r="K18" s="54">
        <v>-5.9</v>
      </c>
      <c r="L18" s="58" t="s">
        <v>257</v>
      </c>
      <c r="M18" s="54">
        <v>-2.5</v>
      </c>
      <c r="N18" s="58" t="s">
        <v>254</v>
      </c>
      <c r="O18" s="54">
        <v>-0.3</v>
      </c>
      <c r="P18" s="58" t="s">
        <v>260</v>
      </c>
      <c r="Q18" s="54">
        <v>-2.9</v>
      </c>
    </row>
    <row r="19" spans="1:17" x14ac:dyDescent="0.2">
      <c r="A19" s="15" t="s">
        <v>257</v>
      </c>
      <c r="B19" s="52">
        <v>1.4</v>
      </c>
      <c r="C19" s="52">
        <v>0.7</v>
      </c>
      <c r="D19" s="52">
        <v>-5.9</v>
      </c>
      <c r="E19" s="52">
        <v>-2.5</v>
      </c>
      <c r="F19" s="52">
        <v>-0.1</v>
      </c>
      <c r="G19" s="52">
        <v>-2.8</v>
      </c>
      <c r="J19" s="58" t="s">
        <v>259</v>
      </c>
      <c r="K19" s="50">
        <v>-7.7</v>
      </c>
      <c r="L19" s="58" t="s">
        <v>256</v>
      </c>
      <c r="M19" s="54">
        <v>-2.6</v>
      </c>
      <c r="N19" s="58" t="s">
        <v>255</v>
      </c>
      <c r="O19" s="54">
        <v>-0.5</v>
      </c>
      <c r="P19" s="58" t="s">
        <v>261</v>
      </c>
      <c r="Q19" s="54">
        <v>-3</v>
      </c>
    </row>
    <row r="20" spans="1:17" x14ac:dyDescent="0.2">
      <c r="A20" s="15" t="s">
        <v>262</v>
      </c>
      <c r="B20" s="52">
        <v>1.7</v>
      </c>
      <c r="C20" s="52">
        <v>7.1</v>
      </c>
      <c r="D20" s="52">
        <v>-0.9</v>
      </c>
      <c r="E20" s="52">
        <v>-1.9</v>
      </c>
      <c r="F20" s="52">
        <v>1.4</v>
      </c>
      <c r="G20" s="52">
        <v>-1.4</v>
      </c>
      <c r="J20" s="58" t="s">
        <v>249</v>
      </c>
      <c r="K20" s="54">
        <v>-9.5</v>
      </c>
      <c r="L20" s="58" t="s">
        <v>254</v>
      </c>
      <c r="M20" s="54">
        <v>-5.2</v>
      </c>
      <c r="N20" s="58" t="s">
        <v>261</v>
      </c>
      <c r="O20" s="54">
        <v>-0.7</v>
      </c>
      <c r="P20" s="58" t="s">
        <v>234</v>
      </c>
      <c r="Q20" s="54">
        <v>-3.5</v>
      </c>
    </row>
    <row r="21" spans="1:17" x14ac:dyDescent="0.2">
      <c r="A21" s="40" t="s">
        <v>233</v>
      </c>
      <c r="B21" s="55">
        <v>100</v>
      </c>
      <c r="C21" s="55">
        <v>2.9</v>
      </c>
      <c r="D21" s="55">
        <v>0.5</v>
      </c>
      <c r="E21" s="55">
        <v>0.9</v>
      </c>
      <c r="F21" s="55">
        <v>1.5</v>
      </c>
      <c r="G21" s="55">
        <v>-2.2999999999999998</v>
      </c>
      <c r="J21" s="58" t="s">
        <v>234</v>
      </c>
      <c r="K21" s="54">
        <v>-10.5</v>
      </c>
      <c r="L21" s="58" t="s">
        <v>259</v>
      </c>
      <c r="M21" s="54">
        <v>-6.6</v>
      </c>
      <c r="N21" s="58" t="s">
        <v>256</v>
      </c>
      <c r="O21" s="54">
        <v>-0.9</v>
      </c>
      <c r="P21" s="58" t="s">
        <v>248</v>
      </c>
      <c r="Q21" s="54">
        <v>-5</v>
      </c>
    </row>
    <row r="22" spans="1:17" ht="11.25" customHeight="1" x14ac:dyDescent="0.2">
      <c r="A22" s="145" t="s">
        <v>263</v>
      </c>
      <c r="B22" s="145"/>
      <c r="C22" s="145"/>
      <c r="D22" s="145"/>
      <c r="E22" s="145"/>
      <c r="F22" s="145"/>
      <c r="G22" s="145"/>
      <c r="J22" s="59"/>
    </row>
    <row r="27" spans="1:17" x14ac:dyDescent="0.2">
      <c r="L27" s="53"/>
    </row>
    <row r="86" spans="1:7" x14ac:dyDescent="0.2">
      <c r="A86" s="145" t="s">
        <v>263</v>
      </c>
      <c r="B86" s="145"/>
      <c r="C86" s="145"/>
      <c r="D86" s="145"/>
      <c r="E86" s="145"/>
      <c r="F86" s="145"/>
      <c r="G86" s="145"/>
    </row>
  </sheetData>
  <sheetProtection selectLockedCells="1" selectUnlockedCells="1"/>
  <mergeCells count="8">
    <mergeCell ref="A86:G86"/>
    <mergeCell ref="A22:G22"/>
    <mergeCell ref="A1:G1"/>
    <mergeCell ref="A2:A3"/>
    <mergeCell ref="B2:B3"/>
    <mergeCell ref="C2:C3"/>
    <mergeCell ref="D2:F2"/>
    <mergeCell ref="G2:G3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36</vt:i4>
      </vt:variant>
    </vt:vector>
  </HeadingPairs>
  <TitlesOfParts>
    <vt:vector size="36" baseType="lpstr">
      <vt:lpstr>Índice</vt:lpstr>
      <vt:lpstr>Índex de quadres i gràfics</vt:lpstr>
      <vt:lpstr>Q1</vt:lpstr>
      <vt:lpstr>Q2-G1-G2</vt:lpstr>
      <vt:lpstr>Q3-G3</vt:lpstr>
      <vt:lpstr>Q4</vt:lpstr>
      <vt:lpstr>Q5-G4-G5</vt:lpstr>
      <vt:lpstr>Q6-G6-G9</vt:lpstr>
      <vt:lpstr>Q7-G10-G13</vt:lpstr>
      <vt:lpstr>Q8-G14-G17</vt:lpstr>
      <vt:lpstr>Q9-G18-G21</vt:lpstr>
      <vt:lpstr>Q10-G22-G25</vt:lpstr>
      <vt:lpstr>Q11-G26-G29</vt:lpstr>
      <vt:lpstr>Q12-G30-G33</vt:lpstr>
      <vt:lpstr>Q13</vt:lpstr>
      <vt:lpstr>Q14</vt:lpstr>
      <vt:lpstr>Q15</vt:lpstr>
      <vt:lpstr>G34</vt:lpstr>
      <vt:lpstr>Q16-G35</vt:lpstr>
      <vt:lpstr>Q17</vt:lpstr>
      <vt:lpstr>G36</vt:lpstr>
      <vt:lpstr>Q18-G37-G41</vt:lpstr>
      <vt:lpstr>Q19-G42-G46</vt:lpstr>
      <vt:lpstr>Q20-G47-G51</vt:lpstr>
      <vt:lpstr>G52-G56</vt:lpstr>
      <vt:lpstr>G57</vt:lpstr>
      <vt:lpstr>Q21</vt:lpstr>
      <vt:lpstr>Q22</vt:lpstr>
      <vt:lpstr>Q23</vt:lpstr>
      <vt:lpstr>Q24</vt:lpstr>
      <vt:lpstr>QA1</vt:lpstr>
      <vt:lpstr>QA2</vt:lpstr>
      <vt:lpstr>QA3</vt:lpstr>
      <vt:lpstr>QA4-GA1</vt:lpstr>
      <vt:lpstr>GA2</vt:lpstr>
      <vt:lpstr>QA5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Grau Casajust</dc:creator>
  <cp:lastModifiedBy>Maria Lourdes Calero Martínez</cp:lastModifiedBy>
  <dcterms:created xsi:type="dcterms:W3CDTF">2021-10-26T09:52:11Z</dcterms:created>
  <dcterms:modified xsi:type="dcterms:W3CDTF">2021-11-04T13:37:25Z</dcterms:modified>
</cp:coreProperties>
</file>